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G:\CGA\CRP\CRP - OBRAS\2 TOMADA DE PREÇOS\TOMADA DE PREÇOS 2022\TP 01-22  DRS XIV\PARA SITE -São João da Boa Vista\"/>
    </mc:Choice>
  </mc:AlternateContent>
  <xr:revisionPtr revIDLastSave="0" documentId="8_{914449BA-AEB7-4FD7-A2E8-76E0BF69EE79}" xr6:coauthVersionLast="36" xr6:coauthVersionMax="36" xr10:uidLastSave="{00000000-0000-0000-0000-000000000000}"/>
  <bookViews>
    <workbookView xWindow="0" yWindow="0" windowWidth="7470" windowHeight="9660" activeTab="1" xr2:uid="{00000000-000D-0000-FFFF-FFFF00000000}"/>
  </bookViews>
  <sheets>
    <sheet name="PLAN AVCB COM WC" sheetId="8" r:id="rId1"/>
    <sheet name="Cronograma" sheetId="9" r:id="rId2"/>
  </sheets>
  <definedNames>
    <definedName name="_xlnm.Print_Area" localSheetId="0">'PLAN AVCB COM WC'!$A$1:$I$51</definedName>
    <definedName name="_xlnm.Print_Titles" localSheetId="0">'PLAN AVCB COM WC'!$1:$8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9" l="1"/>
  <c r="G11" i="9"/>
  <c r="F11" i="9"/>
  <c r="E11" i="9"/>
  <c r="C11" i="9"/>
  <c r="D9" i="9"/>
  <c r="D7" i="9"/>
  <c r="D5" i="9"/>
  <c r="H11" i="8" l="1"/>
  <c r="H29" i="8" l="1"/>
  <c r="I29" i="8" s="1"/>
  <c r="H30" i="8"/>
  <c r="I30" i="8" s="1"/>
  <c r="H31" i="8"/>
  <c r="I31" i="8" s="1"/>
  <c r="H32" i="8"/>
  <c r="I32" i="8" s="1"/>
  <c r="H33" i="8"/>
  <c r="I33" i="8" s="1"/>
  <c r="H34" i="8"/>
  <c r="I34" i="8" s="1"/>
  <c r="H35" i="8"/>
  <c r="I35" i="8" s="1"/>
  <c r="H36" i="8"/>
  <c r="I36" i="8" s="1"/>
  <c r="H37" i="8"/>
  <c r="I37" i="8" s="1"/>
  <c r="H38" i="8"/>
  <c r="I38" i="8" s="1"/>
  <c r="H39" i="8"/>
  <c r="I39" i="8" s="1"/>
  <c r="H40" i="8"/>
  <c r="I40" i="8" s="1"/>
  <c r="H41" i="8"/>
  <c r="I41" i="8" s="1"/>
  <c r="H42" i="8"/>
  <c r="I42" i="8" s="1"/>
  <c r="H43" i="8"/>
  <c r="I43" i="8" s="1"/>
  <c r="H44" i="8"/>
  <c r="I44" i="8" s="1"/>
  <c r="H45" i="8"/>
  <c r="I45" i="8" s="1"/>
  <c r="H46" i="8"/>
  <c r="I46" i="8" s="1"/>
  <c r="H47" i="8"/>
  <c r="I47" i="8" s="1"/>
  <c r="H48" i="8"/>
  <c r="I48" i="8" s="1"/>
  <c r="H28" i="8"/>
  <c r="H23" i="8"/>
  <c r="I28" i="8" l="1"/>
  <c r="H26" i="8"/>
  <c r="I26" i="8" s="1"/>
  <c r="H25" i="8"/>
  <c r="I25" i="8" s="1"/>
  <c r="H24" i="8"/>
  <c r="I24" i="8" s="1"/>
  <c r="I23" i="8"/>
  <c r="H22" i="8"/>
  <c r="I22" i="8" s="1"/>
  <c r="H21" i="8"/>
  <c r="I21" i="8" s="1"/>
  <c r="H20" i="8"/>
  <c r="I20" i="8" s="1"/>
  <c r="H19" i="8"/>
  <c r="I19" i="8" s="1"/>
  <c r="H18" i="8"/>
  <c r="I18" i="8" s="1"/>
  <c r="H17" i="8"/>
  <c r="I17" i="8" s="1"/>
  <c r="H15" i="8"/>
  <c r="I15" i="8" s="1"/>
  <c r="H14" i="8"/>
  <c r="I14" i="8" s="1"/>
  <c r="H13" i="8"/>
  <c r="I13" i="8" s="1"/>
  <c r="H12" i="8"/>
  <c r="I12" i="8" s="1"/>
  <c r="I11" i="8"/>
  <c r="I16" i="8" l="1"/>
  <c r="I27" i="8"/>
  <c r="I10" i="8"/>
  <c r="I49" i="8" l="1"/>
  <c r="I50" i="8" l="1"/>
  <c r="I51" i="8" s="1"/>
</calcChain>
</file>

<file path=xl/sharedStrings.xml><?xml version="1.0" encoding="utf-8"?>
<sst xmlns="http://schemas.openxmlformats.org/spreadsheetml/2006/main" count="187" uniqueCount="152">
  <si>
    <t>39.02.016</t>
  </si>
  <si>
    <t>Cabo de cobre de 2,5 mm², isolamento 750 V - isolação em PVC 70°C</t>
  </si>
  <si>
    <t>CUSTO</t>
  </si>
  <si>
    <t>ESPECIFICAÇÕES</t>
  </si>
  <si>
    <t>QUANTIDADE</t>
  </si>
  <si>
    <t>UNITÁRIO</t>
  </si>
  <si>
    <t>C.TOTAL (R$)</t>
  </si>
  <si>
    <t>(R$)</t>
  </si>
  <si>
    <t>Total Geral</t>
  </si>
  <si>
    <t>Total  com BDI</t>
  </si>
  <si>
    <t>UNIDADE</t>
  </si>
  <si>
    <t>MATERIAL (R$)</t>
  </si>
  <si>
    <t>M.O                        (R$)</t>
  </si>
  <si>
    <t>C.UNITÁRIO (R$)</t>
  </si>
  <si>
    <t>50.01.330</t>
  </si>
  <si>
    <t>50.05.270</t>
  </si>
  <si>
    <t>50.05.450</t>
  </si>
  <si>
    <t>Acionador manual quebra-vidro endereçável</t>
  </si>
  <si>
    <t>50.05.260</t>
  </si>
  <si>
    <t>Bloco autônomo de iluminação de emergência com autonomia mínima de 1 hora, equipado com 2 lâmpadas de 11 W</t>
  </si>
  <si>
    <t>97.02.195</t>
  </si>
  <si>
    <t>50.10.100</t>
  </si>
  <si>
    <t>Extintor manual de água pressurizada - capacidade de 10 litros</t>
  </si>
  <si>
    <t>50.10.058</t>
  </si>
  <si>
    <t>Extintor manual de pó químico seco BC - capacidade de 4 kg</t>
  </si>
  <si>
    <t>46.07.070</t>
  </si>
  <si>
    <t>38.01.040</t>
  </si>
  <si>
    <t>Eletroduto de PVC rígido roscável de 3/4´ - com acessórios</t>
  </si>
  <si>
    <t>Prop.: DEPARTAMENTO REGIONAL DE SAÚDE XIV - SÃO JOÃO DA BOA VISTA</t>
  </si>
  <si>
    <t>Local: Praça Doutor Boa Vista, 221 - São João da Boa Vista - SP</t>
  </si>
  <si>
    <t>Objeto: Implantação de Sistema de Combate a Incêndio e Pânico</t>
  </si>
  <si>
    <t>Conjunto motor-bomba (centrífuga) 7,5 cv, multiestágio, Hman= 30 a 80 mca, Q= 21,6 a 12,0 m³/h</t>
  </si>
  <si>
    <t>43.10.480</t>
  </si>
  <si>
    <t>Sirene tipo corneta de 12 V</t>
  </si>
  <si>
    <t>50.05.280</t>
  </si>
  <si>
    <t>24.03.310</t>
  </si>
  <si>
    <t>Corrimão tubular em aço galvanizado, diâmetro 1 1/2´</t>
  </si>
  <si>
    <t>24.03.040</t>
  </si>
  <si>
    <t>Guarda-corpo tubular com tela em aço galvanizado, diâmetro de 1 1/2´</t>
  </si>
  <si>
    <t>14.30.270</t>
  </si>
  <si>
    <t>Demolição manual de revestimento cerâmico, incluindo a base</t>
  </si>
  <si>
    <t>03.04.020</t>
  </si>
  <si>
    <t>Demolição manual de alvenaria de elevação ou elemento vazado, incluindo revestimento</t>
  </si>
  <si>
    <t>03.02.040</t>
  </si>
  <si>
    <t>Remoção de tubulação hidráulica em geral, incluindo conexões, caixas e ralos</t>
  </si>
  <si>
    <t>04.30.060</t>
  </si>
  <si>
    <t>Tubo de PVC rígido soldável marrom, DN= 110 mm, (4´), inclusive conexões</t>
  </si>
  <si>
    <t>46.01.090</t>
  </si>
  <si>
    <t>Tubo de PVC rígido soldável marrom, DN= 50 mm, (1 1/2´), inclusive conexões</t>
  </si>
  <si>
    <t>46.01.050</t>
  </si>
  <si>
    <t>Tubo de PVC rígido soldável marrom, DN= 25 mm, (3/4´), inclusive conexões</t>
  </si>
  <si>
    <t>46.01.020</t>
  </si>
  <si>
    <t>Registro de gaveta em latão fundido sem acabamento, DN= 4´</t>
  </si>
  <si>
    <t>47.01.090</t>
  </si>
  <si>
    <t>Registro de gaveta em latão fundido cromado com canopla, DN= 1 1/2´ - linha especial</t>
  </si>
  <si>
    <t>47.02.050</t>
  </si>
  <si>
    <t>Registro de gaveta em latão fundido cromado com canopla, DN= 3/4´ - linha especial</t>
  </si>
  <si>
    <t>47.02.020</t>
  </si>
  <si>
    <t>Bacia sifonada de louça sem tampa - 6 litros</t>
  </si>
  <si>
    <t>44.01.050</t>
  </si>
  <si>
    <t>Lavatório de louça com coluna</t>
  </si>
  <si>
    <t>44.01.110</t>
  </si>
  <si>
    <t>44.01.200</t>
  </si>
  <si>
    <t>Mictório de louça sifonado auto aspirante</t>
  </si>
  <si>
    <t>Sifão plástico sanfonado universal de 1´</t>
  </si>
  <si>
    <t>44.20.010</t>
  </si>
  <si>
    <t>Torneira de parede para pia com bica móvel e arejador, em latão fundido cromado</t>
  </si>
  <si>
    <t>44.03.470</t>
  </si>
  <si>
    <t>Válvula de descarga com registro próprio, DN= 1 1/2´</t>
  </si>
  <si>
    <t>47.04.040</t>
  </si>
  <si>
    <t>Válvula de mictório padrão, vazão automática, DN= 3/4´</t>
  </si>
  <si>
    <t>47.04.100</t>
  </si>
  <si>
    <t>Tubo de PVC rígido PxB com virola e anel de borracha, linha esgoto série reforçada ´R´, DN= 100 mm, inclusive conexões</t>
  </si>
  <si>
    <t>46.03.050</t>
  </si>
  <si>
    <t>Tubo de PVC rígido PxB com virola e anel de borracha, linha esgoto série reforçada ´R´, DN= 50 mm, inclusive conexões</t>
  </si>
  <si>
    <t>46.03.038</t>
  </si>
  <si>
    <t>Revestimento em placa cerâmica esmaltada de 10x10 cm, assentado e rejuntado com argamassa industrializada</t>
  </si>
  <si>
    <t>18.11.022</t>
  </si>
  <si>
    <t>Revestimento em porcelanato esmaltado antiderrapante para área externa e ambiente com alto tráfego, grupo de absorção BIa, assentado com argamassa colante industrializada, rejuntado</t>
  </si>
  <si>
    <t>18.08.032</t>
  </si>
  <si>
    <t>44.03.440</t>
  </si>
  <si>
    <t>UN</t>
  </si>
  <si>
    <t>M2</t>
  </si>
  <si>
    <t>M</t>
  </si>
  <si>
    <t>M3</t>
  </si>
  <si>
    <t>Divisória em placas de gesso acartonado, resistência ao fogo 30 minutos, espessura 73/48mm - 1ST / 1ST LM</t>
  </si>
  <si>
    <t>Torneira curta sem rosca para uso geral, em latão fundido cromado, DN= 3/4´</t>
  </si>
  <si>
    <t>Tubo galvanizado DN= 2 1/2´, inclusive conexões</t>
  </si>
  <si>
    <t>Abrigo de hidrante de 2 1/2´ completo - inclusive mangueira de 30 m (2 x 15 m)</t>
  </si>
  <si>
    <t>Central de detecção e alarme de incêndio completa, autonomia de 1 hora para 12 laços, 220 V/12 V</t>
  </si>
  <si>
    <t>Placa de sinalização em PVC fotoluminescente (240x120mm), com indicação de rota de evacuação e saída de emergência</t>
  </si>
  <si>
    <t>Código</t>
  </si>
  <si>
    <t>Item</t>
  </si>
  <si>
    <t xml:space="preserve"> Instalações Hidraulicas e Elétricas</t>
  </si>
  <si>
    <t>Equipamento de Prevenção e Combate a Incêndio e Pânico</t>
  </si>
  <si>
    <t>Instalações Hidráulicas Prediais</t>
  </si>
  <si>
    <t>1.0</t>
  </si>
  <si>
    <t>1.1</t>
  </si>
  <si>
    <t>1.2</t>
  </si>
  <si>
    <t>1.3</t>
  </si>
  <si>
    <t>1.4</t>
  </si>
  <si>
    <t>1.5</t>
  </si>
  <si>
    <t>2.0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</si>
  <si>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</si>
  <si>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</si>
  <si>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</si>
  <si>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</si>
  <si>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</si>
  <si>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</si>
  <si>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</si>
  <si>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</si>
  <si>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</si>
  <si>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</si>
  <si>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3.0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</si>
  <si>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</si>
  <si>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</si>
  <si>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</si>
  <si>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</si>
  <si>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</si>
  <si>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</si>
  <si>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</si>
  <si>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</si>
  <si>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</si>
  <si>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</si>
  <si>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</si>
  <si>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</si>
  <si>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</si>
  <si>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</si>
  <si>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</si>
  <si>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</si>
  <si>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</si>
  <si>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</si>
  <si>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</si>
  <si>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</si>
  <si>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</si>
  <si>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B.D.I. (        %)</t>
  </si>
  <si>
    <t xml:space="preserve">MODELO PLANILHA ORÇAMENTÁRIA </t>
  </si>
  <si>
    <t>MODELO CRONOGRAMA FISICO FINANCEIRO</t>
  </si>
  <si>
    <t>OBRA: IMPLANTAÇÃO DE SISTEMA DE COMBATE A INCÊNDIO E PÂNICO - DRS XIV DE SÃO JOÃO DA BOA VISTA</t>
  </si>
  <si>
    <t>ITEM</t>
  </si>
  <si>
    <t>DISCRIMINAÇÃO DOS SERVIÇOS</t>
  </si>
  <si>
    <t>VALOR DOS SERVIÇOS</t>
  </si>
  <si>
    <t>PESO (%)</t>
  </si>
  <si>
    <t xml:space="preserve">MÊS 1 </t>
  </si>
  <si>
    <t>MÊS 2</t>
  </si>
  <si>
    <t>MÊS 3</t>
  </si>
  <si>
    <t>MÊS 4</t>
  </si>
  <si>
    <t>INSTALAÇÕES HIDRAULICAS E ELÉTRICAS</t>
  </si>
  <si>
    <t>EQUIPAMENTOS DE PREVENÇÃO E COMBATE A INCENDIO E PANICO</t>
  </si>
  <si>
    <t>INSTALAÇÕES HIDRÁULICAS PREDIAIS</t>
  </si>
  <si>
    <t>Valor Total</t>
  </si>
  <si>
    <t xml:space="preserve">Valor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</si>
</sst>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0"/>
  </cellStyleXfs>
  <cellXfs count="112">
    <xf numFmtId="0" fontId="0" fillId="0" borderId="0" xfId="0"/>
    <xf numFmtId="4" fontId="0" fillId="2" borderId="0" xfId="0" applyNumberForma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/>
    </xf>
    <xf numFmtId="4" fontId="0" fillId="2" borderId="0" xfId="0" applyNumberFormat="1" applyFill="1"/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2" fontId="2" fillId="0" borderId="0" xfId="0" applyNumberFormat="1" applyFont="1" applyAlignment="1">
      <alignment horizontal="right"/>
    </xf>
    <xf numFmtId="2" fontId="0" fillId="0" borderId="3" xfId="0" applyNumberFormat="1" applyBorder="1" applyAlignment="1">
      <alignment horizontal="right"/>
    </xf>
    <xf numFmtId="2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wrapText="1"/>
    </xf>
    <xf numFmtId="2" fontId="2" fillId="0" borderId="0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3" xfId="0" applyFont="1" applyBorder="1"/>
    <xf numFmtId="49" fontId="0" fillId="0" borderId="3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2" fontId="0" fillId="0" borderId="3" xfId="0" applyNumberForma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2" borderId="0" xfId="0" applyNumberFormat="1" applyFill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1" fillId="3" borderId="7" xfId="0" applyFont="1" applyFill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3" fontId="0" fillId="0" borderId="1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3" borderId="7" xfId="0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4" fontId="2" fillId="0" borderId="0" xfId="0" applyNumberFormat="1" applyFont="1" applyAlignment="1">
      <alignment horizontal="right"/>
    </xf>
    <xf numFmtId="44" fontId="0" fillId="0" borderId="3" xfId="0" applyNumberFormat="1" applyBorder="1" applyAlignment="1">
      <alignment horizontal="right"/>
    </xf>
    <xf numFmtId="44" fontId="0" fillId="0" borderId="0" xfId="0" applyNumberFormat="1" applyAlignment="1">
      <alignment horizontal="right"/>
    </xf>
    <xf numFmtId="44" fontId="2" fillId="0" borderId="1" xfId="0" applyNumberFormat="1" applyFont="1" applyBorder="1" applyAlignment="1">
      <alignment horizontal="center" vertical="center"/>
    </xf>
    <xf numFmtId="44" fontId="3" fillId="3" borderId="4" xfId="0" applyNumberFormat="1" applyFont="1" applyFill="1" applyBorder="1" applyAlignment="1">
      <alignment horizontal="center"/>
    </xf>
    <xf numFmtId="44" fontId="0" fillId="0" borderId="10" xfId="0" applyNumberFormat="1" applyBorder="1" applyAlignment="1">
      <alignment horizontal="center" vertical="center" wrapText="1"/>
    </xf>
    <xf numFmtId="44" fontId="0" fillId="0" borderId="8" xfId="0" applyNumberFormat="1" applyBorder="1" applyAlignment="1">
      <alignment horizontal="center" vertical="center" wrapText="1"/>
    </xf>
    <xf numFmtId="44" fontId="0" fillId="0" borderId="9" xfId="0" applyNumberFormat="1" applyBorder="1" applyAlignment="1">
      <alignment horizontal="center" vertical="center" wrapText="1"/>
    </xf>
    <xf numFmtId="44" fontId="1" fillId="3" borderId="4" xfId="0" applyNumberFormat="1" applyFont="1" applyFill="1" applyBorder="1" applyAlignment="1">
      <alignment horizontal="center"/>
    </xf>
    <xf numFmtId="44" fontId="0" fillId="2" borderId="0" xfId="0" applyNumberFormat="1" applyFill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wrapText="1"/>
    </xf>
    <xf numFmtId="49" fontId="2" fillId="0" borderId="18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 wrapText="1"/>
    </xf>
    <xf numFmtId="49" fontId="0" fillId="0" borderId="17" xfId="0" applyNumberFormat="1" applyBorder="1" applyAlignment="1">
      <alignment horizontal="center"/>
    </xf>
    <xf numFmtId="49" fontId="0" fillId="0" borderId="17" xfId="0" applyNumberFormat="1" applyBorder="1" applyAlignment="1">
      <alignment wrapText="1"/>
    </xf>
    <xf numFmtId="0" fontId="6" fillId="0" borderId="12" xfId="0" applyFont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center"/>
    </xf>
    <xf numFmtId="44" fontId="2" fillId="0" borderId="0" xfId="0" applyNumberFormat="1" applyFont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44" fontId="1" fillId="3" borderId="19" xfId="0" applyNumberFormat="1" applyFont="1" applyFill="1" applyBorder="1" applyAlignment="1">
      <alignment horizontal="center"/>
    </xf>
    <xf numFmtId="2" fontId="7" fillId="5" borderId="20" xfId="0" applyNumberFormat="1" applyFont="1" applyFill="1" applyBorder="1" applyAlignment="1">
      <alignment horizontal="center" vertical="center"/>
    </xf>
    <xf numFmtId="0" fontId="0" fillId="5" borderId="14" xfId="0" applyFill="1" applyBorder="1" applyAlignment="1">
      <alignment horizontal="center"/>
    </xf>
    <xf numFmtId="49" fontId="2" fillId="3" borderId="14" xfId="0" applyNumberFormat="1" applyFont="1" applyFill="1" applyBorder="1" applyAlignment="1">
      <alignment wrapText="1"/>
    </xf>
    <xf numFmtId="0" fontId="0" fillId="3" borderId="14" xfId="0" applyFill="1" applyBorder="1" applyAlignment="1">
      <alignment horizontal="center"/>
    </xf>
    <xf numFmtId="2" fontId="0" fillId="3" borderId="14" xfId="0" applyNumberFormat="1" applyFill="1" applyBorder="1" applyAlignment="1">
      <alignment horizontal="center"/>
    </xf>
    <xf numFmtId="0" fontId="0" fillId="3" borderId="14" xfId="0" applyNumberFormat="1" applyFill="1" applyBorder="1" applyAlignment="1">
      <alignment horizontal="center"/>
    </xf>
    <xf numFmtId="4" fontId="0" fillId="3" borderId="14" xfId="0" applyNumberFormat="1" applyFill="1" applyBorder="1" applyAlignment="1">
      <alignment horizontal="center"/>
    </xf>
    <xf numFmtId="2" fontId="0" fillId="2" borderId="21" xfId="0" applyNumberFormat="1" applyFill="1" applyBorder="1" applyAlignment="1">
      <alignment horizontal="center" vertical="center"/>
    </xf>
    <xf numFmtId="2" fontId="7" fillId="5" borderId="21" xfId="0" applyNumberFormat="1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/>
    </xf>
    <xf numFmtId="49" fontId="2" fillId="3" borderId="0" xfId="0" applyNumberFormat="1" applyFont="1" applyFill="1" applyBorder="1" applyAlignment="1">
      <alignment wrapText="1"/>
    </xf>
    <xf numFmtId="0" fontId="0" fillId="3" borderId="0" xfId="0" applyFill="1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0" fontId="0" fillId="3" borderId="0" xfId="0" applyNumberFormat="1" applyFill="1" applyBorder="1" applyAlignment="1">
      <alignment horizontal="center"/>
    </xf>
    <xf numFmtId="4" fontId="0" fillId="3" borderId="0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 wrapText="1"/>
    </xf>
    <xf numFmtId="43" fontId="0" fillId="3" borderId="0" xfId="0" applyNumberForma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2" fillId="3" borderId="0" xfId="0" applyNumberFormat="1" applyFont="1" applyFill="1" applyAlignment="1">
      <alignment horizontal="left"/>
    </xf>
    <xf numFmtId="0" fontId="1" fillId="3" borderId="15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/>
    </xf>
    <xf numFmtId="0" fontId="0" fillId="0" borderId="18" xfId="0" applyBorder="1" applyAlignment="1">
      <alignment horizontal="center" vertical="center"/>
    </xf>
    <xf numFmtId="44" fontId="0" fillId="0" borderId="18" xfId="0" applyNumberFormat="1" applyBorder="1" applyAlignment="1">
      <alignment horizontal="center" vertical="center"/>
    </xf>
    <xf numFmtId="10" fontId="0" fillId="0" borderId="18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6" borderId="1" xfId="0" applyFont="1" applyFill="1" applyBorder="1"/>
    <xf numFmtId="0" fontId="7" fillId="6" borderId="1" xfId="0" applyFont="1" applyFill="1" applyBorder="1" applyAlignment="1">
      <alignment horizontal="center"/>
    </xf>
    <xf numFmtId="44" fontId="7" fillId="6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</cellXfs>
  <cellStyles count="4">
    <cellStyle name="Normal" xfId="0" builtinId="0"/>
    <cellStyle name="Normal 2" xfId="3" xr:uid="{00000000-0005-0000-0000-000001000000}"/>
    <cellStyle name="Vírgula" xfId="2" builtinId="3"/>
    <cellStyle name="Vírgula 2" xfId="1" xr:uid="{00000000-0005-0000-0000-000003000000}"/>
  </cellStyles>
  <dxfs count="0"/>
  <tableStyles count="0" defaultTableStyle="TableStyleMedium2" defaultPivotStyle="PivotStyleLight16"/>
  <colors>
    <mruColors>
      <color rgb="FF66CC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workbookViewId="0">
      <selection activeCell="O14" sqref="O14"/>
    </sheetView>
  </sheetViews>
  <sheetFormatPr defaultRowHeight="15" x14ac:dyDescent="0.25"/>
  <cols>
    <col min="1" max="1" width="5.140625" style="55" bestFit="1" customWidth="1"/>
    <col min="2" max="2" width="10.42578125" style="3" bestFit="1" customWidth="1"/>
    <col min="3" max="3" width="116.42578125" style="2" bestFit="1" customWidth="1"/>
    <col min="4" max="4" width="9.140625" style="3" bestFit="1" customWidth="1"/>
    <col min="5" max="5" width="13.140625" style="4" bestFit="1" customWidth="1"/>
    <col min="6" max="6" width="12.28515625" style="22" hidden="1" customWidth="1"/>
    <col min="7" max="7" width="12.28515625" style="1" hidden="1" customWidth="1"/>
    <col min="8" max="8" width="12.28515625" style="1" customWidth="1"/>
    <col min="9" max="9" width="19.7109375" style="44" bestFit="1" customWidth="1"/>
    <col min="10" max="10" width="10.140625" style="5" hidden="1" customWidth="1"/>
    <col min="11" max="11" width="0.140625" style="2" customWidth="1"/>
    <col min="12" max="16384" width="9.140625" style="2"/>
  </cols>
  <sheetData>
    <row r="1" spans="1:11" ht="30" customHeight="1" x14ac:dyDescent="0.25">
      <c r="B1" s="85" t="s">
        <v>136</v>
      </c>
      <c r="C1" s="85"/>
      <c r="D1" s="85"/>
      <c r="E1" s="85"/>
      <c r="F1" s="85"/>
      <c r="G1" s="85"/>
      <c r="H1" s="85"/>
      <c r="I1" s="85"/>
      <c r="J1" s="9"/>
      <c r="K1" s="9"/>
    </row>
    <row r="2" spans="1:11" ht="20.100000000000001" customHeight="1" x14ac:dyDescent="0.25">
      <c r="B2" s="27"/>
      <c r="C2" s="7"/>
      <c r="D2" s="12"/>
      <c r="E2" s="27"/>
      <c r="F2" s="19"/>
      <c r="G2" s="11"/>
      <c r="H2" s="11"/>
      <c r="I2" s="35"/>
      <c r="J2" s="9"/>
      <c r="K2" s="9"/>
    </row>
    <row r="3" spans="1:11" ht="20.100000000000001" customHeight="1" x14ac:dyDescent="0.25">
      <c r="B3" s="86" t="s">
        <v>28</v>
      </c>
      <c r="C3" s="86"/>
      <c r="D3" s="86"/>
      <c r="E3" s="86"/>
      <c r="F3" s="86"/>
      <c r="G3" s="86"/>
      <c r="H3" s="86"/>
      <c r="I3" s="86"/>
      <c r="J3" s="9"/>
      <c r="K3" s="9"/>
    </row>
    <row r="4" spans="1:11" ht="20.100000000000001" customHeight="1" x14ac:dyDescent="0.25">
      <c r="B4" s="86" t="s">
        <v>29</v>
      </c>
      <c r="C4" s="86"/>
      <c r="D4" s="86"/>
      <c r="E4" s="86"/>
      <c r="F4" s="86"/>
      <c r="G4" s="86"/>
      <c r="H4" s="86"/>
      <c r="I4" s="86"/>
      <c r="J4" s="9"/>
      <c r="K4" s="9"/>
    </row>
    <row r="5" spans="1:11" ht="20.100000000000001" customHeight="1" x14ac:dyDescent="0.25">
      <c r="B5" s="87" t="s">
        <v>30</v>
      </c>
      <c r="C5" s="87"/>
      <c r="D5" s="87"/>
      <c r="E5" s="87"/>
      <c r="F5" s="87"/>
      <c r="G5" s="87"/>
      <c r="H5" s="87"/>
      <c r="I5" s="87"/>
      <c r="J5" s="9"/>
      <c r="K5" s="9"/>
    </row>
    <row r="6" spans="1:11" ht="20.100000000000001" customHeight="1" thickBot="1" x14ac:dyDescent="0.3">
      <c r="B6" s="45"/>
      <c r="C6" s="46"/>
      <c r="D6" s="16"/>
      <c r="E6" s="18"/>
      <c r="F6" s="20"/>
      <c r="G6" s="18"/>
      <c r="H6" s="18"/>
      <c r="I6" s="36"/>
      <c r="J6" s="10"/>
      <c r="K6" s="10"/>
    </row>
    <row r="7" spans="1:11" ht="9" customHeight="1" x14ac:dyDescent="0.25">
      <c r="A7" s="56"/>
      <c r="B7" s="49"/>
      <c r="C7" s="50"/>
      <c r="D7" s="17"/>
      <c r="E7" s="6"/>
      <c r="F7" s="21"/>
      <c r="G7" s="6"/>
      <c r="H7" s="6"/>
      <c r="I7" s="37"/>
      <c r="J7" s="11" t="s">
        <v>2</v>
      </c>
      <c r="K7" s="8"/>
    </row>
    <row r="8" spans="1:11" ht="25.5" x14ac:dyDescent="0.25">
      <c r="A8" s="54" t="s">
        <v>92</v>
      </c>
      <c r="B8" s="47" t="s">
        <v>91</v>
      </c>
      <c r="C8" s="48" t="s">
        <v>3</v>
      </c>
      <c r="D8" s="31" t="s">
        <v>10</v>
      </c>
      <c r="E8" s="32" t="s">
        <v>4</v>
      </c>
      <c r="F8" s="33" t="s">
        <v>11</v>
      </c>
      <c r="G8" s="34" t="s">
        <v>12</v>
      </c>
      <c r="H8" s="34" t="s">
        <v>13</v>
      </c>
      <c r="I8" s="38" t="s">
        <v>6</v>
      </c>
      <c r="J8" s="13" t="s">
        <v>5</v>
      </c>
    </row>
    <row r="9" spans="1:11" ht="12" customHeight="1" thickBot="1" x14ac:dyDescent="0.3">
      <c r="B9" s="58"/>
      <c r="C9" s="59"/>
      <c r="D9" s="58"/>
      <c r="E9" s="13"/>
      <c r="F9" s="60"/>
      <c r="G9" s="13"/>
      <c r="H9" s="13"/>
      <c r="I9" s="61"/>
      <c r="J9" s="15" t="s">
        <v>7</v>
      </c>
      <c r="K9" s="14"/>
    </row>
    <row r="10" spans="1:11" ht="20.100000000000001" customHeight="1" thickBot="1" x14ac:dyDescent="0.3">
      <c r="A10" s="64" t="s">
        <v>96</v>
      </c>
      <c r="B10" s="65"/>
      <c r="C10" s="66" t="s">
        <v>93</v>
      </c>
      <c r="D10" s="67"/>
      <c r="E10" s="68"/>
      <c r="F10" s="69"/>
      <c r="G10" s="70"/>
      <c r="H10" s="70"/>
      <c r="I10" s="39">
        <f>SUM(I11:I15)</f>
        <v>0</v>
      </c>
    </row>
    <row r="11" spans="1:11" ht="20.100000000000001" customHeight="1" x14ac:dyDescent="0.25">
      <c r="A11" s="71" t="s">
        <v>97</v>
      </c>
      <c r="B11" s="51" t="s">
        <v>25</v>
      </c>
      <c r="C11" s="24" t="s">
        <v>87</v>
      </c>
      <c r="D11" s="23" t="s">
        <v>83</v>
      </c>
      <c r="E11" s="25">
        <v>64</v>
      </c>
      <c r="F11" s="28"/>
      <c r="G11" s="28"/>
      <c r="H11" s="80">
        <f t="shared" ref="H11:H15" si="0">F11+G11</f>
        <v>0</v>
      </c>
      <c r="I11" s="40">
        <f>(H11*E11)</f>
        <v>0</v>
      </c>
    </row>
    <row r="12" spans="1:11" ht="20.100000000000001" customHeight="1" x14ac:dyDescent="0.25">
      <c r="A12" s="71" t="s">
        <v>98</v>
      </c>
      <c r="B12" s="52" t="s">
        <v>32</v>
      </c>
      <c r="C12" s="24" t="s">
        <v>31</v>
      </c>
      <c r="D12" s="23" t="s">
        <v>81</v>
      </c>
      <c r="E12" s="25">
        <v>1</v>
      </c>
      <c r="F12" s="28"/>
      <c r="G12" s="28"/>
      <c r="H12" s="80">
        <f t="shared" si="0"/>
        <v>0</v>
      </c>
      <c r="I12" s="41">
        <f t="shared" ref="I12:I15" si="1">(H12*E12)</f>
        <v>0</v>
      </c>
    </row>
    <row r="13" spans="1:11" ht="20.100000000000001" customHeight="1" x14ac:dyDescent="0.25">
      <c r="A13" s="71" t="s">
        <v>99</v>
      </c>
      <c r="B13" s="52" t="s">
        <v>34</v>
      </c>
      <c r="C13" s="24" t="s">
        <v>33</v>
      </c>
      <c r="D13" s="23" t="s">
        <v>81</v>
      </c>
      <c r="E13" s="25">
        <v>3</v>
      </c>
      <c r="F13" s="28"/>
      <c r="G13" s="28"/>
      <c r="H13" s="80">
        <f t="shared" si="0"/>
        <v>0</v>
      </c>
      <c r="I13" s="41">
        <f t="shared" si="1"/>
        <v>0</v>
      </c>
    </row>
    <row r="14" spans="1:11" ht="20.100000000000001" customHeight="1" x14ac:dyDescent="0.25">
      <c r="A14" s="71" t="s">
        <v>100</v>
      </c>
      <c r="B14" s="52" t="s">
        <v>26</v>
      </c>
      <c r="C14" s="24" t="s">
        <v>27</v>
      </c>
      <c r="D14" s="23" t="s">
        <v>83</v>
      </c>
      <c r="E14" s="25">
        <v>110</v>
      </c>
      <c r="F14" s="28"/>
      <c r="G14" s="28"/>
      <c r="H14" s="80">
        <f t="shared" si="0"/>
        <v>0</v>
      </c>
      <c r="I14" s="41">
        <f t="shared" si="1"/>
        <v>0</v>
      </c>
    </row>
    <row r="15" spans="1:11" ht="20.100000000000001" customHeight="1" thickBot="1" x14ac:dyDescent="0.3">
      <c r="A15" s="71" t="s">
        <v>101</v>
      </c>
      <c r="B15" s="52" t="s">
        <v>0</v>
      </c>
      <c r="C15" s="24" t="s">
        <v>1</v>
      </c>
      <c r="D15" s="23" t="s">
        <v>83</v>
      </c>
      <c r="E15" s="29">
        <v>220</v>
      </c>
      <c r="F15" s="28"/>
      <c r="G15" s="28"/>
      <c r="H15" s="80">
        <f t="shared" si="0"/>
        <v>0</v>
      </c>
      <c r="I15" s="42">
        <f t="shared" si="1"/>
        <v>0</v>
      </c>
    </row>
    <row r="16" spans="1:11" ht="20.100000000000001" customHeight="1" thickBot="1" x14ac:dyDescent="0.3">
      <c r="A16" s="72" t="s">
        <v>102</v>
      </c>
      <c r="B16" s="73"/>
      <c r="C16" s="74" t="s">
        <v>94</v>
      </c>
      <c r="D16" s="75"/>
      <c r="E16" s="76"/>
      <c r="F16" s="77"/>
      <c r="G16" s="78"/>
      <c r="H16" s="81"/>
      <c r="I16" s="39">
        <f>SUM(I17:I26)</f>
        <v>0</v>
      </c>
    </row>
    <row r="17" spans="1:9" ht="20.100000000000001" customHeight="1" x14ac:dyDescent="0.25">
      <c r="A17" s="71" t="s">
        <v>103</v>
      </c>
      <c r="B17" s="51" t="s">
        <v>14</v>
      </c>
      <c r="C17" s="24" t="s">
        <v>88</v>
      </c>
      <c r="D17" s="23" t="s">
        <v>81</v>
      </c>
      <c r="E17" s="25">
        <v>3</v>
      </c>
      <c r="F17" s="28"/>
      <c r="G17" s="28"/>
      <c r="H17" s="80">
        <f t="shared" ref="H17:H48" si="2">F17+G17</f>
        <v>0</v>
      </c>
      <c r="I17" s="40">
        <f>(H17*E17)</f>
        <v>0</v>
      </c>
    </row>
    <row r="18" spans="1:9" ht="20.100000000000001" customHeight="1" x14ac:dyDescent="0.25">
      <c r="A18" s="71" t="s">
        <v>104</v>
      </c>
      <c r="B18" s="51" t="s">
        <v>15</v>
      </c>
      <c r="C18" s="24" t="s">
        <v>89</v>
      </c>
      <c r="D18" s="23" t="s">
        <v>81</v>
      </c>
      <c r="E18" s="25">
        <v>1</v>
      </c>
      <c r="F18" s="28"/>
      <c r="G18" s="28"/>
      <c r="H18" s="80">
        <f t="shared" si="2"/>
        <v>0</v>
      </c>
      <c r="I18" s="41">
        <f t="shared" ref="I18:I26" si="3">(H18*E18)</f>
        <v>0</v>
      </c>
    </row>
    <row r="19" spans="1:9" ht="20.100000000000001" customHeight="1" x14ac:dyDescent="0.25">
      <c r="A19" s="71" t="s">
        <v>105</v>
      </c>
      <c r="B19" s="52" t="s">
        <v>16</v>
      </c>
      <c r="C19" s="24" t="s">
        <v>17</v>
      </c>
      <c r="D19" s="23" t="s">
        <v>81</v>
      </c>
      <c r="E19" s="25">
        <v>7</v>
      </c>
      <c r="F19" s="28"/>
      <c r="G19" s="28"/>
      <c r="H19" s="80">
        <f t="shared" si="2"/>
        <v>0</v>
      </c>
      <c r="I19" s="41">
        <f t="shared" si="3"/>
        <v>0</v>
      </c>
    </row>
    <row r="20" spans="1:9" ht="20.100000000000001" customHeight="1" x14ac:dyDescent="0.25">
      <c r="A20" s="71" t="s">
        <v>106</v>
      </c>
      <c r="B20" s="52" t="s">
        <v>18</v>
      </c>
      <c r="C20" s="24" t="s">
        <v>19</v>
      </c>
      <c r="D20" s="23" t="s">
        <v>81</v>
      </c>
      <c r="E20" s="25">
        <v>21</v>
      </c>
      <c r="F20" s="28"/>
      <c r="G20" s="28"/>
      <c r="H20" s="80">
        <f t="shared" si="2"/>
        <v>0</v>
      </c>
      <c r="I20" s="41">
        <f t="shared" si="3"/>
        <v>0</v>
      </c>
    </row>
    <row r="21" spans="1:9" ht="20.100000000000001" customHeight="1" x14ac:dyDescent="0.25">
      <c r="A21" s="71" t="s">
        <v>107</v>
      </c>
      <c r="B21" s="52" t="s">
        <v>20</v>
      </c>
      <c r="C21" s="24" t="s">
        <v>90</v>
      </c>
      <c r="D21" s="23" t="s">
        <v>81</v>
      </c>
      <c r="E21" s="25">
        <v>32</v>
      </c>
      <c r="F21" s="28"/>
      <c r="G21" s="28"/>
      <c r="H21" s="80">
        <f t="shared" si="2"/>
        <v>0</v>
      </c>
      <c r="I21" s="41">
        <f t="shared" si="3"/>
        <v>0</v>
      </c>
    </row>
    <row r="22" spans="1:9" ht="20.100000000000001" customHeight="1" x14ac:dyDescent="0.25">
      <c r="A22" s="71" t="s">
        <v>108</v>
      </c>
      <c r="B22" s="52" t="s">
        <v>21</v>
      </c>
      <c r="C22" s="24" t="s">
        <v>22</v>
      </c>
      <c r="D22" s="23" t="s">
        <v>81</v>
      </c>
      <c r="E22" s="25">
        <v>9</v>
      </c>
      <c r="F22" s="28"/>
      <c r="G22" s="28"/>
      <c r="H22" s="80">
        <f t="shared" si="2"/>
        <v>0</v>
      </c>
      <c r="I22" s="41">
        <f t="shared" si="3"/>
        <v>0</v>
      </c>
    </row>
    <row r="23" spans="1:9" ht="20.100000000000001" customHeight="1" x14ac:dyDescent="0.25">
      <c r="A23" s="71" t="s">
        <v>109</v>
      </c>
      <c r="B23" s="52" t="s">
        <v>37</v>
      </c>
      <c r="C23" s="24" t="s">
        <v>38</v>
      </c>
      <c r="D23" s="23" t="s">
        <v>83</v>
      </c>
      <c r="E23" s="25">
        <v>50</v>
      </c>
      <c r="F23" s="28"/>
      <c r="G23" s="28"/>
      <c r="H23" s="80">
        <f t="shared" si="2"/>
        <v>0</v>
      </c>
      <c r="I23" s="41">
        <f t="shared" si="3"/>
        <v>0</v>
      </c>
    </row>
    <row r="24" spans="1:9" ht="20.100000000000001" customHeight="1" x14ac:dyDescent="0.25">
      <c r="A24" s="71" t="s">
        <v>110</v>
      </c>
      <c r="B24" s="52" t="s">
        <v>35</v>
      </c>
      <c r="C24" s="24" t="s">
        <v>36</v>
      </c>
      <c r="D24" s="23" t="s">
        <v>83</v>
      </c>
      <c r="E24" s="25">
        <v>120</v>
      </c>
      <c r="F24" s="28"/>
      <c r="G24" s="28"/>
      <c r="H24" s="80">
        <f t="shared" si="2"/>
        <v>0</v>
      </c>
      <c r="I24" s="41">
        <f>(H24*E24)</f>
        <v>0</v>
      </c>
    </row>
    <row r="25" spans="1:9" ht="20.100000000000001" customHeight="1" x14ac:dyDescent="0.25">
      <c r="A25" s="71" t="s">
        <v>111</v>
      </c>
      <c r="B25" s="52" t="s">
        <v>23</v>
      </c>
      <c r="C25" s="24" t="s">
        <v>24</v>
      </c>
      <c r="D25" s="23" t="s">
        <v>81</v>
      </c>
      <c r="E25" s="25">
        <v>5</v>
      </c>
      <c r="F25" s="28"/>
      <c r="G25" s="28"/>
      <c r="H25" s="80">
        <f t="shared" si="2"/>
        <v>0</v>
      </c>
      <c r="I25" s="41">
        <f t="shared" si="3"/>
        <v>0</v>
      </c>
    </row>
    <row r="26" spans="1:9" ht="20.100000000000001" customHeight="1" thickBot="1" x14ac:dyDescent="0.3">
      <c r="A26" s="71" t="s">
        <v>112</v>
      </c>
      <c r="B26" s="52" t="s">
        <v>39</v>
      </c>
      <c r="C26" s="24" t="s">
        <v>85</v>
      </c>
      <c r="D26" s="23" t="s">
        <v>82</v>
      </c>
      <c r="E26" s="29">
        <v>138.29</v>
      </c>
      <c r="F26" s="28"/>
      <c r="G26" s="28"/>
      <c r="H26" s="80">
        <f t="shared" si="2"/>
        <v>0</v>
      </c>
      <c r="I26" s="41">
        <f t="shared" si="3"/>
        <v>0</v>
      </c>
    </row>
    <row r="27" spans="1:9" ht="20.100000000000001" customHeight="1" thickBot="1" x14ac:dyDescent="0.3">
      <c r="A27" s="72" t="s">
        <v>113</v>
      </c>
      <c r="B27" s="73"/>
      <c r="C27" s="74" t="s">
        <v>95</v>
      </c>
      <c r="D27" s="75"/>
      <c r="E27" s="76"/>
      <c r="F27" s="77"/>
      <c r="G27" s="78"/>
      <c r="H27" s="81"/>
      <c r="I27" s="39">
        <f>SUM(I28:I48)</f>
        <v>0</v>
      </c>
    </row>
    <row r="28" spans="1:9" ht="20.100000000000001" customHeight="1" x14ac:dyDescent="0.25">
      <c r="A28" s="71" t="s">
        <v>114</v>
      </c>
      <c r="B28" s="51" t="s">
        <v>41</v>
      </c>
      <c r="C28" s="24" t="s">
        <v>40</v>
      </c>
      <c r="D28" s="23" t="s">
        <v>82</v>
      </c>
      <c r="E28" s="25">
        <v>295</v>
      </c>
      <c r="F28" s="28"/>
      <c r="G28" s="28"/>
      <c r="H28" s="80">
        <f t="shared" si="2"/>
        <v>0</v>
      </c>
      <c r="I28" s="40">
        <f>(H28*E28)</f>
        <v>0</v>
      </c>
    </row>
    <row r="29" spans="1:9" ht="20.100000000000001" customHeight="1" x14ac:dyDescent="0.25">
      <c r="A29" s="71" t="s">
        <v>115</v>
      </c>
      <c r="B29" s="51" t="s">
        <v>43</v>
      </c>
      <c r="C29" s="24" t="s">
        <v>42</v>
      </c>
      <c r="D29" s="23" t="s">
        <v>84</v>
      </c>
      <c r="E29" s="25">
        <v>18</v>
      </c>
      <c r="F29" s="28"/>
      <c r="G29" s="28"/>
      <c r="H29" s="80">
        <f t="shared" si="2"/>
        <v>0</v>
      </c>
      <c r="I29" s="40">
        <f t="shared" ref="I29:I48" si="4">(H29*E29)</f>
        <v>0</v>
      </c>
    </row>
    <row r="30" spans="1:9" ht="20.100000000000001" customHeight="1" x14ac:dyDescent="0.25">
      <c r="A30" s="71" t="s">
        <v>116</v>
      </c>
      <c r="B30" s="52" t="s">
        <v>45</v>
      </c>
      <c r="C30" s="24" t="s">
        <v>44</v>
      </c>
      <c r="D30" s="23" t="s">
        <v>83</v>
      </c>
      <c r="E30" s="25">
        <v>551</v>
      </c>
      <c r="F30" s="28"/>
      <c r="G30" s="28"/>
      <c r="H30" s="80">
        <f t="shared" si="2"/>
        <v>0</v>
      </c>
      <c r="I30" s="40">
        <f t="shared" si="4"/>
        <v>0</v>
      </c>
    </row>
    <row r="31" spans="1:9" ht="20.100000000000001" customHeight="1" x14ac:dyDescent="0.25">
      <c r="A31" s="71" t="s">
        <v>117</v>
      </c>
      <c r="B31" s="52" t="s">
        <v>47</v>
      </c>
      <c r="C31" s="24" t="s">
        <v>46</v>
      </c>
      <c r="D31" s="23" t="s">
        <v>83</v>
      </c>
      <c r="E31" s="25">
        <v>158</v>
      </c>
      <c r="F31" s="28"/>
      <c r="G31" s="28"/>
      <c r="H31" s="80">
        <f t="shared" si="2"/>
        <v>0</v>
      </c>
      <c r="I31" s="40">
        <f t="shared" si="4"/>
        <v>0</v>
      </c>
    </row>
    <row r="32" spans="1:9" ht="20.100000000000001" customHeight="1" x14ac:dyDescent="0.25">
      <c r="A32" s="71" t="s">
        <v>118</v>
      </c>
      <c r="B32" s="52" t="s">
        <v>49</v>
      </c>
      <c r="C32" s="24" t="s">
        <v>48</v>
      </c>
      <c r="D32" s="23" t="s">
        <v>83</v>
      </c>
      <c r="E32" s="25">
        <v>136</v>
      </c>
      <c r="F32" s="28"/>
      <c r="G32" s="28"/>
      <c r="H32" s="80">
        <f t="shared" si="2"/>
        <v>0</v>
      </c>
      <c r="I32" s="40">
        <f t="shared" si="4"/>
        <v>0</v>
      </c>
    </row>
    <row r="33" spans="1:9" ht="20.100000000000001" customHeight="1" x14ac:dyDescent="0.25">
      <c r="A33" s="71" t="s">
        <v>119</v>
      </c>
      <c r="B33" s="52" t="s">
        <v>51</v>
      </c>
      <c r="C33" s="24" t="s">
        <v>50</v>
      </c>
      <c r="D33" s="23" t="s">
        <v>83</v>
      </c>
      <c r="E33" s="25">
        <v>96</v>
      </c>
      <c r="F33" s="28"/>
      <c r="G33" s="28"/>
      <c r="H33" s="80">
        <f t="shared" si="2"/>
        <v>0</v>
      </c>
      <c r="I33" s="40">
        <f t="shared" si="4"/>
        <v>0</v>
      </c>
    </row>
    <row r="34" spans="1:9" ht="20.100000000000001" customHeight="1" x14ac:dyDescent="0.25">
      <c r="A34" s="71" t="s">
        <v>120</v>
      </c>
      <c r="B34" s="52" t="s">
        <v>73</v>
      </c>
      <c r="C34" s="24" t="s">
        <v>72</v>
      </c>
      <c r="D34" s="23" t="s">
        <v>83</v>
      </c>
      <c r="E34" s="25">
        <v>66</v>
      </c>
      <c r="F34" s="28"/>
      <c r="G34" s="28"/>
      <c r="H34" s="80">
        <f t="shared" si="2"/>
        <v>0</v>
      </c>
      <c r="I34" s="40">
        <f t="shared" si="4"/>
        <v>0</v>
      </c>
    </row>
    <row r="35" spans="1:9" ht="20.100000000000001" customHeight="1" x14ac:dyDescent="0.25">
      <c r="A35" s="71" t="s">
        <v>121</v>
      </c>
      <c r="B35" s="52" t="s">
        <v>75</v>
      </c>
      <c r="C35" s="24" t="s">
        <v>74</v>
      </c>
      <c r="D35" s="23" t="s">
        <v>83</v>
      </c>
      <c r="E35" s="25">
        <v>95</v>
      </c>
      <c r="F35" s="28"/>
      <c r="G35" s="28"/>
      <c r="H35" s="80">
        <f t="shared" si="2"/>
        <v>0</v>
      </c>
      <c r="I35" s="40">
        <f t="shared" si="4"/>
        <v>0</v>
      </c>
    </row>
    <row r="36" spans="1:9" ht="20.100000000000001" customHeight="1" x14ac:dyDescent="0.25">
      <c r="A36" s="71" t="s">
        <v>122</v>
      </c>
      <c r="B36" s="52" t="s">
        <v>53</v>
      </c>
      <c r="C36" s="24" t="s">
        <v>52</v>
      </c>
      <c r="D36" s="23" t="s">
        <v>81</v>
      </c>
      <c r="E36" s="25">
        <v>8</v>
      </c>
      <c r="F36" s="28"/>
      <c r="G36" s="28"/>
      <c r="H36" s="80">
        <f t="shared" si="2"/>
        <v>0</v>
      </c>
      <c r="I36" s="40">
        <f t="shared" si="4"/>
        <v>0</v>
      </c>
    </row>
    <row r="37" spans="1:9" ht="20.100000000000001" customHeight="1" x14ac:dyDescent="0.25">
      <c r="A37" s="71" t="s">
        <v>123</v>
      </c>
      <c r="B37" s="52" t="s">
        <v>55</v>
      </c>
      <c r="C37" s="24" t="s">
        <v>54</v>
      </c>
      <c r="D37" s="23" t="s">
        <v>81</v>
      </c>
      <c r="E37" s="25">
        <v>15</v>
      </c>
      <c r="F37" s="28"/>
      <c r="G37" s="28"/>
      <c r="H37" s="80">
        <f t="shared" si="2"/>
        <v>0</v>
      </c>
      <c r="I37" s="40">
        <f t="shared" si="4"/>
        <v>0</v>
      </c>
    </row>
    <row r="38" spans="1:9" ht="20.100000000000001" customHeight="1" x14ac:dyDescent="0.25">
      <c r="A38" s="71" t="s">
        <v>124</v>
      </c>
      <c r="B38" s="52" t="s">
        <v>57</v>
      </c>
      <c r="C38" s="24" t="s">
        <v>56</v>
      </c>
      <c r="D38" s="23" t="s">
        <v>81</v>
      </c>
      <c r="E38" s="25">
        <v>11</v>
      </c>
      <c r="F38" s="28"/>
      <c r="G38" s="28"/>
      <c r="H38" s="80">
        <f t="shared" si="2"/>
        <v>0</v>
      </c>
      <c r="I38" s="40">
        <f t="shared" si="4"/>
        <v>0</v>
      </c>
    </row>
    <row r="39" spans="1:9" ht="20.100000000000001" customHeight="1" x14ac:dyDescent="0.25">
      <c r="A39" s="71" t="s">
        <v>125</v>
      </c>
      <c r="B39" s="52" t="s">
        <v>59</v>
      </c>
      <c r="C39" s="24" t="s">
        <v>58</v>
      </c>
      <c r="D39" s="23" t="s">
        <v>81</v>
      </c>
      <c r="E39" s="25">
        <v>20</v>
      </c>
      <c r="F39" s="28"/>
      <c r="G39" s="28"/>
      <c r="H39" s="80">
        <f t="shared" si="2"/>
        <v>0</v>
      </c>
      <c r="I39" s="40">
        <f t="shared" si="4"/>
        <v>0</v>
      </c>
    </row>
    <row r="40" spans="1:9" ht="20.100000000000001" customHeight="1" x14ac:dyDescent="0.25">
      <c r="A40" s="71" t="s">
        <v>126</v>
      </c>
      <c r="B40" s="52" t="s">
        <v>61</v>
      </c>
      <c r="C40" s="24" t="s">
        <v>60</v>
      </c>
      <c r="D40" s="23" t="s">
        <v>81</v>
      </c>
      <c r="E40" s="25">
        <v>20</v>
      </c>
      <c r="F40" s="28"/>
      <c r="G40" s="28"/>
      <c r="H40" s="80">
        <f t="shared" si="2"/>
        <v>0</v>
      </c>
      <c r="I40" s="40">
        <f t="shared" si="4"/>
        <v>0</v>
      </c>
    </row>
    <row r="41" spans="1:9" ht="20.100000000000001" customHeight="1" x14ac:dyDescent="0.25">
      <c r="A41" s="71" t="s">
        <v>127</v>
      </c>
      <c r="B41" s="52" t="s">
        <v>62</v>
      </c>
      <c r="C41" s="24" t="s">
        <v>63</v>
      </c>
      <c r="D41" s="23" t="s">
        <v>81</v>
      </c>
      <c r="E41" s="25">
        <v>3</v>
      </c>
      <c r="F41" s="28"/>
      <c r="G41" s="28"/>
      <c r="H41" s="80">
        <f t="shared" si="2"/>
        <v>0</v>
      </c>
      <c r="I41" s="40">
        <f t="shared" si="4"/>
        <v>0</v>
      </c>
    </row>
    <row r="42" spans="1:9" ht="20.100000000000001" customHeight="1" x14ac:dyDescent="0.25">
      <c r="A42" s="71" t="s">
        <v>128</v>
      </c>
      <c r="B42" s="52" t="s">
        <v>65</v>
      </c>
      <c r="C42" s="24" t="s">
        <v>64</v>
      </c>
      <c r="D42" s="23" t="s">
        <v>81</v>
      </c>
      <c r="E42" s="25">
        <v>18</v>
      </c>
      <c r="F42" s="28"/>
      <c r="G42" s="28"/>
      <c r="H42" s="80">
        <f t="shared" si="2"/>
        <v>0</v>
      </c>
      <c r="I42" s="40">
        <f t="shared" si="4"/>
        <v>0</v>
      </c>
    </row>
    <row r="43" spans="1:9" ht="20.100000000000001" customHeight="1" x14ac:dyDescent="0.25">
      <c r="A43" s="71" t="s">
        <v>129</v>
      </c>
      <c r="B43" s="52" t="s">
        <v>80</v>
      </c>
      <c r="C43" s="24" t="s">
        <v>86</v>
      </c>
      <c r="D43" s="23" t="s">
        <v>81</v>
      </c>
      <c r="E43" s="25">
        <v>16</v>
      </c>
      <c r="F43" s="28"/>
      <c r="G43" s="28"/>
      <c r="H43" s="80">
        <f t="shared" si="2"/>
        <v>0</v>
      </c>
      <c r="I43" s="40">
        <f t="shared" si="4"/>
        <v>0</v>
      </c>
    </row>
    <row r="44" spans="1:9" ht="20.100000000000001" customHeight="1" x14ac:dyDescent="0.25">
      <c r="A44" s="71" t="s">
        <v>130</v>
      </c>
      <c r="B44" s="52" t="s">
        <v>67</v>
      </c>
      <c r="C44" s="24" t="s">
        <v>66</v>
      </c>
      <c r="D44" s="23" t="s">
        <v>81</v>
      </c>
      <c r="E44" s="25">
        <v>2</v>
      </c>
      <c r="F44" s="28"/>
      <c r="G44" s="28"/>
      <c r="H44" s="80">
        <f t="shared" si="2"/>
        <v>0</v>
      </c>
      <c r="I44" s="40">
        <f t="shared" si="4"/>
        <v>0</v>
      </c>
    </row>
    <row r="45" spans="1:9" ht="20.100000000000001" customHeight="1" x14ac:dyDescent="0.25">
      <c r="A45" s="71" t="s">
        <v>131</v>
      </c>
      <c r="B45" s="52" t="s">
        <v>69</v>
      </c>
      <c r="C45" s="24" t="s">
        <v>68</v>
      </c>
      <c r="D45" s="23" t="s">
        <v>81</v>
      </c>
      <c r="E45" s="25">
        <v>17</v>
      </c>
      <c r="F45" s="28"/>
      <c r="G45" s="28"/>
      <c r="H45" s="80">
        <f t="shared" si="2"/>
        <v>0</v>
      </c>
      <c r="I45" s="40">
        <f t="shared" si="4"/>
        <v>0</v>
      </c>
    </row>
    <row r="46" spans="1:9" ht="20.100000000000001" customHeight="1" x14ac:dyDescent="0.25">
      <c r="A46" s="71" t="s">
        <v>132</v>
      </c>
      <c r="B46" s="52" t="s">
        <v>71</v>
      </c>
      <c r="C46" s="24" t="s">
        <v>70</v>
      </c>
      <c r="D46" s="23" t="s">
        <v>81</v>
      </c>
      <c r="E46" s="25">
        <v>3</v>
      </c>
      <c r="F46" s="28"/>
      <c r="G46" s="28"/>
      <c r="H46" s="80">
        <f t="shared" si="2"/>
        <v>0</v>
      </c>
      <c r="I46" s="40">
        <f t="shared" si="4"/>
        <v>0</v>
      </c>
    </row>
    <row r="47" spans="1:9" ht="20.100000000000001" customHeight="1" x14ac:dyDescent="0.25">
      <c r="A47" s="71" t="s">
        <v>133</v>
      </c>
      <c r="B47" s="52" t="s">
        <v>77</v>
      </c>
      <c r="C47" s="24" t="s">
        <v>76</v>
      </c>
      <c r="D47" s="23" t="s">
        <v>82</v>
      </c>
      <c r="E47" s="25">
        <v>205</v>
      </c>
      <c r="F47" s="28"/>
      <c r="G47" s="28"/>
      <c r="H47" s="80">
        <f t="shared" si="2"/>
        <v>0</v>
      </c>
      <c r="I47" s="40">
        <f t="shared" si="4"/>
        <v>0</v>
      </c>
    </row>
    <row r="48" spans="1:9" ht="30.75" customHeight="1" thickBot="1" x14ac:dyDescent="0.3">
      <c r="A48" s="71" t="s">
        <v>134</v>
      </c>
      <c r="B48" s="53" t="s">
        <v>79</v>
      </c>
      <c r="C48" s="24" t="s">
        <v>78</v>
      </c>
      <c r="D48" s="23" t="s">
        <v>82</v>
      </c>
      <c r="E48" s="25">
        <v>102</v>
      </c>
      <c r="F48" s="28"/>
      <c r="G48" s="28"/>
      <c r="H48" s="80">
        <f t="shared" si="2"/>
        <v>0</v>
      </c>
      <c r="I48" s="40">
        <f t="shared" si="4"/>
        <v>0</v>
      </c>
    </row>
    <row r="49" spans="1:9" ht="19.5" thickBot="1" x14ac:dyDescent="0.35">
      <c r="A49" s="79"/>
      <c r="B49" s="82" t="s">
        <v>8</v>
      </c>
      <c r="C49" s="83"/>
      <c r="D49" s="83"/>
      <c r="E49" s="83"/>
      <c r="F49" s="84"/>
      <c r="G49" s="30"/>
      <c r="H49" s="30"/>
      <c r="I49" s="43">
        <f>I10+I16+I27</f>
        <v>0</v>
      </c>
    </row>
    <row r="50" spans="1:9" ht="19.5" thickBot="1" x14ac:dyDescent="0.35">
      <c r="A50" s="57"/>
      <c r="B50" s="88" t="s">
        <v>135</v>
      </c>
      <c r="C50" s="89"/>
      <c r="D50" s="89"/>
      <c r="E50" s="89"/>
      <c r="F50" s="90"/>
      <c r="G50" s="62"/>
      <c r="H50" s="62"/>
      <c r="I50" s="63">
        <f>I49*0.2212</f>
        <v>0</v>
      </c>
    </row>
    <row r="51" spans="1:9" ht="19.5" thickBot="1" x14ac:dyDescent="0.35">
      <c r="A51" s="57"/>
      <c r="B51" s="82" t="s">
        <v>9</v>
      </c>
      <c r="C51" s="83"/>
      <c r="D51" s="83"/>
      <c r="E51" s="83"/>
      <c r="F51" s="84"/>
      <c r="G51" s="26"/>
      <c r="H51" s="26"/>
      <c r="I51" s="43">
        <f>I50+I49</f>
        <v>0</v>
      </c>
    </row>
    <row r="53" spans="1:9" ht="20.100000000000001" customHeight="1" x14ac:dyDescent="0.25"/>
  </sheetData>
  <mergeCells count="7">
    <mergeCell ref="B51:F51"/>
    <mergeCell ref="B1:I1"/>
    <mergeCell ref="B3:I3"/>
    <mergeCell ref="B4:I4"/>
    <mergeCell ref="B5:I5"/>
    <mergeCell ref="B49:F49"/>
    <mergeCell ref="B50:F50"/>
  </mergeCells>
  <pageMargins left="0.51181102362204722" right="0.51181102362204722" top="0.78740157480314965" bottom="0.78740157480314965" header="0.31496062992125984" footer="0.31496062992125984"/>
  <pageSetup paperSize="9" scale="73" fitToHeight="2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1CFE2-CA99-40EA-9844-1C3C50A4CB2F}">
  <dimension ref="A1:H12"/>
  <sheetViews>
    <sheetView tabSelected="1" workbookViewId="0">
      <selection activeCell="B18" sqref="B18"/>
    </sheetView>
  </sheetViews>
  <sheetFormatPr defaultRowHeight="15" x14ac:dyDescent="0.25"/>
  <cols>
    <col min="1" max="1" width="4.7109375" customWidth="1"/>
    <col min="2" max="2" width="61" bestFit="1" customWidth="1"/>
    <col min="3" max="3" width="24.5703125" style="110" bestFit="1" customWidth="1"/>
    <col min="4" max="4" width="11.42578125" style="110" customWidth="1"/>
    <col min="5" max="5" width="13.28515625" style="110" bestFit="1" customWidth="1"/>
    <col min="6" max="6" width="13.28515625" bestFit="1" customWidth="1"/>
    <col min="7" max="7" width="14.28515625" bestFit="1" customWidth="1"/>
    <col min="8" max="8" width="13.28515625" bestFit="1" customWidth="1"/>
    <col min="9" max="9" width="10.140625" bestFit="1" customWidth="1"/>
  </cols>
  <sheetData>
    <row r="1" spans="1:8" ht="62.25" customHeight="1" x14ac:dyDescent="0.25">
      <c r="A1" s="91" t="s">
        <v>137</v>
      </c>
      <c r="B1" s="92"/>
      <c r="C1" s="92"/>
      <c r="D1" s="92"/>
      <c r="E1" s="92"/>
      <c r="F1" s="92"/>
      <c r="G1" s="92"/>
      <c r="H1" s="93"/>
    </row>
    <row r="2" spans="1:8" ht="15.75" thickBot="1" x14ac:dyDescent="0.3">
      <c r="A2" s="94" t="s">
        <v>138</v>
      </c>
      <c r="B2" s="95"/>
      <c r="C2" s="95"/>
      <c r="D2" s="95"/>
      <c r="E2" s="95"/>
      <c r="F2" s="95"/>
      <c r="G2" s="95"/>
      <c r="H2" s="96"/>
    </row>
    <row r="4" spans="1:8" x14ac:dyDescent="0.25">
      <c r="A4" s="97" t="s">
        <v>139</v>
      </c>
      <c r="B4" s="97" t="s">
        <v>140</v>
      </c>
      <c r="C4" s="97" t="s">
        <v>141</v>
      </c>
      <c r="D4" s="97" t="s">
        <v>142</v>
      </c>
      <c r="E4" s="97" t="s">
        <v>143</v>
      </c>
      <c r="F4" s="97" t="s">
        <v>144</v>
      </c>
      <c r="G4" s="97" t="s">
        <v>145</v>
      </c>
      <c r="H4" s="97" t="s">
        <v>146</v>
      </c>
    </row>
    <row r="5" spans="1:8" x14ac:dyDescent="0.25">
      <c r="A5" s="98" t="s">
        <v>96</v>
      </c>
      <c r="B5" s="98" t="s">
        <v>147</v>
      </c>
      <c r="C5" s="99">
        <v>0</v>
      </c>
      <c r="D5" s="100" t="e">
        <f>C5/C11</f>
        <v>#DIV/0!</v>
      </c>
      <c r="E5" s="101"/>
      <c r="F5" s="101"/>
      <c r="G5" s="101"/>
      <c r="H5" s="101"/>
    </row>
    <row r="6" spans="1:8" x14ac:dyDescent="0.25">
      <c r="A6" s="102"/>
      <c r="B6" s="102"/>
      <c r="C6" s="103"/>
      <c r="D6" s="104"/>
      <c r="E6" s="105">
        <v>0.3</v>
      </c>
      <c r="F6" s="105">
        <v>0.3</v>
      </c>
      <c r="G6" s="105">
        <v>0.4</v>
      </c>
      <c r="H6" s="106"/>
    </row>
    <row r="7" spans="1:8" x14ac:dyDescent="0.25">
      <c r="A7" s="98" t="s">
        <v>102</v>
      </c>
      <c r="B7" s="98" t="s">
        <v>148</v>
      </c>
      <c r="C7" s="99">
        <v>0</v>
      </c>
      <c r="D7" s="100" t="e">
        <f>C7/C11</f>
        <v>#DIV/0!</v>
      </c>
      <c r="E7" s="101"/>
      <c r="F7" s="101"/>
      <c r="G7" s="101"/>
      <c r="H7" s="101"/>
    </row>
    <row r="8" spans="1:8" x14ac:dyDescent="0.25">
      <c r="A8" s="102"/>
      <c r="B8" s="102"/>
      <c r="C8" s="103"/>
      <c r="D8" s="104"/>
      <c r="E8" s="106"/>
      <c r="F8" s="106"/>
      <c r="G8" s="105">
        <v>0.5</v>
      </c>
      <c r="H8" s="105">
        <v>0.5</v>
      </c>
    </row>
    <row r="9" spans="1:8" x14ac:dyDescent="0.25">
      <c r="A9" s="98" t="s">
        <v>113</v>
      </c>
      <c r="B9" s="98" t="s">
        <v>149</v>
      </c>
      <c r="C9" s="99">
        <v>0</v>
      </c>
      <c r="D9" s="100" t="e">
        <f>C9/C11</f>
        <v>#DIV/0!</v>
      </c>
      <c r="E9" s="101"/>
      <c r="F9" s="101"/>
      <c r="G9" s="101"/>
      <c r="H9" s="101"/>
    </row>
    <row r="10" spans="1:8" x14ac:dyDescent="0.25">
      <c r="A10" s="102"/>
      <c r="B10" s="102"/>
      <c r="C10" s="103"/>
      <c r="D10" s="104"/>
      <c r="E10" s="105">
        <v>0.3</v>
      </c>
      <c r="F10" s="105">
        <v>0.4</v>
      </c>
      <c r="G10" s="105">
        <v>0.3</v>
      </c>
      <c r="H10" s="106"/>
    </row>
    <row r="11" spans="1:8" x14ac:dyDescent="0.25">
      <c r="A11" s="107"/>
      <c r="B11" s="108" t="s">
        <v>150</v>
      </c>
      <c r="C11" s="109">
        <f>SUM(C5:C9)</f>
        <v>0</v>
      </c>
      <c r="D11" s="108" t="s">
        <v>151</v>
      </c>
      <c r="E11" s="109">
        <f>E5+E7+E9</f>
        <v>0</v>
      </c>
      <c r="F11" s="109">
        <f t="shared" ref="F11:H11" si="0">F5+F7+F9</f>
        <v>0</v>
      </c>
      <c r="G11" s="109">
        <f t="shared" si="0"/>
        <v>0</v>
      </c>
      <c r="H11" s="109">
        <f t="shared" si="0"/>
        <v>0</v>
      </c>
    </row>
    <row r="12" spans="1:8" x14ac:dyDescent="0.25">
      <c r="D12" s="111"/>
    </row>
  </sheetData>
  <mergeCells count="14">
    <mergeCell ref="A7:A8"/>
    <mergeCell ref="B7:B8"/>
    <mergeCell ref="C7:C8"/>
    <mergeCell ref="D7:D8"/>
    <mergeCell ref="A9:A10"/>
    <mergeCell ref="B9:B10"/>
    <mergeCell ref="C9:C10"/>
    <mergeCell ref="D9:D10"/>
    <mergeCell ref="A1:H1"/>
    <mergeCell ref="A2:H2"/>
    <mergeCell ref="A5:A6"/>
    <mergeCell ref="B5:B6"/>
    <mergeCell ref="C5:C6"/>
    <mergeCell ref="D5:D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 AVCB COM WC</vt:lpstr>
      <vt:lpstr>Cronograma</vt:lpstr>
      <vt:lpstr>'PLAN AVCB COM WC'!Area_de_impressao</vt:lpstr>
      <vt:lpstr>'PLAN AVCB COM WC'!Titulos_de_impressao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Estagiarios</dc:creator>
  <cp:lastModifiedBy>Adriana Augusta da Costa</cp:lastModifiedBy>
  <cp:lastPrinted>2022-01-28T17:51:15Z</cp:lastPrinted>
  <dcterms:created xsi:type="dcterms:W3CDTF">2019-05-17T13:38:32Z</dcterms:created>
  <dcterms:modified xsi:type="dcterms:W3CDTF">2022-02-07T10:30:26Z</dcterms:modified>
</cp:coreProperties>
</file>