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 defaultThemeVersion="124226"/>
  <bookViews>
    <workbookView xWindow="480" yWindow="135" windowWidth="18195" windowHeight="11700" firstSheet="1" activeTab="3"/>
  </bookViews>
  <sheets>
    <sheet name="INSUMOS" sheetId="8" r:id="rId1"/>
    <sheet name="CDHU184" sheetId="9" r:id="rId2"/>
    <sheet name="QTs" sheetId="3" r:id="rId3"/>
    <sheet name="RESUMO" sheetId="5" r:id="rId4"/>
    <sheet name="ANALÍTICA" sheetId="2" r:id="rId5"/>
    <sheet name="CRONOGRAMA" sheetId="6" r:id="rId6"/>
  </sheets>
  <externalReferences>
    <externalReference r:id="rId7"/>
  </externalReferences>
  <definedNames>
    <definedName name="_xlnm._FilterDatabase" localSheetId="0" hidden="1">INSUMOS!$A$9:$E$3247</definedName>
    <definedName name="CORRIMÃO" hidden="1">{"'Armação'!$A$1:$A$2"}</definedName>
    <definedName name="corrrimao" hidden="1">{"'Armação'!$A$1:$A$2"}</definedName>
    <definedName name="HTML_CodePage" hidden="1">437</definedName>
    <definedName name="HTML_Control" hidden="1">{"'Armação'!$A$1:$A$2"}</definedName>
    <definedName name="HTML_Description" hidden="1">""</definedName>
    <definedName name="HTML_Email" hidden="1">""</definedName>
    <definedName name="HTML_Header" hidden="1">"Armação"</definedName>
    <definedName name="HTML_LastUpdate" hidden="1">"21/03/98"</definedName>
    <definedName name="HTML_LineAfter" hidden="1">FALSE</definedName>
    <definedName name="HTML_LineBefore" hidden="1">FALSE</definedName>
    <definedName name="HTML_Name" hidden="1">"Gustavo"</definedName>
    <definedName name="HTML_OBDlg2" hidden="1">TRUE</definedName>
    <definedName name="HTML_OBDlg4" hidden="1">TRUE</definedName>
    <definedName name="HTML_OS" hidden="1">0</definedName>
    <definedName name="HTML_PathFile" hidden="1">"C:\Meus Documentos\MeuHTML.htm"</definedName>
    <definedName name="HTML_Title" hidden="1">"Modêlo Tabela de Armação"</definedName>
    <definedName name="JR_PAGE_ANCHOR_0_1">#REF!</definedName>
    <definedName name="Porta_em_laminado_fenólico_melaminico__de_correr_com_acabamento_liso_trilho_metálico">[1]Planilha!#REF!</definedName>
  </definedNames>
  <calcPr calcId="145621"/>
</workbook>
</file>

<file path=xl/calcChain.xml><?xml version="1.0" encoding="utf-8"?>
<calcChain xmlns="http://schemas.openxmlformats.org/spreadsheetml/2006/main">
  <c r="D48" i="5" l="1"/>
  <c r="D48" i="6" s="1"/>
  <c r="P48" i="6" s="1"/>
  <c r="P54" i="6" s="1"/>
  <c r="B48" i="5"/>
  <c r="D46" i="5"/>
  <c r="D46" i="6" s="1"/>
  <c r="H372" i="2"/>
  <c r="D54" i="5" s="1"/>
  <c r="D55" i="5" s="1"/>
  <c r="F80" i="2"/>
  <c r="D54" i="6" l="1"/>
  <c r="P55" i="6"/>
  <c r="P56" i="6" s="1"/>
  <c r="I48" i="6"/>
  <c r="I54" i="6" s="1"/>
  <c r="I55" i="6" s="1"/>
  <c r="K48" i="6"/>
  <c r="K54" i="6" s="1"/>
  <c r="K55" i="6" s="1"/>
  <c r="K56" i="6" s="1"/>
  <c r="M48" i="6"/>
  <c r="M54" i="6" s="1"/>
  <c r="M55" i="6" s="1"/>
  <c r="M56" i="6" s="1"/>
  <c r="F48" i="6"/>
  <c r="F54" i="6" s="1"/>
  <c r="F55" i="6" s="1"/>
  <c r="F56" i="6" s="1"/>
  <c r="N48" i="6"/>
  <c r="N54" i="6" s="1"/>
  <c r="E48" i="6"/>
  <c r="E54" i="6" s="1"/>
  <c r="G48" i="6"/>
  <c r="G54" i="6" s="1"/>
  <c r="G55" i="6" s="1"/>
  <c r="G56" i="6" s="1"/>
  <c r="O48" i="6"/>
  <c r="O54" i="6" s="1"/>
  <c r="O55" i="6" s="1"/>
  <c r="O56" i="6" s="1"/>
  <c r="J48" i="6"/>
  <c r="J54" i="6" s="1"/>
  <c r="J55" i="6" s="1"/>
  <c r="L48" i="6"/>
  <c r="L54" i="6" s="1"/>
  <c r="H48" i="6"/>
  <c r="H54" i="6" s="1"/>
  <c r="H55" i="6" s="1"/>
  <c r="E55" i="6" l="1"/>
  <c r="E56" i="6" s="1"/>
  <c r="N55" i="6"/>
  <c r="N56" i="6" s="1"/>
  <c r="J56" i="6"/>
  <c r="H56" i="6"/>
  <c r="I56" i="6"/>
  <c r="L55" i="6"/>
  <c r="L56" i="6" s="1"/>
  <c r="D55" i="6"/>
  <c r="D56" i="6" s="1"/>
  <c r="F360" i="2" l="1"/>
  <c r="E360" i="2"/>
  <c r="D360" i="2"/>
  <c r="E359" i="2"/>
  <c r="D359" i="2"/>
  <c r="D305" i="2" l="1"/>
  <c r="E305" i="2"/>
  <c r="D306" i="2"/>
  <c r="E306" i="2"/>
  <c r="D290" i="2"/>
  <c r="E290" i="2"/>
  <c r="D291" i="2"/>
  <c r="E291" i="2"/>
  <c r="D292" i="2"/>
  <c r="E292" i="2"/>
  <c r="E278" i="2"/>
  <c r="D278" i="2"/>
  <c r="D283" i="2"/>
  <c r="E283" i="2"/>
  <c r="D281" i="2" l="1"/>
  <c r="E281" i="2"/>
  <c r="D282" i="2"/>
  <c r="E282" i="2"/>
  <c r="E123" i="2" l="1"/>
  <c r="D123" i="2"/>
  <c r="E111" i="2"/>
  <c r="D111" i="2"/>
  <c r="D28" i="2" l="1"/>
  <c r="E28" i="2"/>
  <c r="F154" i="2" l="1"/>
  <c r="F48" i="2"/>
  <c r="F122" i="2" l="1"/>
  <c r="F120" i="2" s="1"/>
  <c r="F81" i="2"/>
  <c r="F46" i="2"/>
  <c r="F147" i="2" l="1"/>
  <c r="F149" i="2" s="1"/>
  <c r="F151" i="2" s="1"/>
  <c r="F85" i="2"/>
  <c r="D97" i="2"/>
  <c r="E97" i="2"/>
  <c r="F148" i="2" l="1"/>
  <c r="F84" i="2"/>
  <c r="E297" i="2" l="1"/>
  <c r="D297" i="2"/>
  <c r="E247" i="2"/>
  <c r="D247" i="2"/>
  <c r="E138" i="2"/>
  <c r="D138" i="2"/>
  <c r="E137" i="2"/>
  <c r="D137" i="2"/>
  <c r="E136" i="2"/>
  <c r="D136" i="2"/>
  <c r="E124" i="2"/>
  <c r="E135" i="2"/>
  <c r="D135" i="2"/>
  <c r="E122" i="2"/>
  <c r="D122" i="2"/>
  <c r="E116" i="2"/>
  <c r="D116" i="2"/>
  <c r="E115" i="2"/>
  <c r="D115" i="2"/>
  <c r="E91" i="2"/>
  <c r="D91" i="2"/>
  <c r="E105" i="2"/>
  <c r="D105" i="2"/>
  <c r="E77" i="2"/>
  <c r="D77" i="2"/>
  <c r="E356" i="2"/>
  <c r="D356" i="2"/>
  <c r="E355" i="2"/>
  <c r="D355" i="2"/>
  <c r="E354" i="2"/>
  <c r="D354" i="2"/>
  <c r="E353" i="2"/>
  <c r="D353" i="2"/>
  <c r="E352" i="2"/>
  <c r="D352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0" i="2"/>
  <c r="D320" i="2"/>
  <c r="E319" i="2"/>
  <c r="D319" i="2"/>
  <c r="E317" i="2"/>
  <c r="D317" i="2"/>
  <c r="E316" i="2"/>
  <c r="D316" i="2"/>
  <c r="E315" i="2"/>
  <c r="D315" i="2"/>
  <c r="E314" i="2"/>
  <c r="D314" i="2"/>
  <c r="E310" i="2"/>
  <c r="D310" i="2"/>
  <c r="E309" i="2"/>
  <c r="D309" i="2"/>
  <c r="E308" i="2"/>
  <c r="D308" i="2"/>
  <c r="E307" i="2"/>
  <c r="D307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6" i="2"/>
  <c r="D296" i="2"/>
  <c r="E295" i="2"/>
  <c r="D295" i="2"/>
  <c r="E294" i="2"/>
  <c r="D294" i="2"/>
  <c r="E293" i="2"/>
  <c r="D293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0" i="2"/>
  <c r="D280" i="2"/>
  <c r="E279" i="2"/>
  <c r="D279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270" i="2"/>
  <c r="D270" i="2"/>
  <c r="E269" i="2"/>
  <c r="D269" i="2"/>
  <c r="E268" i="2"/>
  <c r="D268" i="2"/>
  <c r="E267" i="2"/>
  <c r="D267" i="2"/>
  <c r="E266" i="2"/>
  <c r="D266" i="2"/>
  <c r="E265" i="2"/>
  <c r="D265" i="2"/>
  <c r="E264" i="2"/>
  <c r="D264" i="2"/>
  <c r="E263" i="2"/>
  <c r="D263" i="2"/>
  <c r="E262" i="2"/>
  <c r="D262" i="2"/>
  <c r="E261" i="2"/>
  <c r="D261" i="2"/>
  <c r="E260" i="2"/>
  <c r="D260" i="2"/>
  <c r="E259" i="2"/>
  <c r="D259" i="2"/>
  <c r="E258" i="2"/>
  <c r="D258" i="2"/>
  <c r="E257" i="2"/>
  <c r="D257" i="2"/>
  <c r="E256" i="2"/>
  <c r="D256" i="2"/>
  <c r="E255" i="2"/>
  <c r="D255" i="2"/>
  <c r="E254" i="2"/>
  <c r="D254" i="2"/>
  <c r="E253" i="2"/>
  <c r="D253" i="2"/>
  <c r="E252" i="2"/>
  <c r="D252" i="2"/>
  <c r="E250" i="2"/>
  <c r="D250" i="2"/>
  <c r="E249" i="2"/>
  <c r="D249" i="2"/>
  <c r="E248" i="2"/>
  <c r="D248" i="2"/>
  <c r="E246" i="2"/>
  <c r="D246" i="2"/>
  <c r="E243" i="2"/>
  <c r="D243" i="2"/>
  <c r="E242" i="2"/>
  <c r="D242" i="2"/>
  <c r="E241" i="2"/>
  <c r="D241" i="2"/>
  <c r="E240" i="2"/>
  <c r="D240" i="2"/>
  <c r="E239" i="2"/>
  <c r="D239" i="2"/>
  <c r="E238" i="2"/>
  <c r="D238" i="2"/>
  <c r="E237" i="2"/>
  <c r="D237" i="2"/>
  <c r="E236" i="2"/>
  <c r="D236" i="2"/>
  <c r="E235" i="2"/>
  <c r="D235" i="2"/>
  <c r="E234" i="2"/>
  <c r="D234" i="2"/>
  <c r="E233" i="2"/>
  <c r="D233" i="2"/>
  <c r="E232" i="2"/>
  <c r="D232" i="2"/>
  <c r="E231" i="2"/>
  <c r="D231" i="2"/>
  <c r="E230" i="2"/>
  <c r="D230" i="2"/>
  <c r="E229" i="2"/>
  <c r="D229" i="2"/>
  <c r="E228" i="2"/>
  <c r="D228" i="2"/>
  <c r="E227" i="2"/>
  <c r="D227" i="2"/>
  <c r="E226" i="2"/>
  <c r="D226" i="2"/>
  <c r="E225" i="2"/>
  <c r="D225" i="2"/>
  <c r="E224" i="2"/>
  <c r="D224" i="2"/>
  <c r="E223" i="2"/>
  <c r="D223" i="2"/>
  <c r="E222" i="2"/>
  <c r="D222" i="2"/>
  <c r="E221" i="2"/>
  <c r="D221" i="2"/>
  <c r="E220" i="2"/>
  <c r="D220" i="2"/>
  <c r="E219" i="2"/>
  <c r="D219" i="2"/>
  <c r="E218" i="2"/>
  <c r="D218" i="2"/>
  <c r="E217" i="2"/>
  <c r="D217" i="2"/>
  <c r="E216" i="2"/>
  <c r="D216" i="2"/>
  <c r="E215" i="2"/>
  <c r="D215" i="2"/>
  <c r="E214" i="2"/>
  <c r="D214" i="2"/>
  <c r="E213" i="2"/>
  <c r="D213" i="2"/>
  <c r="E212" i="2"/>
  <c r="D212" i="2"/>
  <c r="E211" i="2"/>
  <c r="D211" i="2"/>
  <c r="E210" i="2"/>
  <c r="D210" i="2"/>
  <c r="E209" i="2"/>
  <c r="D209" i="2"/>
  <c r="E208" i="2"/>
  <c r="D208" i="2"/>
  <c r="E207" i="2"/>
  <c r="D207" i="2"/>
  <c r="E206" i="2"/>
  <c r="D206" i="2"/>
  <c r="E205" i="2"/>
  <c r="D205" i="2"/>
  <c r="E204" i="2"/>
  <c r="D204" i="2"/>
  <c r="E203" i="2"/>
  <c r="D203" i="2"/>
  <c r="E202" i="2"/>
  <c r="D202" i="2"/>
  <c r="E201" i="2"/>
  <c r="D201" i="2"/>
  <c r="E200" i="2"/>
  <c r="D200" i="2"/>
  <c r="E199" i="2"/>
  <c r="D199" i="2"/>
  <c r="E198" i="2"/>
  <c r="D198" i="2"/>
  <c r="E197" i="2"/>
  <c r="D197" i="2"/>
  <c r="E196" i="2"/>
  <c r="D196" i="2"/>
  <c r="E195" i="2"/>
  <c r="D195" i="2"/>
  <c r="E194" i="2"/>
  <c r="D194" i="2"/>
  <c r="E193" i="2"/>
  <c r="D193" i="2"/>
  <c r="E192" i="2"/>
  <c r="D192" i="2"/>
  <c r="E191" i="2"/>
  <c r="D191" i="2"/>
  <c r="E190" i="2"/>
  <c r="D190" i="2"/>
  <c r="E189" i="2"/>
  <c r="D189" i="2"/>
  <c r="E188" i="2"/>
  <c r="D188" i="2"/>
  <c r="E187" i="2"/>
  <c r="D187" i="2"/>
  <c r="E186" i="2"/>
  <c r="D186" i="2"/>
  <c r="E185" i="2"/>
  <c r="D185" i="2"/>
  <c r="E184" i="2"/>
  <c r="D184" i="2"/>
  <c r="E183" i="2"/>
  <c r="D183" i="2"/>
  <c r="E182" i="2"/>
  <c r="D182" i="2"/>
  <c r="E181" i="2"/>
  <c r="D181" i="2"/>
  <c r="E180" i="2"/>
  <c r="D180" i="2"/>
  <c r="E179" i="2"/>
  <c r="D179" i="2"/>
  <c r="E178" i="2"/>
  <c r="D178" i="2"/>
  <c r="E177" i="2"/>
  <c r="D177" i="2"/>
  <c r="E176" i="2"/>
  <c r="D176" i="2"/>
  <c r="E175" i="2"/>
  <c r="D175" i="2"/>
  <c r="E174" i="2"/>
  <c r="D174" i="2"/>
  <c r="E173" i="2"/>
  <c r="D173" i="2"/>
  <c r="E172" i="2"/>
  <c r="D172" i="2"/>
  <c r="E171" i="2"/>
  <c r="D171" i="2"/>
  <c r="E170" i="2"/>
  <c r="D170" i="2"/>
  <c r="E169" i="2"/>
  <c r="D169" i="2"/>
  <c r="E168" i="2"/>
  <c r="D168" i="2"/>
  <c r="E167" i="2"/>
  <c r="D167" i="2"/>
  <c r="E166" i="2"/>
  <c r="D166" i="2"/>
  <c r="E165" i="2"/>
  <c r="D165" i="2"/>
  <c r="E164" i="2"/>
  <c r="D164" i="2"/>
  <c r="E163" i="2"/>
  <c r="D163" i="2"/>
  <c r="E162" i="2"/>
  <c r="D162" i="2"/>
  <c r="E161" i="2"/>
  <c r="D161" i="2"/>
  <c r="E158" i="2"/>
  <c r="D158" i="2"/>
  <c r="E157" i="2"/>
  <c r="D157" i="2"/>
  <c r="E156" i="2"/>
  <c r="D156" i="2"/>
  <c r="E155" i="2"/>
  <c r="D155" i="2"/>
  <c r="E154" i="2"/>
  <c r="D154" i="2"/>
  <c r="E151" i="2"/>
  <c r="D151" i="2"/>
  <c r="E150" i="2"/>
  <c r="D150" i="2"/>
  <c r="E149" i="2"/>
  <c r="D149" i="2"/>
  <c r="E148" i="2"/>
  <c r="D148" i="2"/>
  <c r="E147" i="2"/>
  <c r="D147" i="2"/>
  <c r="E144" i="2"/>
  <c r="D144" i="2"/>
  <c r="E143" i="2"/>
  <c r="D143" i="2"/>
  <c r="E142" i="2"/>
  <c r="D142" i="2"/>
  <c r="E141" i="2"/>
  <c r="D141" i="2"/>
  <c r="E134" i="2"/>
  <c r="D134" i="2"/>
  <c r="E133" i="2"/>
  <c r="D133" i="2"/>
  <c r="E132" i="2"/>
  <c r="D132" i="2"/>
  <c r="E131" i="2"/>
  <c r="D131" i="2"/>
  <c r="E128" i="2"/>
  <c r="D128" i="2"/>
  <c r="E127" i="2"/>
  <c r="D127" i="2"/>
  <c r="E121" i="2"/>
  <c r="D121" i="2"/>
  <c r="E120" i="2"/>
  <c r="D120" i="2"/>
  <c r="E117" i="2"/>
  <c r="D117" i="2"/>
  <c r="E114" i="2"/>
  <c r="D114" i="2"/>
  <c r="E110" i="2"/>
  <c r="D110" i="2"/>
  <c r="E109" i="2"/>
  <c r="D109" i="2"/>
  <c r="E108" i="2"/>
  <c r="D108" i="2"/>
  <c r="E107" i="2"/>
  <c r="D107" i="2"/>
  <c r="E106" i="2"/>
  <c r="D106" i="2"/>
  <c r="E102" i="2"/>
  <c r="D102" i="2"/>
  <c r="E101" i="2"/>
  <c r="D101" i="2"/>
  <c r="E100" i="2"/>
  <c r="D100" i="2"/>
  <c r="E98" i="2"/>
  <c r="D98" i="2"/>
  <c r="E96" i="2"/>
  <c r="D96" i="2"/>
  <c r="E93" i="2"/>
  <c r="D93" i="2"/>
  <c r="E92" i="2"/>
  <c r="D92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6" i="2"/>
  <c r="D76" i="2"/>
  <c r="E75" i="2"/>
  <c r="D75" i="2"/>
  <c r="E74" i="2"/>
  <c r="D74" i="2"/>
  <c r="E73" i="2"/>
  <c r="D73" i="2"/>
  <c r="E72" i="2"/>
  <c r="D72" i="2"/>
  <c r="E71" i="2"/>
  <c r="D71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  <c r="E52" i="2"/>
  <c r="D52" i="2"/>
  <c r="E51" i="2"/>
  <c r="D51" i="2"/>
  <c r="E50" i="2"/>
  <c r="D50" i="2"/>
  <c r="E49" i="2"/>
  <c r="D49" i="2"/>
  <c r="E48" i="2"/>
  <c r="D48" i="2"/>
  <c r="E47" i="2"/>
  <c r="D47" i="2"/>
  <c r="E46" i="2"/>
  <c r="D46" i="2"/>
  <c r="E45" i="2"/>
  <c r="D45" i="2"/>
  <c r="E44" i="2"/>
  <c r="D44" i="2"/>
  <c r="E43" i="2"/>
  <c r="D43" i="2"/>
  <c r="E42" i="2"/>
  <c r="D42" i="2"/>
  <c r="E41" i="2"/>
  <c r="D41" i="2"/>
  <c r="E40" i="2"/>
  <c r="D40" i="2"/>
  <c r="E39" i="2"/>
  <c r="D39" i="2"/>
  <c r="E34" i="2"/>
  <c r="D34" i="2"/>
  <c r="E33" i="2"/>
  <c r="D33" i="2"/>
  <c r="E32" i="2"/>
  <c r="D32" i="2"/>
  <c r="E31" i="2"/>
  <c r="D31" i="2"/>
  <c r="E30" i="2"/>
  <c r="D30" i="2"/>
  <c r="E29" i="2"/>
  <c r="D29" i="2"/>
  <c r="E27" i="2"/>
  <c r="D27" i="2"/>
  <c r="E26" i="2"/>
  <c r="D26" i="2"/>
  <c r="E25" i="2"/>
  <c r="D25" i="2"/>
  <c r="E24" i="2"/>
  <c r="D24" i="2"/>
  <c r="E23" i="2"/>
  <c r="D23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E11" i="2"/>
  <c r="D11" i="2"/>
  <c r="F209" i="8"/>
  <c r="F208" i="8"/>
  <c r="F207" i="8"/>
  <c r="F206" i="8"/>
  <c r="F205" i="8"/>
  <c r="F204" i="8"/>
  <c r="F203" i="8"/>
  <c r="F202" i="8"/>
  <c r="F201" i="8"/>
  <c r="F200" i="8"/>
  <c r="F199" i="8"/>
  <c r="F198" i="8"/>
  <c r="F197" i="8"/>
  <c r="F196" i="8"/>
  <c r="F195" i="8"/>
  <c r="F194" i="8"/>
  <c r="F193" i="8"/>
  <c r="F192" i="8"/>
  <c r="F191" i="8"/>
  <c r="F190" i="8"/>
  <c r="F189" i="8"/>
  <c r="F188" i="8"/>
  <c r="F187" i="8"/>
  <c r="F186" i="8"/>
  <c r="F185" i="8"/>
  <c r="F184" i="8"/>
  <c r="F183" i="8"/>
  <c r="F182" i="8"/>
  <c r="F181" i="8"/>
  <c r="F180" i="8"/>
  <c r="F179" i="8"/>
  <c r="F178" i="8"/>
  <c r="F177" i="8"/>
  <c r="F176" i="8"/>
  <c r="F175" i="8"/>
  <c r="F174" i="8"/>
  <c r="F173" i="8"/>
  <c r="F172" i="8"/>
  <c r="F171" i="8"/>
  <c r="F170" i="8"/>
  <c r="F169" i="8"/>
  <c r="F168" i="8"/>
  <c r="F167" i="8"/>
  <c r="F166" i="8"/>
  <c r="F165" i="8"/>
  <c r="D44" i="6" l="1"/>
  <c r="D44" i="5"/>
  <c r="F293" i="2"/>
  <c r="F284" i="2"/>
  <c r="F276" i="2"/>
  <c r="F275" i="2"/>
  <c r="F274" i="2"/>
  <c r="F273" i="2"/>
  <c r="F272" i="2"/>
  <c r="F271" i="2"/>
  <c r="J44" i="6" l="1"/>
  <c r="P44" i="6"/>
  <c r="I44" i="6"/>
  <c r="H44" i="6"/>
  <c r="L44" i="6"/>
  <c r="O44" i="6"/>
  <c r="G44" i="6"/>
  <c r="M44" i="6"/>
  <c r="N44" i="6"/>
  <c r="F44" i="6"/>
  <c r="E44" i="6"/>
  <c r="K44" i="6"/>
  <c r="F203" i="2"/>
  <c r="F121" i="2" l="1"/>
  <c r="F100" i="2" l="1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S6" i="3"/>
  <c r="S5" i="3"/>
  <c r="S1" i="3" s="1"/>
  <c r="S4" i="3"/>
  <c r="S3" i="3"/>
  <c r="I8" i="3"/>
  <c r="I9" i="3"/>
  <c r="I10" i="3"/>
  <c r="I11" i="3"/>
  <c r="I12" i="3"/>
  <c r="I13" i="3"/>
  <c r="M33" i="3"/>
  <c r="M28" i="3"/>
  <c r="M27" i="3"/>
  <c r="M26" i="3"/>
  <c r="M24" i="3"/>
  <c r="M19" i="3"/>
  <c r="M18" i="3"/>
  <c r="M16" i="3"/>
  <c r="M13" i="3"/>
  <c r="M12" i="3"/>
  <c r="M11" i="3"/>
  <c r="M10" i="3"/>
  <c r="M9" i="3"/>
  <c r="M8" i="3"/>
  <c r="M4" i="3"/>
  <c r="M3" i="3"/>
  <c r="M1" i="3" s="1"/>
  <c r="L34" i="3"/>
  <c r="L32" i="3"/>
  <c r="L31" i="3"/>
  <c r="L30" i="3"/>
  <c r="L29" i="3"/>
  <c r="L25" i="3"/>
  <c r="L23" i="3"/>
  <c r="L22" i="3"/>
  <c r="L21" i="3"/>
  <c r="L20" i="3"/>
  <c r="L17" i="3"/>
  <c r="L15" i="3"/>
  <c r="L14" i="3"/>
  <c r="L7" i="3"/>
  <c r="L6" i="3"/>
  <c r="L5" i="3"/>
  <c r="F54" i="2" l="1"/>
  <c r="F53" i="2"/>
  <c r="F52" i="2"/>
  <c r="I33" i="3"/>
  <c r="I32" i="3"/>
  <c r="J32" i="3" s="1"/>
  <c r="I31" i="3"/>
  <c r="J31" i="3" s="1"/>
  <c r="I30" i="3"/>
  <c r="J30" i="3" s="1"/>
  <c r="I29" i="3"/>
  <c r="J29" i="3" s="1"/>
  <c r="I28" i="3"/>
  <c r="I27" i="3"/>
  <c r="I26" i="3"/>
  <c r="I25" i="3"/>
  <c r="J25" i="3" s="1"/>
  <c r="I24" i="3"/>
  <c r="I23" i="3"/>
  <c r="J23" i="3" s="1"/>
  <c r="I22" i="3"/>
  <c r="J22" i="3" s="1"/>
  <c r="I21" i="3"/>
  <c r="J21" i="3" s="1"/>
  <c r="I20" i="3"/>
  <c r="J20" i="3" s="1"/>
  <c r="I19" i="3"/>
  <c r="I18" i="3"/>
  <c r="I17" i="3"/>
  <c r="J17" i="3" s="1"/>
  <c r="I16" i="3"/>
  <c r="I15" i="3"/>
  <c r="J15" i="3" s="1"/>
  <c r="I14" i="3"/>
  <c r="J14" i="3" s="1"/>
  <c r="I7" i="3"/>
  <c r="J7" i="3" s="1"/>
  <c r="I6" i="3"/>
  <c r="J6" i="3" s="1"/>
  <c r="I5" i="3"/>
  <c r="J5" i="3" s="1"/>
  <c r="I4" i="3"/>
  <c r="I3" i="3"/>
  <c r="I1" i="3" s="1"/>
  <c r="F41" i="2"/>
  <c r="G32" i="3"/>
  <c r="Q32" i="3" s="1"/>
  <c r="G31" i="3"/>
  <c r="Q31" i="3" s="1"/>
  <c r="G25" i="3"/>
  <c r="Q25" i="3" s="1"/>
  <c r="J1" i="3" l="1"/>
  <c r="H1" i="3" s="1"/>
  <c r="G18" i="3"/>
  <c r="K18" i="3" l="1"/>
  <c r="Q18" i="3"/>
  <c r="G11" i="3"/>
  <c r="G10" i="3"/>
  <c r="G9" i="3"/>
  <c r="Q9" i="3" l="1"/>
  <c r="K9" i="3"/>
  <c r="Q10" i="3"/>
  <c r="K10" i="3"/>
  <c r="Q11" i="3"/>
  <c r="K11" i="3"/>
  <c r="G673" i="3"/>
  <c r="G672" i="3"/>
  <c r="G671" i="3"/>
  <c r="G670" i="3"/>
  <c r="G669" i="3"/>
  <c r="G668" i="3"/>
  <c r="G667" i="3"/>
  <c r="G666" i="3"/>
  <c r="G665" i="3"/>
  <c r="G664" i="3"/>
  <c r="G663" i="3"/>
  <c r="G662" i="3"/>
  <c r="G661" i="3"/>
  <c r="G660" i="3"/>
  <c r="G659" i="3"/>
  <c r="G658" i="3"/>
  <c r="G657" i="3"/>
  <c r="G656" i="3"/>
  <c r="G655" i="3"/>
  <c r="G654" i="3"/>
  <c r="G653" i="3"/>
  <c r="G652" i="3"/>
  <c r="G651" i="3"/>
  <c r="G650" i="3"/>
  <c r="G649" i="3"/>
  <c r="G648" i="3"/>
  <c r="G647" i="3"/>
  <c r="G646" i="3"/>
  <c r="G645" i="3"/>
  <c r="G644" i="3"/>
  <c r="G643" i="3"/>
  <c r="G642" i="3"/>
  <c r="G641" i="3"/>
  <c r="G640" i="3"/>
  <c r="G639" i="3"/>
  <c r="G638" i="3"/>
  <c r="G637" i="3"/>
  <c r="G636" i="3"/>
  <c r="G635" i="3"/>
  <c r="G634" i="3"/>
  <c r="G633" i="3"/>
  <c r="G632" i="3"/>
  <c r="G631" i="3"/>
  <c r="G630" i="3"/>
  <c r="G629" i="3"/>
  <c r="G628" i="3"/>
  <c r="G627" i="3"/>
  <c r="G626" i="3"/>
  <c r="G625" i="3"/>
  <c r="G624" i="3"/>
  <c r="G623" i="3"/>
  <c r="G622" i="3"/>
  <c r="G621" i="3"/>
  <c r="G620" i="3"/>
  <c r="G619" i="3"/>
  <c r="G618" i="3"/>
  <c r="G617" i="3"/>
  <c r="G616" i="3"/>
  <c r="G615" i="3"/>
  <c r="G614" i="3"/>
  <c r="G613" i="3"/>
  <c r="G612" i="3"/>
  <c r="G611" i="3"/>
  <c r="G610" i="3"/>
  <c r="G609" i="3"/>
  <c r="G608" i="3"/>
  <c r="G607" i="3"/>
  <c r="G606" i="3"/>
  <c r="G605" i="3"/>
  <c r="G604" i="3"/>
  <c r="G603" i="3"/>
  <c r="G602" i="3"/>
  <c r="G601" i="3"/>
  <c r="G600" i="3"/>
  <c r="G599" i="3"/>
  <c r="G598" i="3"/>
  <c r="G597" i="3"/>
  <c r="G596" i="3"/>
  <c r="G595" i="3"/>
  <c r="G594" i="3"/>
  <c r="G593" i="3"/>
  <c r="G592" i="3"/>
  <c r="G591" i="3"/>
  <c r="G590" i="3"/>
  <c r="G589" i="3"/>
  <c r="G588" i="3"/>
  <c r="G587" i="3"/>
  <c r="G586" i="3"/>
  <c r="G585" i="3"/>
  <c r="G584" i="3"/>
  <c r="G583" i="3"/>
  <c r="G582" i="3"/>
  <c r="G581" i="3"/>
  <c r="G580" i="3"/>
  <c r="G579" i="3"/>
  <c r="G578" i="3"/>
  <c r="G577" i="3"/>
  <c r="G576" i="3"/>
  <c r="G575" i="3"/>
  <c r="G574" i="3"/>
  <c r="G573" i="3"/>
  <c r="G572" i="3"/>
  <c r="G571" i="3"/>
  <c r="G570" i="3"/>
  <c r="G569" i="3"/>
  <c r="G568" i="3"/>
  <c r="G567" i="3"/>
  <c r="G566" i="3"/>
  <c r="G565" i="3"/>
  <c r="G564" i="3"/>
  <c r="G563" i="3"/>
  <c r="G562" i="3"/>
  <c r="G561" i="3"/>
  <c r="G560" i="3"/>
  <c r="G559" i="3"/>
  <c r="G558" i="3"/>
  <c r="G557" i="3"/>
  <c r="G556" i="3"/>
  <c r="G555" i="3"/>
  <c r="G554" i="3"/>
  <c r="G553" i="3"/>
  <c r="G552" i="3"/>
  <c r="G551" i="3"/>
  <c r="G550" i="3"/>
  <c r="G549" i="3"/>
  <c r="G548" i="3"/>
  <c r="G547" i="3"/>
  <c r="G546" i="3"/>
  <c r="G545" i="3"/>
  <c r="G544" i="3"/>
  <c r="G543" i="3"/>
  <c r="G542" i="3"/>
  <c r="G541" i="3"/>
  <c r="G540" i="3"/>
  <c r="G539" i="3"/>
  <c r="G538" i="3"/>
  <c r="G537" i="3"/>
  <c r="G536" i="3"/>
  <c r="G535" i="3"/>
  <c r="G534" i="3"/>
  <c r="G533" i="3"/>
  <c r="G532" i="3"/>
  <c r="G531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6" i="3"/>
  <c r="G305" i="3"/>
  <c r="G304" i="3"/>
  <c r="G303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0" i="3"/>
  <c r="Q30" i="3" s="1"/>
  <c r="G29" i="3"/>
  <c r="Q29" i="3" s="1"/>
  <c r="G28" i="3"/>
  <c r="G27" i="3"/>
  <c r="G26" i="3"/>
  <c r="G24" i="3"/>
  <c r="G23" i="3"/>
  <c r="Q23" i="3" s="1"/>
  <c r="G22" i="3"/>
  <c r="Q22" i="3" s="1"/>
  <c r="G21" i="3"/>
  <c r="Q21" i="3" s="1"/>
  <c r="G20" i="3"/>
  <c r="Q20" i="3" s="1"/>
  <c r="G19" i="3"/>
  <c r="G17" i="3"/>
  <c r="Q17" i="3" s="1"/>
  <c r="G16" i="3"/>
  <c r="G15" i="3"/>
  <c r="Q15" i="3" s="1"/>
  <c r="G14" i="3"/>
  <c r="Q14" i="3" s="1"/>
  <c r="G13" i="3"/>
  <c r="G12" i="3"/>
  <c r="G8" i="3"/>
  <c r="G7" i="3"/>
  <c r="Q7" i="3" s="1"/>
  <c r="G6" i="3"/>
  <c r="Q6" i="3" s="1"/>
  <c r="G5" i="3"/>
  <c r="Q5" i="3" s="1"/>
  <c r="G4" i="3"/>
  <c r="G3" i="3"/>
  <c r="Q13" i="3" l="1"/>
  <c r="K13" i="3"/>
  <c r="K33" i="3"/>
  <c r="R33" i="3"/>
  <c r="Q3" i="3"/>
  <c r="K3" i="3"/>
  <c r="Q24" i="3"/>
  <c r="K24" i="3"/>
  <c r="Q4" i="3"/>
  <c r="K4" i="3"/>
  <c r="K16" i="3"/>
  <c r="Q16" i="3"/>
  <c r="K26" i="3"/>
  <c r="R26" i="3"/>
  <c r="R27" i="3"/>
  <c r="K27" i="3"/>
  <c r="Q12" i="3"/>
  <c r="K12" i="3"/>
  <c r="K19" i="3"/>
  <c r="R19" i="3"/>
  <c r="Q28" i="3"/>
  <c r="K28" i="3"/>
  <c r="K8" i="3"/>
  <c r="Q8" i="3"/>
  <c r="K1" i="3" l="1"/>
  <c r="Q1" i="3"/>
  <c r="R1" i="3"/>
  <c r="J36" i="2" l="1"/>
  <c r="K36" i="2" s="1"/>
  <c r="H368" i="2" l="1"/>
  <c r="D22" i="6"/>
  <c r="D22" i="5"/>
  <c r="D28" i="5"/>
  <c r="D28" i="6"/>
  <c r="D30" i="6"/>
  <c r="D30" i="5"/>
  <c r="D32" i="6"/>
  <c r="D32" i="5"/>
  <c r="D10" i="6"/>
  <c r="D10" i="5"/>
  <c r="D42" i="5"/>
  <c r="D42" i="6"/>
  <c r="D16" i="6"/>
  <c r="D16" i="5"/>
  <c r="D36" i="5"/>
  <c r="D36" i="6"/>
  <c r="D24" i="5"/>
  <c r="D24" i="6"/>
  <c r="D20" i="6"/>
  <c r="D20" i="5"/>
  <c r="D18" i="6"/>
  <c r="D18" i="5"/>
  <c r="D34" i="5"/>
  <c r="D34" i="6"/>
  <c r="D14" i="5"/>
  <c r="D14" i="6"/>
  <c r="D40" i="5"/>
  <c r="D40" i="6"/>
  <c r="D38" i="6"/>
  <c r="D38" i="5"/>
  <c r="D26" i="5"/>
  <c r="D26" i="6"/>
  <c r="D12" i="5" l="1"/>
  <c r="D50" i="5" s="1"/>
  <c r="H373" i="2"/>
  <c r="H374" i="2" s="1"/>
  <c r="D56" i="5" s="1"/>
  <c r="D12" i="6"/>
  <c r="K12" i="6" s="1"/>
  <c r="N22" i="6"/>
  <c r="F22" i="6"/>
  <c r="H22" i="6"/>
  <c r="O22" i="6"/>
  <c r="M22" i="6"/>
  <c r="E22" i="6"/>
  <c r="L22" i="6"/>
  <c r="P22" i="6"/>
  <c r="K22" i="6"/>
  <c r="G22" i="6"/>
  <c r="J22" i="6"/>
  <c r="I22" i="6"/>
  <c r="N38" i="6"/>
  <c r="F38" i="6"/>
  <c r="L38" i="6"/>
  <c r="P38" i="6"/>
  <c r="M38" i="6"/>
  <c r="E38" i="6"/>
  <c r="K38" i="6"/>
  <c r="O38" i="6"/>
  <c r="J38" i="6"/>
  <c r="I38" i="6"/>
  <c r="H38" i="6"/>
  <c r="G38" i="6"/>
  <c r="N18" i="6"/>
  <c r="F18" i="6"/>
  <c r="L18" i="6"/>
  <c r="G18" i="6"/>
  <c r="M18" i="6"/>
  <c r="E18" i="6"/>
  <c r="P18" i="6"/>
  <c r="K18" i="6"/>
  <c r="I18" i="6"/>
  <c r="J18" i="6"/>
  <c r="H18" i="6"/>
  <c r="O18" i="6"/>
  <c r="J32" i="6"/>
  <c r="P32" i="6"/>
  <c r="L32" i="6"/>
  <c r="K32" i="6"/>
  <c r="I32" i="6"/>
  <c r="H32" i="6"/>
  <c r="O32" i="6"/>
  <c r="G32" i="6"/>
  <c r="M32" i="6"/>
  <c r="N32" i="6"/>
  <c r="F32" i="6"/>
  <c r="E32" i="6"/>
  <c r="J20" i="6"/>
  <c r="P20" i="6"/>
  <c r="L20" i="6"/>
  <c r="I20" i="6"/>
  <c r="H20" i="6"/>
  <c r="K20" i="6"/>
  <c r="O20" i="6"/>
  <c r="G20" i="6"/>
  <c r="M20" i="6"/>
  <c r="N20" i="6"/>
  <c r="F20" i="6"/>
  <c r="E20" i="6"/>
  <c r="J16" i="6"/>
  <c r="P16" i="6"/>
  <c r="I16" i="6"/>
  <c r="H16" i="6"/>
  <c r="O16" i="6"/>
  <c r="G16" i="6"/>
  <c r="E16" i="6"/>
  <c r="L16" i="6"/>
  <c r="K16" i="6"/>
  <c r="N16" i="6"/>
  <c r="F16" i="6"/>
  <c r="M16" i="6"/>
  <c r="N30" i="6"/>
  <c r="F30" i="6"/>
  <c r="L30" i="6"/>
  <c r="M30" i="6"/>
  <c r="E30" i="6"/>
  <c r="G30" i="6"/>
  <c r="K30" i="6"/>
  <c r="I30" i="6"/>
  <c r="P30" i="6"/>
  <c r="J30" i="6"/>
  <c r="H30" i="6"/>
  <c r="O30" i="6"/>
  <c r="N10" i="6"/>
  <c r="I10" i="6"/>
  <c r="H10" i="6"/>
  <c r="L10" i="6"/>
  <c r="M10" i="6"/>
  <c r="E10" i="6"/>
  <c r="J10" i="6"/>
  <c r="G10" i="6"/>
  <c r="K10" i="6"/>
  <c r="O10" i="6"/>
  <c r="F10" i="6"/>
  <c r="P10" i="6"/>
  <c r="N26" i="6"/>
  <c r="F26" i="6"/>
  <c r="P26" i="6"/>
  <c r="O26" i="6"/>
  <c r="M26" i="6"/>
  <c r="E26" i="6"/>
  <c r="L26" i="6"/>
  <c r="G26" i="6"/>
  <c r="K26" i="6"/>
  <c r="I26" i="6"/>
  <c r="H26" i="6"/>
  <c r="J26" i="6"/>
  <c r="J24" i="6"/>
  <c r="P24" i="6"/>
  <c r="H24" i="6"/>
  <c r="I24" i="6"/>
  <c r="O24" i="6"/>
  <c r="G24" i="6"/>
  <c r="E24" i="6"/>
  <c r="N24" i="6"/>
  <c r="F24" i="6"/>
  <c r="M24" i="6"/>
  <c r="L24" i="6"/>
  <c r="K24" i="6"/>
  <c r="N42" i="6"/>
  <c r="F42" i="6"/>
  <c r="O42" i="6"/>
  <c r="M42" i="6"/>
  <c r="E42" i="6"/>
  <c r="L42" i="6"/>
  <c r="K42" i="6"/>
  <c r="P42" i="6"/>
  <c r="G42" i="6"/>
  <c r="J42" i="6"/>
  <c r="I42" i="6"/>
  <c r="H42" i="6"/>
  <c r="J28" i="6"/>
  <c r="H28" i="6"/>
  <c r="I28" i="6"/>
  <c r="P28" i="6"/>
  <c r="L28" i="6"/>
  <c r="O28" i="6"/>
  <c r="G28" i="6"/>
  <c r="K28" i="6"/>
  <c r="N28" i="6"/>
  <c r="F28" i="6"/>
  <c r="M28" i="6"/>
  <c r="E28" i="6"/>
  <c r="J40" i="6"/>
  <c r="I40" i="6"/>
  <c r="P40" i="6"/>
  <c r="H40" i="6"/>
  <c r="L40" i="6"/>
  <c r="K40" i="6"/>
  <c r="O40" i="6"/>
  <c r="G40" i="6"/>
  <c r="E40" i="6"/>
  <c r="N40" i="6"/>
  <c r="F40" i="6"/>
  <c r="M40" i="6"/>
  <c r="N46" i="6"/>
  <c r="F46" i="6"/>
  <c r="H46" i="6"/>
  <c r="M46" i="6"/>
  <c r="E46" i="6"/>
  <c r="L46" i="6"/>
  <c r="G46" i="6"/>
  <c r="K46" i="6"/>
  <c r="O46" i="6"/>
  <c r="J46" i="6"/>
  <c r="I46" i="6"/>
  <c r="P46" i="6"/>
  <c r="N34" i="6"/>
  <c r="F34" i="6"/>
  <c r="P34" i="6"/>
  <c r="M34" i="6"/>
  <c r="E34" i="6"/>
  <c r="L34" i="6"/>
  <c r="O34" i="6"/>
  <c r="K34" i="6"/>
  <c r="I34" i="6"/>
  <c r="G34" i="6"/>
  <c r="J34" i="6"/>
  <c r="H34" i="6"/>
  <c r="J36" i="6"/>
  <c r="H36" i="6"/>
  <c r="K36" i="6"/>
  <c r="I36" i="6"/>
  <c r="P36" i="6"/>
  <c r="O36" i="6"/>
  <c r="G36" i="6"/>
  <c r="M36" i="6"/>
  <c r="L36" i="6"/>
  <c r="N36" i="6"/>
  <c r="F36" i="6"/>
  <c r="E36" i="6"/>
  <c r="I14" i="6"/>
  <c r="P14" i="6"/>
  <c r="G14" i="6"/>
  <c r="N14" i="6"/>
  <c r="F14" i="6"/>
  <c r="M14" i="6"/>
  <c r="J14" i="6"/>
  <c r="E14" i="6"/>
  <c r="K14" i="6"/>
  <c r="H14" i="6"/>
  <c r="O14" i="6"/>
  <c r="L14" i="6"/>
  <c r="D50" i="6" l="1"/>
  <c r="D51" i="5"/>
  <c r="D52" i="5" s="1"/>
  <c r="D58" i="5" s="1"/>
  <c r="H369" i="2"/>
  <c r="H370" i="2" s="1"/>
  <c r="H376" i="2" s="1"/>
  <c r="E12" i="6"/>
  <c r="E50" i="6" s="1"/>
  <c r="J12" i="6"/>
  <c r="J50" i="6" s="1"/>
  <c r="I12" i="6"/>
  <c r="I50" i="6" s="1"/>
  <c r="I51" i="6" s="1"/>
  <c r="I52" i="6" s="1"/>
  <c r="I58" i="6" s="1"/>
  <c r="M12" i="6"/>
  <c r="M50" i="6" s="1"/>
  <c r="G12" i="6"/>
  <c r="G50" i="6" s="1"/>
  <c r="O12" i="6"/>
  <c r="O50" i="6" s="1"/>
  <c r="O51" i="6" s="1"/>
  <c r="O52" i="6" s="1"/>
  <c r="O58" i="6" s="1"/>
  <c r="F12" i="6"/>
  <c r="F50" i="6" s="1"/>
  <c r="F51" i="6" s="1"/>
  <c r="F52" i="6" s="1"/>
  <c r="F58" i="6" s="1"/>
  <c r="H12" i="6"/>
  <c r="H50" i="6" s="1"/>
  <c r="H51" i="6" s="1"/>
  <c r="H52" i="6" s="1"/>
  <c r="H58" i="6" s="1"/>
  <c r="N12" i="6"/>
  <c r="N50" i="6" s="1"/>
  <c r="N51" i="6" s="1"/>
  <c r="N52" i="6" s="1"/>
  <c r="N58" i="6" s="1"/>
  <c r="L12" i="6"/>
  <c r="L50" i="6" s="1"/>
  <c r="L51" i="6" s="1"/>
  <c r="L52" i="6" s="1"/>
  <c r="L58" i="6" s="1"/>
  <c r="P12" i="6"/>
  <c r="P50" i="6" s="1"/>
  <c r="P51" i="6" s="1"/>
  <c r="P52" i="6" s="1"/>
  <c r="P58" i="6" s="1"/>
  <c r="K50" i="6"/>
  <c r="D51" i="6" l="1"/>
  <c r="D52" i="6" s="1"/>
  <c r="D58" i="6" s="1"/>
  <c r="N59" i="6" s="1"/>
  <c r="E51" i="6"/>
  <c r="E52" i="6" s="1"/>
  <c r="M51" i="6"/>
  <c r="M52" i="6" s="1"/>
  <c r="M58" i="6" s="1"/>
  <c r="K51" i="6"/>
  <c r="K52" i="6" s="1"/>
  <c r="K58" i="6" s="1"/>
  <c r="J51" i="6"/>
  <c r="J52" i="6" s="1"/>
  <c r="J58" i="6" s="1"/>
  <c r="G51" i="6"/>
  <c r="G52" i="6" s="1"/>
  <c r="G58" i="6" s="1"/>
  <c r="J59" i="6" l="1"/>
  <c r="G59" i="6"/>
  <c r="F59" i="6"/>
  <c r="L59" i="6"/>
  <c r="K59" i="6"/>
  <c r="P59" i="6"/>
  <c r="M59" i="6"/>
  <c r="O59" i="6"/>
  <c r="H59" i="6"/>
  <c r="I59" i="6"/>
  <c r="E60" i="6"/>
  <c r="E58" i="6"/>
  <c r="E59" i="6" s="1"/>
  <c r="E61" i="6" l="1"/>
  <c r="F60" i="6"/>
  <c r="F61" i="6" l="1"/>
  <c r="G60" i="6"/>
  <c r="G61" i="6" l="1"/>
  <c r="H60" i="6"/>
  <c r="I60" i="6" l="1"/>
  <c r="H61" i="6"/>
  <c r="J60" i="6" l="1"/>
  <c r="I61" i="6"/>
  <c r="K60" i="6" l="1"/>
  <c r="J61" i="6"/>
  <c r="L60" i="6" l="1"/>
  <c r="K61" i="6"/>
  <c r="M60" i="6" l="1"/>
  <c r="L61" i="6"/>
  <c r="N60" i="6" l="1"/>
  <c r="M61" i="6"/>
  <c r="O60" i="6" l="1"/>
  <c r="N61" i="6"/>
  <c r="P60" i="6" l="1"/>
  <c r="O61" i="6"/>
  <c r="P61" i="6" l="1"/>
  <c r="D60" i="6"/>
</calcChain>
</file>

<file path=xl/sharedStrings.xml><?xml version="1.0" encoding="utf-8"?>
<sst xmlns="http://schemas.openxmlformats.org/spreadsheetml/2006/main" count="22738" uniqueCount="14914">
  <si>
    <t>COMPANHIA DE DESENVOLVIMENTO HABITACIONAL E URBANO</t>
  </si>
  <si>
    <t>DO ESTADO DE SÃO PAULO</t>
  </si>
  <si>
    <t>Referência</t>
  </si>
  <si>
    <t xml:space="preserve"> Descrição</t>
  </si>
  <si>
    <t>Un</t>
  </si>
  <si>
    <t>Material</t>
  </si>
  <si>
    <t>Mão de Obra</t>
  </si>
  <si>
    <t>Custo Total</t>
  </si>
  <si>
    <t>01</t>
  </si>
  <si>
    <t>SERVICO TECNICO ESPECIALIZADO</t>
  </si>
  <si>
    <t>01.02</t>
  </si>
  <si>
    <t>01.02.071</t>
  </si>
  <si>
    <t>Parecer técnico de fundações, contenções e recomendações gerais, para empreendimentos com área construída até 1.000 m²</t>
  </si>
  <si>
    <t>UN</t>
  </si>
  <si>
    <t>01.02.081</t>
  </si>
  <si>
    <t>Parecer técnico de fundações, contenções e recomendações gerais, para empreendimentos com área construída de 1.001 a 2.000 m²</t>
  </si>
  <si>
    <t>01.02.091</t>
  </si>
  <si>
    <t>Parecer técnico de fundações, contenções e recomendações gerais, para empreendimentos com área construída de 2.001 a 5.000 m²</t>
  </si>
  <si>
    <t>01.02.101</t>
  </si>
  <si>
    <t>Parecer técnico de fundações, contenções e recomendações gerais, para empreendimentos com área construída de 5.001 a 10.000 m²</t>
  </si>
  <si>
    <t>01.02.111</t>
  </si>
  <si>
    <t>Parecer técnico de fundações, contenções e recomendações gerais, para empreendimentos com área construída acima de 10.000 m²</t>
  </si>
  <si>
    <t>01.06</t>
  </si>
  <si>
    <t>01.06.021</t>
  </si>
  <si>
    <t>Elaboração de projeto de adequação de entrada de energia elétrica junto a concessionária, com medição em baixa tensão e demanda até 75 kVA</t>
  </si>
  <si>
    <t>01.06.031</t>
  </si>
  <si>
    <t>Elaboração de projeto de adequação de entrada de energia elétrica junto a concessionária, com medição em média tensão, subestação simplificada e demanda de 75 kVA a 300 kVA</t>
  </si>
  <si>
    <t>01.06.032</t>
  </si>
  <si>
    <t>Elaboração de projeto de adequação de entrada de energia elétrica junto a concessionária, com medição em média tensão e demanda de 75 kVA a 300 kVA</t>
  </si>
  <si>
    <t>01.06.041</t>
  </si>
  <si>
    <t>Elaboração de projeto de adequação de entrada de energia elétrica junto a concessionária, com medição em média tensão e demanda acima de 300 kVA a 2 MVA</t>
  </si>
  <si>
    <t>01.17</t>
  </si>
  <si>
    <t>Projeto executivo</t>
  </si>
  <si>
    <t>01.17.031</t>
  </si>
  <si>
    <t>Projeto executivo de arquitetura em formato A1</t>
  </si>
  <si>
    <t>01.17.041</t>
  </si>
  <si>
    <t>Projeto executivo de arquitetura em formato A0</t>
  </si>
  <si>
    <t>01.17.051</t>
  </si>
  <si>
    <t>Projeto executivo de estrutura em formato A1</t>
  </si>
  <si>
    <t>01.17.061</t>
  </si>
  <si>
    <t>Projeto executivo de estrutura em formato A0</t>
  </si>
  <si>
    <t>01.17.071</t>
  </si>
  <si>
    <t>Projeto executivo de instalações hidráulicas em formato A1</t>
  </si>
  <si>
    <t>01.17.081</t>
  </si>
  <si>
    <t>Projeto executivo de instalações hidráulicas em formato A0</t>
  </si>
  <si>
    <t>01.17.111</t>
  </si>
  <si>
    <t>Projeto executivo de instalações elétricas em formato A1</t>
  </si>
  <si>
    <t>01.17.121</t>
  </si>
  <si>
    <t>Projeto executivo de instalações elétricas em formato A0</t>
  </si>
  <si>
    <t>01.17.151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</si>
  <si>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</si>
  <si>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</si>
  <si>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</si>
  <si>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</si>
  <si>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</si>
  <si>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</si>
  <si>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</si>
  <si>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01.20</t>
  </si>
  <si>
    <t>01.20.010</t>
  </si>
  <si>
    <t>Taxa de mobilização e desmobilização de equipamentos para execução de levantamento topográfico</t>
  </si>
  <si>
    <t>TX</t>
  </si>
  <si>
    <t>01.20.691</t>
  </si>
  <si>
    <t>Levantamento planimétrico cadastral com áreas ocupadas predominantemente por comunidades - área até 20.000 m² (mínimo de 3.500 m²)</t>
  </si>
  <si>
    <t>M2</t>
  </si>
  <si>
    <t>01.20.701</t>
  </si>
  <si>
    <t>Levantamento planimétrico cadastral com áreas ocupadas predominantemente por comunidades - área acima de 20.000 m² até 200.000 m²</t>
  </si>
  <si>
    <t>01.20.711</t>
  </si>
  <si>
    <t>Levantamento planimétrico cadastral com áreas ocupadas predominantemente por comunidades - área acima de 200.000 m²</t>
  </si>
  <si>
    <t>01.20.721</t>
  </si>
  <si>
    <t>Levantamento planimétrico cadastral com áreas até 50% de ocupação - área até 20.000 m² (mínimo de 3.500 m²)</t>
  </si>
  <si>
    <t>01.20.731</t>
  </si>
  <si>
    <t>Levantamento planimétrico cadastral com áreas até 50% de ocupação - área acima de 20.000 m² até 200.000 m²</t>
  </si>
  <si>
    <t>01.20.741</t>
  </si>
  <si>
    <t>Levantamento planimétrico cadastral com áreas até 50% de ocupação - área acima de 200.000 m²</t>
  </si>
  <si>
    <t>01.20.751</t>
  </si>
  <si>
    <t>Levantamento planimétrico cadastral com áreas acima de 50% de ocupação - área até 20.000 m² (mínimo de 4.000 m²)</t>
  </si>
  <si>
    <t>01.20.761</t>
  </si>
  <si>
    <t>Levantamento planimétrico cadastral com áreas acima de 50% de ocupação - área acima de 20.000 m² até 200.000 m²</t>
  </si>
  <si>
    <t>01.20.771</t>
  </si>
  <si>
    <t>Levantamento planimétrico cadastral com áreas acima de 50% de ocupação - área acima de 200.000 m²</t>
  </si>
  <si>
    <t>01.20.781</t>
  </si>
  <si>
    <t>Levantamento planialtimétrico cadastral com áreas ocupadas predominantemente por comunidades - área até 20.000 m² (mínimo de 3.500 m²)</t>
  </si>
  <si>
    <t>01.20.791</t>
  </si>
  <si>
    <t>Levantamento planialtimétrico cadastral com áreas ocupadas predominantemente por comunidades - área acima de 20.000 m² até 200.000 m²</t>
  </si>
  <si>
    <t>01.20.801</t>
  </si>
  <si>
    <t>Levantamento planialtimétrico cadastral com áreas ocupadas predominantemente por comunidades - área acima de 200.000 m²</t>
  </si>
  <si>
    <t>01.20.811</t>
  </si>
  <si>
    <t>Levantamento planialtimétrico cadastral com áreas até 50% de ocupação - área até 20.000 m² (mínimo de 4.000 m²)</t>
  </si>
  <si>
    <t>01.20.821</t>
  </si>
  <si>
    <t>Levantamento planialtimétrico cadastral com áreas até 50% de ocupação - área acima de 20.000 m² até 200.000 m²</t>
  </si>
  <si>
    <t>01.20.831</t>
  </si>
  <si>
    <t>Levantamento planialtimétrico cadastral com áreas até 50% de ocupação - área acima de 200.000 m²</t>
  </si>
  <si>
    <t>01.20.841</t>
  </si>
  <si>
    <t>Levantamento planialtimétrico cadastral com áreas acima de 50% de ocupação - área até 20.000 m² (mínimo de 3.500 m²)</t>
  </si>
  <si>
    <t>01.20.851</t>
  </si>
  <si>
    <t>Levantamento planialtimétrico cadastral com áreas acima de 50% de ocupação - área acima de 20.000 m² até 200.000 m²</t>
  </si>
  <si>
    <t>01.20.861</t>
  </si>
  <si>
    <t>Levantamento planialtimétrico cadastral com áreas acima de 50% de ocupação - área acima de 200.000 m²</t>
  </si>
  <si>
    <t>01.20.871</t>
  </si>
  <si>
    <t>Levantamento planialtimétrico cadastral em área rural até 2 alqueires (mínimo de 10.000 m²)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</si>
  <si>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</si>
  <si>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</si>
  <si>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</si>
  <si>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</si>
  <si>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</si>
  <si>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</si>
  <si>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</si>
  <si>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</si>
  <si>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</si>
  <si>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</si>
  <si>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</si>
  <si>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01.21</t>
  </si>
  <si>
    <t>Estudo geotecnico (sondagem)</t>
  </si>
  <si>
    <t>01.21.010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</si>
  <si>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</si>
  <si>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</si>
  <si>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</si>
  <si>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</si>
  <si>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</si>
  <si>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M</t>
  </si>
  <si>
    <t>01.21.110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</si>
  <si>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</si>
  <si>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</si>
  <si>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</si>
  <si>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</si>
  <si>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</si>
  <si>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</si>
  <si>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</si>
  <si>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01.23</t>
  </si>
  <si>
    <t>01.23.010</t>
  </si>
  <si>
    <t>Taxa de mobilização e desmobilização de equipamentos para execução de corte em concreto armado</t>
  </si>
  <si>
    <t>01.23.020</t>
  </si>
  <si>
    <t>Limpeza de armadura com escova de aço</t>
  </si>
  <si>
    <t>01.23.030</t>
  </si>
  <si>
    <t>Preparo de ponte de aderência com adesivo a base de epóxi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</si>
  <si>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</si>
  <si>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</si>
  <si>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</si>
  <si>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</si>
  <si>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</si>
  <si>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</si>
  <si>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Demolição de concreto armado com preservação de armadura, para reforço e recuperação estrutural</t>
  </si>
  <si>
    <t>M3</t>
  </si>
  <si>
    <t>01.23.140</t>
  </si>
  <si>
    <t>Furação de 1 1/4" em concreto armado</t>
  </si>
  <si>
    <t>01.23.150</t>
  </si>
  <si>
    <t>Furação de 1 1/2" em concreto armado</t>
  </si>
  <si>
    <t>01.23.160</t>
  </si>
  <si>
    <t>Furação de 2 1/4" em concreto armado</t>
  </si>
  <si>
    <t>01.23.190</t>
  </si>
  <si>
    <t>Furação de 2 1/2" em concreto armado</t>
  </si>
  <si>
    <t>01.23.200</t>
  </si>
  <si>
    <t>Taxa de mobilização e desmobilização de equipamentos para execução de perfuração em concreto</t>
  </si>
  <si>
    <t>01.23.221</t>
  </si>
  <si>
    <t>Furação para até 10mm x 100mm em concreto armado, inclusive colagem de armadura (para até 8mm)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</si>
  <si>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</si>
  <si>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</si>
  <si>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</si>
  <si>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</si>
  <si>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</si>
  <si>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Furação para até 10mm x 150mm em concreto armado, inclusive colagem de armadura (para até 8mm)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</si>
  <si>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</si>
  <si>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</si>
  <si>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</si>
  <si>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</si>
  <si>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</si>
  <si>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</si>
  <si>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</si>
  <si>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</si>
  <si>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</si>
  <si>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</si>
  <si>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</si>
  <si>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</si>
  <si>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</si>
  <si>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</si>
  <si>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</si>
  <si>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1" em concreto armado</t>
  </si>
  <si>
    <t>01.23.260</t>
  </si>
  <si>
    <t>Furação de 2" em concreto armado</t>
  </si>
  <si>
    <t>01.23.264</t>
  </si>
  <si>
    <t>Furação de 3" em concreto armado</t>
  </si>
  <si>
    <t>01.23.270</t>
  </si>
  <si>
    <t>Furação de 4" em concreto armado</t>
  </si>
  <si>
    <t>01.23.274</t>
  </si>
  <si>
    <t>Furação de 5" em concreto armado</t>
  </si>
  <si>
    <t>01.23.280</t>
  </si>
  <si>
    <t>Furação de 6"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</si>
  <si>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</si>
  <si>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</si>
  <si>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</si>
  <si>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</si>
  <si>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</si>
  <si>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Preparação de substrato para colagem de fibra de carbono, mediante lixamento e/ou apicoamento e escovação</t>
  </si>
  <si>
    <t>01.23.702</t>
  </si>
  <si>
    <t>Fibra de carbono para reforço estrutural de alta resistência - 300 g/m²</t>
  </si>
  <si>
    <t>01.27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</si>
  <si>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</si>
  <si>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</si>
  <si>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</si>
  <si>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</si>
  <si>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</si>
  <si>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</si>
  <si>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</si>
  <si>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</si>
  <si>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</si>
  <si>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</si>
  <si>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</si>
  <si>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</si>
  <si>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</si>
  <si>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</si>
  <si>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</si>
  <si>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</si>
  <si>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</si>
  <si>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01.28</t>
  </si>
  <si>
    <t>01.28.010</t>
  </si>
  <si>
    <t>Taxa de mobilização e desmobilização de equipamentos para execução de perfuração para poço profundo - profundidade até 200 m</t>
  </si>
  <si>
    <t>01.28.020</t>
  </si>
  <si>
    <t>Taxa de mobilização e desmobilização de equipamentos para execução de perfuração para poço profundo - profundidade acima de 200 m e até 300 m</t>
  </si>
  <si>
    <t>01.28.030</t>
  </si>
  <si>
    <t>Taxa de mobilização e desmobilização de equipamentos para execução de perfuração para poço profundo - profundidade acima de 300 m</t>
  </si>
  <si>
    <t>01.28.040</t>
  </si>
  <si>
    <t>Perfuração rotativa para poço profundo em camadas de solos sedimentares, diâmetro de 8 1/2" (215,90 mm)</t>
  </si>
  <si>
    <t>01.28.050</t>
  </si>
  <si>
    <t>Perfuração rotativa para poço profundo em aluvião, arenito, ou solos sedimentados em geral, diâmetro de 10" (250 mm)</t>
  </si>
  <si>
    <t>01.28.060</t>
  </si>
  <si>
    <t>Perfuração rotativa para poço profundo em aluvião, arenito, ou solos sedimentados em geral, diâmetro de 12" (300 mm)</t>
  </si>
  <si>
    <t>01.28.070</t>
  </si>
  <si>
    <t>Perfuração rotativa para poço profundo em aluvião, arenito, ou solos sedimentados em geral, diâmetro de 14" (350 mm)</t>
  </si>
  <si>
    <t>01.28.080</t>
  </si>
  <si>
    <t>Perfuração rotativa para poço profundo em aluvião, arenito, ou solos sedimentados em geral, diâmetro de 16" (400 mm)</t>
  </si>
  <si>
    <t>01.28.090</t>
  </si>
  <si>
    <t>Perfuração rotativa para poço profundo em aluvião, arenito, ou solos sedimentados em geral, diâmetro de 18" (450 mm)</t>
  </si>
  <si>
    <t>01.28.100</t>
  </si>
  <si>
    <t>Perfuração rotativa para poço profundo em aluvião, arenito, ou solos sedimentados em geral, diâmetro de 20" (500 mm)</t>
  </si>
  <si>
    <t>01.28.110</t>
  </si>
  <si>
    <t>Perfuração rotativa para poço profundo em aluvião, arenito, ou solos sedimentados em geral, diâmetro de 22" (550 mm)</t>
  </si>
  <si>
    <t>01.28.120</t>
  </si>
  <si>
    <t>Perfuração rotativa para poço profundo em aluvião, arenito, ou solos sedimentados em geral, diâmetro de 26" (650 mm)</t>
  </si>
  <si>
    <t>01.28.130</t>
  </si>
  <si>
    <t>Perfuração rotativa para poço profundo em solos e/ou rocha metassedimentar alterada em geral, diâmetro de 20" (508 mm)</t>
  </si>
  <si>
    <t>01.28.140</t>
  </si>
  <si>
    <t>Perfuração roto-pneumática para poço profundo em rocha metassedimentar em geral, diâmetro de 12 1/4" (311,15 mm)</t>
  </si>
  <si>
    <t>01.28.150</t>
  </si>
  <si>
    <t>Perfuração rotativa para poço profundo em rocha sã (basalto), diâmetro de 14" (350 mm)</t>
  </si>
  <si>
    <t>01.28.160</t>
  </si>
  <si>
    <t>Perfuração rotativa para poço profundo em rocha alterada (basalto alterado), diâmetro de 8" (200 mm)</t>
  </si>
  <si>
    <t>01.28.170</t>
  </si>
  <si>
    <t>Perfuração rotativa para poço profundo em rocha alterada (basalto alterado), diâmetro de 10" (250 mm)</t>
  </si>
  <si>
    <t>01.28.180</t>
  </si>
  <si>
    <t>Perfuração rotativa para poço profundo em rocha alterada (basalto alterado), diâmetro de 12" (300 mm)</t>
  </si>
  <si>
    <t>01.28.190</t>
  </si>
  <si>
    <t>Perfuração roto-pneumática para poço profundo em rocha sã (basalto), diâmetro de 6" (150 mm)</t>
  </si>
  <si>
    <t>01.28.200</t>
  </si>
  <si>
    <t>Perfuração roto-pneumática para poço profundo em rocha sã (basalto), diâmetro de 8" (200 mm)</t>
  </si>
  <si>
    <t>01.28.210</t>
  </si>
  <si>
    <t>Perfuração roto-pneumática para poço profundo em rocha sã (basalto), diâmetro de 10" (250 mm)</t>
  </si>
  <si>
    <t>01.28.220</t>
  </si>
  <si>
    <t>Perfuração roto-pneumática para poço profundo em rocha sã (basalto), diâmetro de 12" (300 mm)</t>
  </si>
  <si>
    <t>01.28.230</t>
  </si>
  <si>
    <t>Perfuração roto-pneumática para poço profundo em rocha sã (basalto), diâmetro de 14" (350 mm)</t>
  </si>
  <si>
    <t>01.28.240</t>
  </si>
  <si>
    <t>Perfuração roto-pneumática para poço profundo em rocha sã (basalto), diâmetro de 18" (450 mm)</t>
  </si>
  <si>
    <t>01.28.250</t>
  </si>
  <si>
    <t>Revestimento interno de poço profundo tubo liso em aço galvanizado, diâmetro de 6" (152,40 mm) - união solda</t>
  </si>
  <si>
    <t>01.28.260</t>
  </si>
  <si>
    <t>Revestimento interno de poço profundo tubo PVC geomecânico nervurado standard, diâmetro de 6" (150 mm)</t>
  </si>
  <si>
    <t>01.28.270</t>
  </si>
  <si>
    <t>Revestimento interno de poço profundo tubo PVC geomecânico nervurado reforçado, diâmetro de 8" (200 mm)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</si>
  <si>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</si>
  <si>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</si>
  <si>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</si>
  <si>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</si>
  <si>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</si>
  <si>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</si>
  <si>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</si>
  <si>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Revestimento interno de poço profundo tubo de aço preto liso calandrado, diâmetro de 16" (406,40 mm)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</si>
  <si>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</si>
  <si>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</si>
  <si>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</si>
  <si>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</si>
  <si>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</si>
  <si>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</si>
  <si>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</si>
  <si>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</si>
  <si>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</si>
  <si>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</si>
  <si>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</si>
  <si>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Filtro PVC geomecânico nervurado tipo reforçado para poço profundo, diâmetro de 8" (200 mm)</t>
  </si>
  <si>
    <t>01.28.410</t>
  </si>
  <si>
    <t>Filtro espiralado galvanizado simples (standard) para poço profundo, diâmetro de 6" (152,40 mm)</t>
  </si>
  <si>
    <t>01.28.420</t>
  </si>
  <si>
    <t>Filtro espiralado galvanizado reforçado para poço profundo, diâmetro de 6" (152,40 mm)</t>
  </si>
  <si>
    <t>01.28.430</t>
  </si>
  <si>
    <t>Filtro espiralado em aço inoxidável reforçado para poço profundo, diâmetro de 6" (152,40 mm)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</si>
  <si>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</si>
  <si>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</si>
  <si>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</si>
  <si>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</si>
  <si>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</si>
  <si>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</si>
  <si>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</si>
  <si>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</si>
  <si>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</si>
  <si>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</si>
  <si>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</si>
  <si>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Taxa de mobilização e desmobilização de equipamentos para execução de bombeamento, limpeza, desenvolvimento e teste de vazão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</si>
  <si>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</si>
  <si>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</si>
  <si>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</si>
  <si>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</si>
  <si>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</si>
  <si>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</si>
  <si>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</si>
  <si>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</si>
  <si>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</si>
  <si>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</si>
  <si>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</si>
  <si>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</si>
  <si>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</si>
  <si>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CJ</t>
  </si>
  <si>
    <t>01.28.560</t>
  </si>
  <si>
    <t>Centralizador de coluna para poço profundo, diâmetro de 4" ou 6"</t>
  </si>
  <si>
    <t>01.28.570</t>
  </si>
  <si>
    <t>Cimentação de boca do poço profundo, entre perfuração de maior diâmetro (cimentação do espaço anular)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</si>
  <si>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</si>
  <si>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</si>
  <si>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</si>
  <si>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</si>
  <si>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</si>
  <si>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</si>
  <si>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</si>
  <si>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</si>
  <si>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</si>
  <si>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</si>
  <si>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</t>
  </si>
  <si>
    <t>INICIO, APOIO E ADMINISTRACAO DA OBRA</t>
  </si>
  <si>
    <t>02.01</t>
  </si>
  <si>
    <t>02.01.021</t>
  </si>
  <si>
    <t>Construção provisória em madeira - fornecimento e montagem</t>
  </si>
  <si>
    <t>02.01.171</t>
  </si>
  <si>
    <t>Sanitário/vestiário provisório em alvenaria</t>
  </si>
  <si>
    <t>02.01.180</t>
  </si>
  <si>
    <t>Banheiro químico modelo Standard, com manutenção conforme exigências da CETESB</t>
  </si>
  <si>
    <t>UNMES</t>
  </si>
  <si>
    <t>02.01.200</t>
  </si>
  <si>
    <t>Desmobilização de construção provisória</t>
  </si>
  <si>
    <t>02.02</t>
  </si>
  <si>
    <t>Container</t>
  </si>
  <si>
    <t>02.02.120</t>
  </si>
  <si>
    <t>Locação de container tipo alojamento - área mínima de 13,80 m²</t>
  </si>
  <si>
    <t>02.02.130</t>
  </si>
  <si>
    <t>Locação de container tipo escritório com 1 vaso sanitário, 1 lavatório e 1 ponto para chuveiro - área mínima de 13,80 m²</t>
  </si>
  <si>
    <t>02.02.140</t>
  </si>
  <si>
    <t>Locação de container tipo sanitário com 2 vasos sanitários, 2 lavatórios, 2 mictórios e 4 pontos para chuveiro - área mínima de 13,80 m²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</si>
  <si>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</si>
  <si>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</si>
  <si>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</si>
  <si>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</si>
  <si>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02.03</t>
  </si>
  <si>
    <t>02.03.030</t>
  </si>
  <si>
    <t>Proteção de superfícies em geral com plástico bolha</t>
  </si>
  <si>
    <t>02.03.060</t>
  </si>
  <si>
    <t>Proteção de fachada com tela de nylon</t>
  </si>
  <si>
    <t>02.03.080</t>
  </si>
  <si>
    <t>Fechamento provisório de vãos em chapa de madeira compensada</t>
  </si>
  <si>
    <t>02.03.110</t>
  </si>
  <si>
    <t>Tapume móvel para fechamento de áreas</t>
  </si>
  <si>
    <t>02.03.120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</si>
  <si>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</si>
  <si>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</si>
  <si>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</si>
  <si>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</si>
  <si>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</si>
  <si>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</si>
  <si>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</si>
  <si>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</si>
  <si>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</si>
  <si>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</si>
  <si>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</si>
  <si>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</si>
  <si>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02.03.500</t>
  </si>
  <si>
    <t>Proteção em madeira e lona plástica para equipamento mecânico ou informática - para obras de reforma</t>
  </si>
  <si>
    <t>02.05</t>
  </si>
  <si>
    <t>Andaime e balancim</t>
  </si>
  <si>
    <t>02.05.060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</si>
  <si>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</si>
  <si>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</si>
  <si>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</si>
  <si>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</si>
  <si>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</si>
  <si>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</si>
  <si>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</si>
  <si>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</si>
  <si>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</si>
  <si>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02.05.202</t>
  </si>
  <si>
    <t>Andaime torre metálico (1,5 x 1,5 m) com piso metálico</t>
  </si>
  <si>
    <t>MXMES</t>
  </si>
  <si>
    <t>02.05.212</t>
  </si>
  <si>
    <t>Andaime tubular fachadeiro com piso metálico e sapatas ajustáveis</t>
  </si>
  <si>
    <t>02.06</t>
  </si>
  <si>
    <t>02.06.030</t>
  </si>
  <si>
    <t>Locação de plataforma elevatória articulada, com altura aproximada de 12,5m, capacidade de carga de 227 kg, elétrica</t>
  </si>
  <si>
    <t>02.06.040</t>
  </si>
  <si>
    <t>Locação de plataforma elevatória articulada, com altura aproximada de 20 m, capacidade de carga de 227 kg, diesel</t>
  </si>
  <si>
    <t>02.08</t>
  </si>
  <si>
    <t>02.08.020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</si>
  <si>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</si>
  <si>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</si>
  <si>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</si>
  <si>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</si>
  <si>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</si>
  <si>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02.09</t>
  </si>
  <si>
    <t>Limpeza de terreno</t>
  </si>
  <si>
    <t>02.09.030</t>
  </si>
  <si>
    <t>Limpeza manual do terreno, inclusive troncos até 5 cm de diâmetro, com caminhão à disposição dentro da obra, até o raio de 1 km</t>
  </si>
  <si>
    <t>02.09.040</t>
  </si>
  <si>
    <t>Limpeza mecanizada do terreno, inclusive troncos até 15 cm de diâmetro, com caminhão à disposição dentro e fora da obra, com transporte no raio de até 1 km</t>
  </si>
  <si>
    <t>02.09.130</t>
  </si>
  <si>
    <t>Limpeza mecanizada do terreno, inclusive troncos com diâmetro acima de 15 cm até 50 cm, com caminhão à disposição dentro da obra, até o raio de 1 km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</si>
  <si>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</si>
  <si>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</si>
  <si>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</si>
  <si>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</si>
  <si>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02.10</t>
  </si>
  <si>
    <t>02.10.020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</si>
  <si>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</si>
  <si>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</si>
  <si>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</si>
  <si>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</si>
  <si>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</si>
  <si>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</si>
  <si>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</si>
  <si>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03</t>
  </si>
  <si>
    <t>DEMOLICAO SEM REAPROVEITAMENTO</t>
  </si>
  <si>
    <t>03.01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</si>
  <si>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</si>
  <si>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</si>
  <si>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</si>
  <si>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</si>
  <si>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</si>
  <si>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</si>
  <si>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03.01.200</t>
  </si>
  <si>
    <t>Demolição mecanizada de concreto armado, inclusive fragmentação, carregamento, transporte até 1 quilômetro e descarregamento</t>
  </si>
  <si>
    <t>03.01.210</t>
  </si>
  <si>
    <t>Demolição mecanizada de concreto armado, inclusive fragmentação e acomodação do material</t>
  </si>
  <si>
    <t>03.01.220</t>
  </si>
  <si>
    <t>Demolição mecanizada de concreto simples, inclusive fragmentação, carregamento, transporte até 1 quilômetro e descarregamento</t>
  </si>
  <si>
    <t>03.01.230</t>
  </si>
  <si>
    <t>Demolição mecanizada de concreto simples, inclusive fragmentação e acomodação do material</t>
  </si>
  <si>
    <t>03.01.240</t>
  </si>
  <si>
    <t>Demolição mecanizada de pavimento ou piso em concreto, inclusive fragmentação, carregamento, transporte até 1 quilômetro e descarregamento</t>
  </si>
  <si>
    <t>03.01.250</t>
  </si>
  <si>
    <t>Demolição mecanizada de pavimento ou piso em concreto, inclusive fragmentação e acomodação do material</t>
  </si>
  <si>
    <t>03.01.260</t>
  </si>
  <si>
    <t>Demolição mecanizada de sarjeta ou sarjetão, inclusive fragmentação, carregamento, transporte até 1 quilômetro e descarregamento</t>
  </si>
  <si>
    <t>03.01.270</t>
  </si>
  <si>
    <t>Demolição mecanizada de sarjeta ou sarjetão, inclusive fragmentação e acomodação do material</t>
  </si>
  <si>
    <t>03.02</t>
  </si>
  <si>
    <t>03.02.020</t>
  </si>
  <si>
    <t>Demolição manual de alvenaria de fundação/embasamento</t>
  </si>
  <si>
    <t>03.02.040</t>
  </si>
  <si>
    <t>Demolição manual de alvenaria de elevação ou elemento vazado, incluindo revestimento</t>
  </si>
  <si>
    <t>03.03</t>
  </si>
  <si>
    <t>03.03.020</t>
  </si>
  <si>
    <t>Apicoamento manual de piso, parede ou teto</t>
  </si>
  <si>
    <t>03.03.040</t>
  </si>
  <si>
    <t>Demolição manual de revestimento em massa de parede ou teto</t>
  </si>
  <si>
    <t>03.03.060</t>
  </si>
  <si>
    <t>Demolição manual de revestimento em massa de piso</t>
  </si>
  <si>
    <t>03.04</t>
  </si>
  <si>
    <t>03.04.020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</si>
  <si>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</si>
  <si>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</si>
  <si>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</si>
  <si>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</si>
  <si>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manual de rodapé, soleira ou peitoril, em material cerâmico e/ou ladrilho hidráulico, incluindo a base</t>
  </si>
  <si>
    <t>03.05</t>
  </si>
  <si>
    <t>03.05.020</t>
  </si>
  <si>
    <t>Demolição manual de revestimento sintético, incluindo a base</t>
  </si>
  <si>
    <t>03.06</t>
  </si>
  <si>
    <t>03.06.050</t>
  </si>
  <si>
    <t>Desmonte (levantamento) mecanizado de pavimento em paralelepípedo ou lajota de concreto, inclusive carregamento, transporte até 1 quilômetro e descarregamento</t>
  </si>
  <si>
    <t>03.06.060</t>
  </si>
  <si>
    <t>Desmonte (levantamento) mecanizado de pavimento em paralelepípedo ou lajota de concreto, inclusive acomodação do material</t>
  </si>
  <si>
    <t>03.07</t>
  </si>
  <si>
    <t>03.07.010</t>
  </si>
  <si>
    <t>Demolição (levantamento) mecanizada de pavimento asfáltico, inclusive carregamento, transporte até 1 quilômetro e descarregamento</t>
  </si>
  <si>
    <t>03.07.030</t>
  </si>
  <si>
    <t>Demolição (levantamento) mecanizada de pavimento asfáltico, inclusive fragmentação e acomodação do material</t>
  </si>
  <si>
    <t>03.07.050</t>
  </si>
  <si>
    <t>Fresagem de pavimento asfáltico com espessura até 5 cm, inclusive carregamento, transporte até 1 quilômetro e descarregamento</t>
  </si>
  <si>
    <t>03.07.070</t>
  </si>
  <si>
    <t>Fresagem de pavimento asfáltico com espessura até 5 cm, inclusive acomodação do material</t>
  </si>
  <si>
    <t>03.07.080</t>
  </si>
  <si>
    <t>Fresagem de pavimento asfáltico com espessura até 5 cm, inclusive remoção do material fresado até 10 quilômetros e varrição</t>
  </si>
  <si>
    <t>03.08</t>
  </si>
  <si>
    <t>03.08.020</t>
  </si>
  <si>
    <t>Demolição manual de forro em estuque, inclusive sistema de fixação/tarugamento</t>
  </si>
  <si>
    <t>03.08.040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</si>
  <si>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</si>
  <si>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</si>
  <si>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</si>
  <si>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</si>
  <si>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</si>
  <si>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03.09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</si>
  <si>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</si>
  <si>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</si>
  <si>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</si>
  <si>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</si>
  <si>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</si>
  <si>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</si>
  <si>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03.10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</si>
  <si>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</si>
  <si>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</si>
  <si>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</si>
  <si>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</si>
  <si>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</si>
  <si>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</si>
  <si>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</si>
  <si>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</si>
  <si>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</si>
  <si>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</si>
  <si>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</si>
  <si>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</si>
  <si>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03.16</t>
  </si>
  <si>
    <t>03.16.010</t>
  </si>
  <si>
    <t>Remoção de sinalização horizontal existente</t>
  </si>
  <si>
    <t>03.16.011</t>
  </si>
  <si>
    <t>Remoção de tacha/tachões</t>
  </si>
  <si>
    <t>04</t>
  </si>
  <si>
    <t>RETIRADA COM PROVAVEL REAPROVEITAMENTO</t>
  </si>
  <si>
    <t>04.01</t>
  </si>
  <si>
    <t>Retirada de fechamento e elemento divisor</t>
  </si>
  <si>
    <t>04.01.020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</si>
  <si>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</si>
  <si>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</si>
  <si>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</si>
  <si>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</si>
  <si>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</si>
  <si>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</si>
  <si>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</si>
  <si>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</si>
  <si>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</si>
  <si>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</si>
  <si>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</si>
  <si>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04.02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</si>
  <si>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</si>
  <si>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</si>
  <si>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</si>
  <si>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</si>
  <si>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04.02.050</t>
  </si>
  <si>
    <t>Retirada de estrutura em madeira tesoura - telhas de barro</t>
  </si>
  <si>
    <t>04.02.070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</si>
  <si>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</si>
  <si>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</si>
  <si>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</si>
  <si>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</si>
  <si>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</si>
  <si>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</si>
  <si>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</si>
  <si>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KG</t>
  </si>
  <si>
    <t>04.03</t>
  </si>
  <si>
    <t>04.03.020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</si>
  <si>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</si>
  <si>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</si>
  <si>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</si>
  <si>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</si>
  <si>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</si>
  <si>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04.03.080</t>
  </si>
  <si>
    <t>Retirada de cumeeira, espigão ou rufo perfil qualquer</t>
  </si>
  <si>
    <t>04.03.090</t>
  </si>
  <si>
    <t>Retirada de domo de acrílico, inclusive perfis metálicos de fixação</t>
  </si>
  <si>
    <t>04.04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</si>
  <si>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</si>
  <si>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</si>
  <si>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</si>
  <si>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</si>
  <si>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</si>
  <si>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</si>
  <si>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</si>
  <si>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</si>
  <si>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</si>
  <si>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</si>
  <si>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04.05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</si>
  <si>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</si>
  <si>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</si>
  <si>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</si>
  <si>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</si>
  <si>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</si>
  <si>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</si>
  <si>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</si>
  <si>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</si>
  <si>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</si>
  <si>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</si>
  <si>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</si>
  <si>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</si>
  <si>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</si>
  <si>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04.06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</si>
  <si>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</si>
  <si>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</si>
  <si>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</si>
  <si>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</si>
  <si>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</si>
  <si>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</si>
  <si>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</si>
  <si>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</si>
  <si>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</si>
  <si>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</si>
  <si>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04.07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</si>
  <si>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</si>
  <si>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</si>
  <si>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</si>
  <si>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</si>
  <si>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</si>
  <si>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</si>
  <si>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</si>
  <si>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04.08</t>
  </si>
  <si>
    <t>Retirada de esquadria e elemento de madeira</t>
  </si>
  <si>
    <t>04.08.020</t>
  </si>
  <si>
    <t>Retirada de folha de esquadria em madeira</t>
  </si>
  <si>
    <t>04.08.040</t>
  </si>
  <si>
    <t>Retirada de guarnição, moldura e peças lineares em madeira, fixadas</t>
  </si>
  <si>
    <t>04.08.060</t>
  </si>
  <si>
    <t>Retirada de batente com guarnição e peças lineares em madeira, chumbados</t>
  </si>
  <si>
    <t>04.08.080</t>
  </si>
  <si>
    <t>Retirada de elemento em madeira e sistema de fixação tipo quadro, lousa, etc.</t>
  </si>
  <si>
    <t>04.08.100</t>
  </si>
  <si>
    <t>Retirada de armário em madeira ou metal</t>
  </si>
  <si>
    <t>04.09</t>
  </si>
  <si>
    <t>04.09.020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</si>
  <si>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</si>
  <si>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</si>
  <si>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</si>
  <si>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</si>
  <si>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</si>
  <si>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</si>
  <si>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</si>
  <si>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</si>
  <si>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</si>
  <si>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</si>
  <si>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</si>
  <si>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</si>
  <si>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</si>
  <si>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</si>
  <si>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</si>
  <si>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04.10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</si>
  <si>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</si>
  <si>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</si>
  <si>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</si>
  <si>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</si>
  <si>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</si>
  <si>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</si>
  <si>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</si>
  <si>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</si>
  <si>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04.11</t>
  </si>
  <si>
    <t>04.11.020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</si>
  <si>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</si>
  <si>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</si>
  <si>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</si>
  <si>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</si>
  <si>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</si>
  <si>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</si>
  <si>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</si>
  <si>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04.11.080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</si>
  <si>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</si>
  <si>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</si>
  <si>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</si>
  <si>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</si>
  <si>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</si>
  <si>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04.11.120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</si>
  <si>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</si>
  <si>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</si>
  <si>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</si>
  <si>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</si>
  <si>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</si>
  <si>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04.12</t>
  </si>
  <si>
    <t>04.12.020</t>
  </si>
  <si>
    <t>Retirada de conjunto motor-bomba</t>
  </si>
  <si>
    <t>04.12.040</t>
  </si>
  <si>
    <t>Retirada de motor de bomba de recalque</t>
  </si>
  <si>
    <t>04.13</t>
  </si>
  <si>
    <t>04.13.020</t>
  </si>
  <si>
    <t>Retirada de isolamento térmico com material monolítico</t>
  </si>
  <si>
    <t>04.13.060</t>
  </si>
  <si>
    <t>Retirada de isolamento térmico com material em panos</t>
  </si>
  <si>
    <t>04.14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</si>
  <si>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</si>
  <si>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</si>
  <si>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</si>
  <si>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</si>
  <si>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</si>
  <si>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04.17</t>
  </si>
  <si>
    <t>04.17.020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</si>
  <si>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</si>
  <si>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</si>
  <si>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</si>
  <si>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</si>
  <si>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</si>
  <si>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</si>
  <si>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</si>
  <si>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</si>
  <si>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</si>
  <si>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</si>
  <si>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</si>
  <si>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</si>
  <si>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</si>
  <si>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</si>
  <si>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</si>
  <si>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</si>
  <si>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</si>
  <si>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</si>
  <si>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</si>
  <si>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</si>
  <si>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</si>
  <si>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</si>
  <si>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</si>
  <si>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04.18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</si>
  <si>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</si>
  <si>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</si>
  <si>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</si>
  <si>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</si>
  <si>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</si>
  <si>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</si>
  <si>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</si>
  <si>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</si>
  <si>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</si>
  <si>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</si>
  <si>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</si>
  <si>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</si>
  <si>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</si>
  <si>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</si>
  <si>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</si>
  <si>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</si>
  <si>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</si>
  <si>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</si>
  <si>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</si>
  <si>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</si>
  <si>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</si>
  <si>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</si>
  <si>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</si>
  <si>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</si>
  <si>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</si>
  <si>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</si>
  <si>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</si>
  <si>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</si>
  <si>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</si>
  <si>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</si>
  <si>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</si>
  <si>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</si>
  <si>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</si>
  <si>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</si>
  <si>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</si>
  <si>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</si>
  <si>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</si>
  <si>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</si>
  <si>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</si>
  <si>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</si>
  <si>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</si>
  <si>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</si>
  <si>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</si>
  <si>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</si>
  <si>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</si>
  <si>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</si>
  <si>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</si>
  <si>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</si>
  <si>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</si>
  <si>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</si>
  <si>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04.18.410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</si>
  <si>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</si>
  <si>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</si>
  <si>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</si>
  <si>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</si>
  <si>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</si>
  <si>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</si>
  <si>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</si>
  <si>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</si>
  <si>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</si>
  <si>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04.19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</si>
  <si>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</si>
  <si>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</si>
  <si>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</si>
  <si>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</si>
  <si>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</si>
  <si>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</si>
  <si>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</si>
  <si>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</si>
  <si>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</si>
  <si>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</si>
  <si>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</si>
  <si>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</si>
  <si>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</si>
  <si>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</si>
  <si>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</si>
  <si>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</si>
  <si>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</si>
  <si>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</si>
  <si>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</si>
  <si>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</si>
  <si>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04.20</t>
  </si>
  <si>
    <t>04.20.020</t>
  </si>
  <si>
    <t>Remoção de janela de ventilação, iluminação ou ventilação e iluminação padrão</t>
  </si>
  <si>
    <t>04.20.040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</si>
  <si>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</si>
  <si>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</si>
  <si>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</si>
  <si>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</si>
  <si>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</si>
  <si>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</si>
  <si>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</si>
  <si>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</si>
  <si>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</si>
  <si>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04.21</t>
  </si>
  <si>
    <t>04.21.020</t>
  </si>
  <si>
    <t>Remoção de óleo de disjuntor ou transformador</t>
  </si>
  <si>
    <t>L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</si>
  <si>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</si>
  <si>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</si>
  <si>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</si>
  <si>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</si>
  <si>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</si>
  <si>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</si>
  <si>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</si>
  <si>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</si>
  <si>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</si>
  <si>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</si>
  <si>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</si>
  <si>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</si>
  <si>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</si>
  <si>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</si>
  <si>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</si>
  <si>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</si>
  <si>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</si>
  <si>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</si>
  <si>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</si>
  <si>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</si>
  <si>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</si>
  <si>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</si>
  <si>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</si>
  <si>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</si>
  <si>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</si>
  <si>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</si>
  <si>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</si>
  <si>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</si>
  <si>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04.22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</si>
  <si>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</si>
  <si>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</si>
  <si>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</si>
  <si>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</si>
  <si>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</si>
  <si>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</si>
  <si>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</si>
  <si>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</si>
  <si>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</si>
  <si>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</si>
  <si>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</si>
  <si>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</si>
  <si>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</si>
  <si>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</si>
  <si>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</si>
  <si>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</si>
  <si>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</si>
  <si>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</si>
  <si>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04.30</t>
  </si>
  <si>
    <t>04.30.020</t>
  </si>
  <si>
    <t>Remoção de calha ou rufo</t>
  </si>
  <si>
    <t>04.30.040</t>
  </si>
  <si>
    <t>Remoção de condutor aparente</t>
  </si>
  <si>
    <t>04.30.060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</si>
  <si>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</si>
  <si>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</si>
  <si>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</si>
  <si>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</si>
  <si>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</si>
  <si>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04.31</t>
  </si>
  <si>
    <t>04.31.010</t>
  </si>
  <si>
    <t>Retirada de bico de sprinkler</t>
  </si>
  <si>
    <t>04.35</t>
  </si>
  <si>
    <t>04.35.050</t>
  </si>
  <si>
    <t>Retirada de aparelho de ar condicionado portátil</t>
  </si>
  <si>
    <t>04.40</t>
  </si>
  <si>
    <t>Retirada diversa de pecas pre-moldadas</t>
  </si>
  <si>
    <t>04.40.010</t>
  </si>
  <si>
    <t>Retirada manual de guia pré-moldada, inclusive limpeza, carregamento, transporte até 1 quilômetro e descarregamento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</si>
  <si>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</si>
  <si>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</si>
  <si>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</si>
  <si>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</si>
  <si>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</si>
  <si>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Retirada manual de paralelepípedo ou lajota de concreto, inclusive limpeza, carregamento, transporte até 1 quilômetro e descarregamento</t>
  </si>
  <si>
    <t>04.40.070</t>
  </si>
  <si>
    <t>Retirada manual de paralelepípedo ou lajota de concreto, inclusive limpeza e empilhamento</t>
  </si>
  <si>
    <t>04.41</t>
  </si>
  <si>
    <t>04.41.001</t>
  </si>
  <si>
    <t>Retirada de placa de solo</t>
  </si>
  <si>
    <t>05</t>
  </si>
  <si>
    <t>TRANSPORTE E MOVIMENTACAO, DENTRO E FORA DA OBRA</t>
  </si>
  <si>
    <t>05.04</t>
  </si>
  <si>
    <t>Transporte de material solto</t>
  </si>
  <si>
    <t>05.04.060</t>
  </si>
  <si>
    <t>Transporte manual horizontal e/ou vertical de entulho até o local de despejo - ensacado</t>
  </si>
  <si>
    <t>05.07</t>
  </si>
  <si>
    <t>Transporte comercial, carreteiro e aluguel</t>
  </si>
  <si>
    <t>05.07.040</t>
  </si>
  <si>
    <t>Remoção de entulho separado de obra com caçamba metálica - terra, alvenaria, concreto, argamassa, madeira, papel, plástico ou metal</t>
  </si>
  <si>
    <t>05.07.050</t>
  </si>
  <si>
    <t>Remoção de entulho de obra com caçamba metálica - material volumoso e misturado por alvenaria, terra, madeira, papel, plástico e metal</t>
  </si>
  <si>
    <t>05.07.060</t>
  </si>
  <si>
    <t>Remoção de entulho de obra com caçamba metálica - material rejeitado e misturado por vegetação, isopor, manta asfáltica e lã de vidro</t>
  </si>
  <si>
    <t>05.07.070</t>
  </si>
  <si>
    <t>Remoção de entulho de obra com caçamba metálica - gesso e/ou drywall</t>
  </si>
  <si>
    <t>05.08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</si>
  <si>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</si>
  <si>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</si>
  <si>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</si>
  <si>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</si>
  <si>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</si>
  <si>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</si>
  <si>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</si>
  <si>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</si>
  <si>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</si>
  <si>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</si>
  <si>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</si>
  <si>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M3XKM</t>
  </si>
  <si>
    <t>05.08.220</t>
  </si>
  <si>
    <t>Carregamento mecanizado de entulho fragmentado, com caminhão à disposição dentro da obra, até o raio de 1 km</t>
  </si>
  <si>
    <t>05.09</t>
  </si>
  <si>
    <t>Taxas de recolhimento</t>
  </si>
  <si>
    <t>05.09.006</t>
  </si>
  <si>
    <t>Taxa de destinação de resíduo sólido em aterro, tipo inerte</t>
  </si>
  <si>
    <t>T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</si>
  <si>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</si>
  <si>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</si>
  <si>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</si>
  <si>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</si>
  <si>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05.10</t>
  </si>
  <si>
    <t>Transporte mecanizado de solo</t>
  </si>
  <si>
    <t>05.10.010</t>
  </si>
  <si>
    <t>Carregamento mecanizado de solo de 1ª e 2ª categoria</t>
  </si>
  <si>
    <t>05.10.020</t>
  </si>
  <si>
    <t>Transporte de solo de 1ª e 2ª categoria por caminhão até o 2° km</t>
  </si>
  <si>
    <t>05.10.021</t>
  </si>
  <si>
    <t>Transporte de solo de 1ª e 2ª categoria por caminhão para distâncias superiores ao 2° km até o 3° km</t>
  </si>
  <si>
    <t>05.10.022</t>
  </si>
  <si>
    <t>Transporte de solo de 1ª e 2ª categoria por caminhão para distâncias superiores ao 3° km até o 5° km</t>
  </si>
  <si>
    <t>05.10.023</t>
  </si>
  <si>
    <t>Transporte de solo de 1ª e 2ª categoria por caminhão para distâncias superiores ao 5° km até o 10° km</t>
  </si>
  <si>
    <t>05.10.024</t>
  </si>
  <si>
    <t>Transporte de solo de 1ª e 2ª categoria por caminhão para distâncias superiores ao 10° km até o 15° km</t>
  </si>
  <si>
    <t>05.10.025</t>
  </si>
  <si>
    <t>Transporte de solo de 1ª e 2ª categoria por caminhão para distâncias superiores ao 15° km até o 20° km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</si>
  <si>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</si>
  <si>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</si>
  <si>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</si>
  <si>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</si>
  <si>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</si>
  <si>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</si>
  <si>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</si>
  <si>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</si>
  <si>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</si>
  <si>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</si>
  <si>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</si>
  <si>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</si>
  <si>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</si>
  <si>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</si>
  <si>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</si>
  <si>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</si>
  <si>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</si>
  <si>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SERVICO EM SOLO E ROCHA, MANUAL</t>
  </si>
  <si>
    <t>06.01</t>
  </si>
  <si>
    <t>06.01.020</t>
  </si>
  <si>
    <t>Escavação manual em solo de 1ª e 2ª categoria em campo aberto</t>
  </si>
  <si>
    <t>06.01.040</t>
  </si>
  <si>
    <t>Escavação manual em solo brejoso em campo aberto</t>
  </si>
  <si>
    <t>06.02</t>
  </si>
  <si>
    <t>06.02.020</t>
  </si>
  <si>
    <t>Escavação manual em solo de 1ª e 2ª categoria em vala ou cava até 1,5 m</t>
  </si>
  <si>
    <t>06.02.040</t>
  </si>
  <si>
    <t>Escavação manual em solo de 1ª e 2ª categoria em vala ou cava além de 1,5 m</t>
  </si>
  <si>
    <t>06.11</t>
  </si>
  <si>
    <t>Reaterro manual sem fornecimento de material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</si>
  <si>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</si>
  <si>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</si>
  <si>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</si>
  <si>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</si>
  <si>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</si>
  <si>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</si>
  <si>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06.12</t>
  </si>
  <si>
    <t>Aterro manual sem fornecimento de material</t>
  </si>
  <si>
    <t>06.12.020</t>
  </si>
  <si>
    <t>Aterro manual apiloado de área interna com maço de 30 kg</t>
  </si>
  <si>
    <t>06.14</t>
  </si>
  <si>
    <t>Carga / carregamento e descarga manual</t>
  </si>
  <si>
    <t>06.14.020</t>
  </si>
  <si>
    <t>Carga manual de solo</t>
  </si>
  <si>
    <t>07</t>
  </si>
  <si>
    <t>SERVICO EM SOLO E ROCHA, MECANIZADO</t>
  </si>
  <si>
    <t>07.01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</si>
  <si>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</si>
  <si>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</si>
  <si>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</si>
  <si>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</si>
  <si>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</si>
  <si>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</si>
  <si>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</si>
  <si>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</si>
  <si>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07.02</t>
  </si>
  <si>
    <t>07.02.020</t>
  </si>
  <si>
    <t>Escavação mecanizada de valas ou cavas com profundidade de até 2 m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</si>
  <si>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</si>
  <si>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</si>
  <si>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</si>
  <si>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</si>
  <si>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</si>
  <si>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Escavação mecanizada de valas ou cavas com profundidade acima de 4 m, com escavadeira hidráulica</t>
  </si>
  <si>
    <t>07.05</t>
  </si>
  <si>
    <t>07.05.010</t>
  </si>
  <si>
    <t>Escavação e carga mecanizada em solo brejoso ou turfa</t>
  </si>
  <si>
    <t>07.05.020</t>
  </si>
  <si>
    <t>Escavação e carga mecanizada em solo vegetal superficial</t>
  </si>
  <si>
    <t>07.06</t>
  </si>
  <si>
    <t>07.06.010</t>
  </si>
  <si>
    <t>Escavação e carga mecanizada em campo aberto, com rompedor hidráulico, em rocha</t>
  </si>
  <si>
    <t>07.10</t>
  </si>
  <si>
    <t>Apiloamento e nivelamento mecanizado de solo</t>
  </si>
  <si>
    <t>07.10.020</t>
  </si>
  <si>
    <t>Espalhamento de solo em bota-fora com compactação sem controle</t>
  </si>
  <si>
    <t>07.11</t>
  </si>
  <si>
    <t>Reaterro mecanizado sem fornecimento de material</t>
  </si>
  <si>
    <t>07.11.020</t>
  </si>
  <si>
    <t>Reaterro compactado mecanizado de vala ou cava com compactador</t>
  </si>
  <si>
    <t>07.11.040</t>
  </si>
  <si>
    <t>Reaterro compactado mecanizado de vala ou cava com rolo, mínimo de 95% PN</t>
  </si>
  <si>
    <t>07.12</t>
  </si>
  <si>
    <t>Aterro mecanizado sem fornecimento de material</t>
  </si>
  <si>
    <t>07.12.010</t>
  </si>
  <si>
    <t>Compactação de aterro mecanizado mínimo de 95% PN, sem fornecimento de solo em áreas fechadas</t>
  </si>
  <si>
    <t>07.12.020</t>
  </si>
  <si>
    <t>Compactação de aterro mecanizado mínimo de 95% PN, sem fornecimento de solo em campo aberto</t>
  </si>
  <si>
    <t>07.12.030</t>
  </si>
  <si>
    <t>Compactação de aterro mecanizado a 100% PN, sem fornecimento de solo em campo aberto</t>
  </si>
  <si>
    <t>07.12.040</t>
  </si>
  <si>
    <t>Aterro mecanizado por compensação, solo de 1ª categoria em campo aberto, sem compactação do aterro</t>
  </si>
  <si>
    <t>08</t>
  </si>
  <si>
    <t>ESCORAMENTO, CONTENCAO E DRENAGEM</t>
  </si>
  <si>
    <t>08.01</t>
  </si>
  <si>
    <t>Escoramento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</si>
  <si>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</si>
  <si>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</si>
  <si>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</si>
  <si>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</si>
  <si>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</si>
  <si>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</si>
  <si>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</si>
  <si>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</si>
  <si>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</si>
  <si>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</si>
  <si>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</si>
  <si>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</si>
  <si>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</si>
  <si>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</si>
  <si>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08.02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</si>
  <si>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</si>
  <si>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</si>
  <si>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</si>
  <si>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</si>
  <si>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</si>
  <si>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08.02.050</t>
  </si>
  <si>
    <t>Cimbramento tubular metálico</t>
  </si>
  <si>
    <t>M3MES</t>
  </si>
  <si>
    <t>08.02.060</t>
  </si>
  <si>
    <t>Montagem e desmontagem de cimbramento tubular metálico</t>
  </si>
  <si>
    <t>08.03</t>
  </si>
  <si>
    <t>Descimbramento</t>
  </si>
  <si>
    <t>08.03.020</t>
  </si>
  <si>
    <t>Descimbramento em madeira</t>
  </si>
  <si>
    <t>08.05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</si>
  <si>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</si>
  <si>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</si>
  <si>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</si>
  <si>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</si>
  <si>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</si>
  <si>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</si>
  <si>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</si>
  <si>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</si>
  <si>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</si>
  <si>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</si>
  <si>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</si>
  <si>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</si>
  <si>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</si>
  <si>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08.06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</si>
  <si>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</si>
  <si>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</si>
  <si>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</si>
  <si>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</si>
  <si>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</si>
  <si>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</si>
  <si>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</si>
  <si>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08.07</t>
  </si>
  <si>
    <t>Esgotamento</t>
  </si>
  <si>
    <t>08.07.050</t>
  </si>
  <si>
    <t>Taxa de mobilização e desmobilização de equipamentos para execução de rebaixamento de lençol freático</t>
  </si>
  <si>
    <t>08.07.060</t>
  </si>
  <si>
    <t>Locação de conjunto de bombeamento a vácuo para rebaixamento de lençol freático, com até 50 ponteiras e potência até 15 HP, mínimo 30 dias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</si>
  <si>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</si>
  <si>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</si>
  <si>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</si>
  <si>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</si>
  <si>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</si>
  <si>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</si>
  <si>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08.10</t>
  </si>
  <si>
    <t>08.10.040</t>
  </si>
  <si>
    <t>Enrocamento com pedra arrumada</t>
  </si>
  <si>
    <t>08.10.060</t>
  </si>
  <si>
    <t>Enrocamento com pedra assentada</t>
  </si>
  <si>
    <t>08.10.108</t>
  </si>
  <si>
    <t>Gabião tipo caixa em tela metálica, altura de 0,5 m, com revestimento liga zinco/alumínio, malha hexagonal 8/10 cm, fio diâmetro 2,7 mm, independente do formato ou utilização</t>
  </si>
  <si>
    <t>08.10.109</t>
  </si>
  <si>
    <t>Gabião tipo caixa em tela metálica, altura de 1 m, com revestimento liga zinco/alumínio, malha hexagonal 8/10 cm, fio diâmetro 2,7 mm, independente do formato ou utilização</t>
  </si>
  <si>
    <t>09</t>
  </si>
  <si>
    <t>FORMA</t>
  </si>
  <si>
    <t>09.01</t>
  </si>
  <si>
    <t>Forma em tabua</t>
  </si>
  <si>
    <t>09.01.020</t>
  </si>
  <si>
    <t>Forma em madeira comum para fundação</t>
  </si>
  <si>
    <t>09.01.030</t>
  </si>
  <si>
    <t>Forma em madeira comum para estrutura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</si>
  <si>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</si>
  <si>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</si>
  <si>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</si>
  <si>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</si>
  <si>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</si>
  <si>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</si>
  <si>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09.02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</si>
  <si>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</si>
  <si>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</si>
  <si>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</si>
  <si>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</si>
  <si>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</si>
  <si>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</si>
  <si>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</si>
  <si>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</si>
  <si>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</si>
  <si>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</si>
  <si>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</si>
  <si>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</si>
  <si>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</si>
  <si>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</si>
  <si>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</si>
  <si>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</si>
  <si>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</si>
  <si>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</si>
  <si>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</si>
  <si>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09.04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</si>
  <si>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</si>
  <si>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</si>
  <si>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</si>
  <si>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</si>
  <si>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</si>
  <si>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</si>
  <si>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</si>
  <si>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</si>
  <si>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</si>
  <si>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</si>
  <si>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09.07</t>
  </si>
  <si>
    <t>Forma em polipropileno</t>
  </si>
  <si>
    <t>09.07.060</t>
  </si>
  <si>
    <t>Forma em polipropileno (cubeta) e acessórios para laje nervurada com dimensões variáveis - locação</t>
  </si>
  <si>
    <t>10</t>
  </si>
  <si>
    <t>ARMADURA E CORDOALHA ESTRUTURAL</t>
  </si>
  <si>
    <t>10.01</t>
  </si>
  <si>
    <t>Armadura em barra</t>
  </si>
  <si>
    <t>10.01.020</t>
  </si>
  <si>
    <t>Armadura em barra de aço CA-25 fyk = 250 MPa</t>
  </si>
  <si>
    <t>10.01.040</t>
  </si>
  <si>
    <t>Armadura em barra de aço CA-50 (A ou B) fyk = 500 MPa</t>
  </si>
  <si>
    <t>10.01.060</t>
  </si>
  <si>
    <t>Armadura em barra de aço CA-60 (A ou B) fyk = 600 MPa</t>
  </si>
  <si>
    <t>10.02</t>
  </si>
  <si>
    <t>Armadura em tela</t>
  </si>
  <si>
    <t>10.02.020</t>
  </si>
  <si>
    <t>Armadura em tela soldada de aço</t>
  </si>
  <si>
    <t>11</t>
  </si>
  <si>
    <t>CONCRETO, MASSA E LASTRO</t>
  </si>
  <si>
    <t>11.01</t>
  </si>
  <si>
    <t>Concreto usinado com controle fck - fornecimento do material</t>
  </si>
  <si>
    <t>11.01.100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</si>
  <si>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</si>
  <si>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</si>
  <si>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</si>
  <si>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</si>
  <si>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</si>
  <si>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</si>
  <si>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</si>
  <si>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</si>
  <si>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</si>
  <si>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11.01.260</t>
  </si>
  <si>
    <t>Concreto usinado, fck = 20 MPa - para bombeamento</t>
  </si>
  <si>
    <t>11.01.290</t>
  </si>
  <si>
    <t>Concreto usinado, fck = 25 MPa - para bombeamento</t>
  </si>
  <si>
    <t>11.01.320</t>
  </si>
  <si>
    <t>Concreto usinado, fck = 30 MPa - para bombeamento</t>
  </si>
  <si>
    <t>11.01.321</t>
  </si>
  <si>
    <t>Concreto usinado, fck = 35 MPa - para bombeamento</t>
  </si>
  <si>
    <t>11.01.350</t>
  </si>
  <si>
    <t>Concreto usinado, fck = 40 MPa - para bombeamento</t>
  </si>
  <si>
    <t>11.01.630</t>
  </si>
  <si>
    <t>Concreto usinado, fck = 25 MPa - para perfil extrudado</t>
  </si>
  <si>
    <t>11.02</t>
  </si>
  <si>
    <t>11.02.020</t>
  </si>
  <si>
    <t>Concreto usinado não estrutural mínimo 150 kg cimento / m³</t>
  </si>
  <si>
    <t>11.02.040</t>
  </si>
  <si>
    <t>Concreto usinado não estrutural mínimo 200 kg cimento / m³</t>
  </si>
  <si>
    <t>11.02.060</t>
  </si>
  <si>
    <t>Concreto usinado não estrutural mínimo 300 kg cimento / m³</t>
  </si>
  <si>
    <t>11.03</t>
  </si>
  <si>
    <t>Concreto executado no local com controle fck - fornecimento do material</t>
  </si>
  <si>
    <t>11.03.090</t>
  </si>
  <si>
    <t>Concreto preparado no local, fck = 20 MPa</t>
  </si>
  <si>
    <t>11.03.140</t>
  </si>
  <si>
    <t>Concreto preparado no local, fck = 30 MPa</t>
  </si>
  <si>
    <t>11.04</t>
  </si>
  <si>
    <t>11.04.020</t>
  </si>
  <si>
    <t>Concreto não estrutural executado no local, mínimo 150 kg cimento / m³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</si>
  <si>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</si>
  <si>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</si>
  <si>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</si>
  <si>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</si>
  <si>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11.05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</si>
  <si>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</si>
  <si>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</si>
  <si>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</si>
  <si>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</si>
  <si>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</si>
  <si>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11.05.040</t>
  </si>
  <si>
    <t>Argamassa graute</t>
  </si>
  <si>
    <t>11.05.060</t>
  </si>
  <si>
    <t>Concreto ciclópico - fornecimento e aplicação (com 30% de pedra rachão), concreto fck 15 Mpa</t>
  </si>
  <si>
    <t>11.05.120</t>
  </si>
  <si>
    <t>Execução de concreto projetado - consumo de cimento 350 kg/m³</t>
  </si>
  <si>
    <t>11.16</t>
  </si>
  <si>
    <t>11.16.020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</si>
  <si>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</si>
  <si>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</si>
  <si>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</si>
  <si>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</si>
  <si>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</si>
  <si>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11.16.080</t>
  </si>
  <si>
    <t>Lançamento e adensamento de concreto ou massa por bombeamento</t>
  </si>
  <si>
    <t>11.16.220</t>
  </si>
  <si>
    <t>Nivelamento de piso em concreto com acabadora de superfície</t>
  </si>
  <si>
    <t>11.18</t>
  </si>
  <si>
    <t>Lastro e enchimento</t>
  </si>
  <si>
    <t>11.18.020</t>
  </si>
  <si>
    <t>Lastro de areia</t>
  </si>
  <si>
    <t>11.18.040</t>
  </si>
  <si>
    <t>Lastro de pedra britada</t>
  </si>
  <si>
    <t>11.18.060</t>
  </si>
  <si>
    <t>Lona plástica</t>
  </si>
  <si>
    <t>11.18.070</t>
  </si>
  <si>
    <t>Enchimento de laje com concreto celular com densidade de 1.200 kg/m³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</si>
  <si>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</si>
  <si>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</si>
  <si>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</si>
  <si>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</si>
  <si>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</si>
  <si>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</si>
  <si>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</si>
  <si>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</si>
  <si>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</si>
  <si>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</si>
  <si>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</si>
  <si>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</si>
  <si>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</si>
  <si>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</si>
  <si>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</si>
  <si>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</si>
  <si>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11.20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</si>
  <si>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</si>
  <si>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</si>
  <si>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</si>
  <si>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</si>
  <si>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</si>
  <si>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</si>
  <si>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</si>
  <si>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</si>
  <si>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</si>
  <si>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</si>
  <si>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</si>
  <si>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FUNDACAO PROFUNDA</t>
  </si>
  <si>
    <t>12.01</t>
  </si>
  <si>
    <t>Broca</t>
  </si>
  <si>
    <t>12.01.021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</si>
  <si>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</si>
  <si>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</si>
  <si>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</si>
  <si>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</si>
  <si>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</si>
  <si>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12.04</t>
  </si>
  <si>
    <t>Estaca pre-moldada de concreto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</si>
  <si>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</si>
  <si>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</si>
  <si>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</si>
  <si>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</si>
  <si>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</si>
  <si>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</si>
  <si>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</si>
  <si>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</si>
  <si>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</si>
  <si>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</si>
  <si>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</si>
  <si>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</si>
  <si>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</si>
  <si>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</si>
  <si>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12.05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</si>
  <si>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</si>
  <si>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</si>
  <si>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</si>
  <si>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</si>
  <si>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</si>
  <si>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</si>
  <si>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</si>
  <si>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</si>
  <si>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</si>
  <si>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</si>
  <si>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</si>
  <si>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12.06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</si>
  <si>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</si>
  <si>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</si>
  <si>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</si>
  <si>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</si>
  <si>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</si>
  <si>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</si>
  <si>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</si>
  <si>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</si>
  <si>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</si>
  <si>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</si>
  <si>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</si>
  <si>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12.07</t>
  </si>
  <si>
    <t>Estaca tipo RAIZ</t>
  </si>
  <si>
    <t>12.07.010</t>
  </si>
  <si>
    <t>Taxa de mobilização e desmobilização de equipamentos para execução de estaca tipo Raiz em solo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</si>
  <si>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</si>
  <si>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</si>
  <si>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</si>
  <si>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</si>
  <si>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</si>
  <si>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</si>
  <si>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</si>
  <si>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</si>
  <si>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</si>
  <si>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</si>
  <si>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</si>
  <si>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</si>
  <si>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</si>
  <si>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</si>
  <si>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</si>
  <si>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</si>
  <si>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</si>
  <si>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</si>
  <si>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</si>
  <si>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</si>
  <si>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</si>
  <si>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Taxa de mobilização e desmobilização de equipamentos para execução de estaca tipo Raiz em rocha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</si>
  <si>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</si>
  <si>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</si>
  <si>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</si>
  <si>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</si>
  <si>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</si>
  <si>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</si>
  <si>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12.09</t>
  </si>
  <si>
    <t>12.09.010</t>
  </si>
  <si>
    <t>Taxa de mobilização e desmobilização de equipamentos para execução de tubulão escavado mecanicamente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</si>
  <si>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</si>
  <si>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</si>
  <si>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</si>
  <si>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</si>
  <si>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</si>
  <si>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</si>
  <si>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</si>
  <si>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</si>
  <si>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12.12</t>
  </si>
  <si>
    <t>12.12.010</t>
  </si>
  <si>
    <t>Taxa de mobilização e desmobilização de equipamentos para execução de estaca tipo hélice contínua em solo</t>
  </si>
  <si>
    <t>12.12.014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</si>
  <si>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</si>
  <si>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</si>
  <si>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</si>
  <si>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</si>
  <si>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</si>
  <si>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</si>
  <si>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</si>
  <si>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</si>
  <si>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</si>
  <si>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</si>
  <si>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</si>
  <si>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</si>
  <si>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</si>
  <si>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</si>
  <si>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</si>
  <si>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12.14</t>
  </si>
  <si>
    <t>12.14.010</t>
  </si>
  <si>
    <t>Taxa de mobilização e desmobilização de equipamentos para execução de estacas escavadas com injeção ou microestaca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</si>
  <si>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</si>
  <si>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</si>
  <si>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</si>
  <si>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</si>
  <si>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</si>
  <si>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</si>
  <si>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</si>
  <si>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</si>
  <si>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13.01</t>
  </si>
  <si>
    <t>13.01.130</t>
  </si>
  <si>
    <t>Laje pré-fabricada mista vigota treliçada/lajota cerâmica - LT 12 (8+4) e capa com concreto de 25 MPa</t>
  </si>
  <si>
    <t>13.01.150</t>
  </si>
  <si>
    <t>Laje pré-fabricada mista vigota treliçada/lajota cerâmica - LT 16 (12+4) e capa com concreto de 25 MPa</t>
  </si>
  <si>
    <t>13.01.170</t>
  </si>
  <si>
    <t>Laje pré-fabricada mista vigota treliçada/lajota cerâmica - LT 20 (16+4) e capa com concreto de 25 MPa</t>
  </si>
  <si>
    <t>13.01.190</t>
  </si>
  <si>
    <t>Laje pré-fabricada mista vigota treliçada/lajota cerâmica - LT 24 (20+4) e capa com concreto de 25 MPa</t>
  </si>
  <si>
    <t>13.01.210</t>
  </si>
  <si>
    <t>Laje pré-fabricada mista vigota treliçada/lajota cerâmica - LT 30 (24+6) e capa com concreto de 25 MPa</t>
  </si>
  <si>
    <t>13.01.310</t>
  </si>
  <si>
    <t>Laje pré-fabricada unidirecional em viga treliçada/lajota em EPS LT 12 (8 + 4), com capa de concreto de 25 MPa</t>
  </si>
  <si>
    <t>13.01.320</t>
  </si>
  <si>
    <t>Laje pré-fabricada unidirecional em viga treliçada/lajota em EPS LT 16 (12 + 4), com capa de concreto de 25 MPa</t>
  </si>
  <si>
    <t>13.01.330</t>
  </si>
  <si>
    <t>Laje pré-fabricada unidirecional em viga treliçada/lajota em EPS LT 20 (16 + 4), com capa de concreto de 25 MPa</t>
  </si>
  <si>
    <t>13.01.340</t>
  </si>
  <si>
    <t>Laje pré-fabricada unidirecional em viga treliçada/lajota em EPS LT 25 (20 + 5), com capa de concreto de 25 MPa</t>
  </si>
  <si>
    <t>13.01.350</t>
  </si>
  <si>
    <t>Laje pré-fabricada unidirecional em viga treliçada/lajota em EPS LT 30 (25 + 5), com capa de concreto de 25 MPa</t>
  </si>
  <si>
    <t>13.02</t>
  </si>
  <si>
    <t>Laje pre-fabricada mista em vigotas protendidas e lajotas</t>
  </si>
  <si>
    <t>13.02.150</t>
  </si>
  <si>
    <t>Laje pré-fabricada mista vigota protendida/lajota cerâmica - LP 12 (8+4) e capa com concreto de 25 MPa</t>
  </si>
  <si>
    <t>13.02.170</t>
  </si>
  <si>
    <t>Laje pré-fabricada mista vigota protendida/lajota cerâmica - LP 16 (12+4) e capa com concreto de 25 MPa</t>
  </si>
  <si>
    <t>13.02.190</t>
  </si>
  <si>
    <t>Laje pré-fabricada mista vigota protendida/lajota cerâmica - LP 20 (16+4) e capa com concreto de 25 MPa</t>
  </si>
  <si>
    <t>13.02.210</t>
  </si>
  <si>
    <t>Laje pré-fabricada mista vigota protendida/lajota cerâmica - LP 25 (20+5) e capa com concreto de 25 MPa</t>
  </si>
  <si>
    <t>13.05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</si>
  <si>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</si>
  <si>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</si>
  <si>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</si>
  <si>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</si>
  <si>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</si>
  <si>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</si>
  <si>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</si>
  <si>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</si>
  <si>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</si>
  <si>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</si>
  <si>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</si>
  <si>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</si>
  <si>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</si>
  <si>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</si>
  <si>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ALVENARIA E ELEMENTO DIVISOR</t>
  </si>
  <si>
    <t>14.01</t>
  </si>
  <si>
    <t>14.01.020</t>
  </si>
  <si>
    <t>Alvenaria de embasamento em tijolo maciço comum</t>
  </si>
  <si>
    <t>14.01.050</t>
  </si>
  <si>
    <t>Alvenaria de embasamento em bloco de concreto de 14 x 19 x 39 cm - classe A</t>
  </si>
  <si>
    <t>14.01.060</t>
  </si>
  <si>
    <t>Alvenaria de embasamento em bloco de concreto de 19 x 19 x 39 cm - classe A</t>
  </si>
  <si>
    <t>14.02</t>
  </si>
  <si>
    <t>14.02.020</t>
  </si>
  <si>
    <t>Alvenaria de elevação de 1/4 tijolo maciço comum</t>
  </si>
  <si>
    <t>14.02.030</t>
  </si>
  <si>
    <t>Alvenaria de elevação de 1/2 tijolo maciço comum</t>
  </si>
  <si>
    <t>14.02.040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</si>
  <si>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</si>
  <si>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</si>
  <si>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</si>
  <si>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</si>
  <si>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</si>
  <si>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</si>
  <si>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</si>
  <si>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14.03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</si>
  <si>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</si>
  <si>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</si>
  <si>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</si>
  <si>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</si>
  <si>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</si>
  <si>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</si>
  <si>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</si>
  <si>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14.04</t>
  </si>
  <si>
    <t>14.04.200</t>
  </si>
  <si>
    <t>Alvenaria de bloco cerâmico de vedação, uso revestido, de 9 cm</t>
  </si>
  <si>
    <t>14.04.210</t>
  </si>
  <si>
    <t>Alvenaria de bloco cerâmico de vedação, uso revestido, de 14 cm</t>
  </si>
  <si>
    <t>14.04.220</t>
  </si>
  <si>
    <t>Alvenaria de bloco cerâmico de vedação, uso revestido, de 19 cm</t>
  </si>
  <si>
    <t>14.05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</si>
  <si>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</si>
  <si>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</si>
  <si>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</si>
  <si>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</si>
  <si>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14.10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</si>
  <si>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</si>
  <si>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</si>
  <si>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</si>
  <si>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</si>
  <si>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</si>
  <si>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</si>
  <si>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14.11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</si>
  <si>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</si>
  <si>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</si>
  <si>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</si>
  <si>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</si>
  <si>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</si>
  <si>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</si>
  <si>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</si>
  <si>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</si>
  <si>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</si>
  <si>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14.15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</si>
  <si>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</si>
  <si>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</si>
  <si>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</si>
  <si>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</si>
  <si>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</si>
  <si>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</si>
  <si>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</si>
  <si>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</si>
  <si>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14.20</t>
  </si>
  <si>
    <t>Pecas moldadas no local (vergas, pilaretes, etc.)</t>
  </si>
  <si>
    <t>14.20.010</t>
  </si>
  <si>
    <t>Vergas, contravergas e pilaretes de concreto armado</t>
  </si>
  <si>
    <t>14.20.020</t>
  </si>
  <si>
    <t>Cimalha em concreto com pingadeira</t>
  </si>
  <si>
    <t>14.28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</si>
  <si>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</si>
  <si>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</si>
  <si>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</si>
  <si>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</si>
  <si>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</si>
  <si>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</si>
  <si>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</si>
  <si>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</si>
  <si>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14.30</t>
  </si>
  <si>
    <t>14.30.010</t>
  </si>
  <si>
    <t>Divisória em placas de granito com espessura de 3 cm</t>
  </si>
  <si>
    <t>14.30.020</t>
  </si>
  <si>
    <t>Divisória em placas de granilite com espessura de 3 cm</t>
  </si>
  <si>
    <t>14.30.070</t>
  </si>
  <si>
    <t>Divisória sanitária em painel laminado melamínico estrutural com perfis em alumínio, inclusive ferragem completa para vão de porta</t>
  </si>
  <si>
    <t>14.30.080</t>
  </si>
  <si>
    <t>Divisão para mictório em placas de mármore branco, com espessura de 3 cm</t>
  </si>
  <si>
    <t>14.30.110</t>
  </si>
  <si>
    <t>Divisória cega tipo naval, acabamento em laminado fenólico melamínico, com espessura de 3,5 cm</t>
  </si>
  <si>
    <t>14.30.160</t>
  </si>
  <si>
    <t>Divisória em placas de gesso acartonado, resistência ao fogo 60 minutos, espessura 120/90mm - 1RF / 1RF LM</t>
  </si>
  <si>
    <t>14.30.190</t>
  </si>
  <si>
    <t>Divisória cega tipo naval com miolo mineral, acabamento em laminado melamínico, com espessura de 3,5 cm</t>
  </si>
  <si>
    <t>14.30.230</t>
  </si>
  <si>
    <t>Divisória painel/vidro/vidro tipo naval, acabamento em laminado fenólico melamínico, com espessura de 3,5 cm</t>
  </si>
  <si>
    <t>14.30.260</t>
  </si>
  <si>
    <t>Divisória em placas de gesso acartonado, resistência ao fogo 30 minutos, espessura 73/48mm - 1ST / 1ST</t>
  </si>
  <si>
    <t>14.30.270</t>
  </si>
  <si>
    <t>Divisória em placas de gesso acartonado, resistência ao fogo 30 minutos, espessura 73/48mm - 1ST / 1ST LM</t>
  </si>
  <si>
    <t>14.30.300</t>
  </si>
  <si>
    <t>Divisória em placas de gesso acartonado, resistência ao fogo 30 minutos, espessura 100/70mm - 1ST / 1ST LM</t>
  </si>
  <si>
    <t>14.30.310</t>
  </si>
  <si>
    <t>Divisória em placas de gesso acartonado, resistência ao fogo 30 minutos, espessura 100/70mm - 1ST / 1ST</t>
  </si>
  <si>
    <t>14.30.410</t>
  </si>
  <si>
    <t>Divisória em placas de gesso acartonado, resistência ao fogo 30 minutos, espessura 100/70mm - 1RU / 1RU</t>
  </si>
  <si>
    <t>14.30.440</t>
  </si>
  <si>
    <t>Divisória em placas duplas de gesso acartonado, resistência ao fogo 60 minutos, espessura 120/70mm - 2ST / 2ST LM</t>
  </si>
  <si>
    <t>14.30.841</t>
  </si>
  <si>
    <t>Divisória cega tipo piso/teto em laminado melamínico de baixa pressão, com coluna estrutural em alumínio extrudado</t>
  </si>
  <si>
    <t>14.30.842</t>
  </si>
  <si>
    <t>Divisória tipo piso/teto em vidro temperado simples, com coluna estrutural em alumínio extrudado</t>
  </si>
  <si>
    <t>14.30.843</t>
  </si>
  <si>
    <t>Divisória tipo piso/teto em vidro temperado duplo e micro persianas, com coluna estrutural em alumínio extrudado</t>
  </si>
  <si>
    <t>14.30.860</t>
  </si>
  <si>
    <t>Divisória em placas de granilite com espessura de 4 cm</t>
  </si>
  <si>
    <t>14.30.870</t>
  </si>
  <si>
    <t>Divisória em placas duplas de gesso acartonado, resistência ao fogo 120 minutos, espessura 130/70mm - 2RF / 2RF</t>
  </si>
  <si>
    <t>14.30.880</t>
  </si>
  <si>
    <t>Divisória em placas duplas de gesso acartonado, resistência ao fogo 60 minutos, espessura 120/70mm - 2ST / 2RU</t>
  </si>
  <si>
    <t>14.30.890</t>
  </si>
  <si>
    <t>Divisória em placas duplas de gesso acartonado, resistência ao fogo 60 minutos, espessura 120/70mm - 2RU / 2RU</t>
  </si>
  <si>
    <t>14.30.900</t>
  </si>
  <si>
    <t>Divisória em placas duplas de gesso acartonado, resistência ao fogo 60 minutos, espessura 98/48mm - 2ST / 2ST LM</t>
  </si>
  <si>
    <t>14.30.910</t>
  </si>
  <si>
    <t>Divisória em placas duplas de gesso acartonado, resistência ao fogo 60 minutos, espessura 98/48mm - 2RU / 2RU LM</t>
  </si>
  <si>
    <t>14.30.920</t>
  </si>
  <si>
    <t>Divisória em placas duplas de gesso acartonado, resistência ao fogo 60 minutos, espessura 98/48mm - 2ST / 2RU LM</t>
  </si>
  <si>
    <t>14.31</t>
  </si>
  <si>
    <t>14.31.030</t>
  </si>
  <si>
    <t>Fechamento em placa cimentícia com espessura de 12 mm</t>
  </si>
  <si>
    <t>14.40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</si>
  <si>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</si>
  <si>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</si>
  <si>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</si>
  <si>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</si>
  <si>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</si>
  <si>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</si>
  <si>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</si>
  <si>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</si>
  <si>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</si>
  <si>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</si>
  <si>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</si>
  <si>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</si>
  <si>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</si>
  <si>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</si>
  <si>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15.01</t>
  </si>
  <si>
    <t>Estrutura em madeira para cobertura</t>
  </si>
  <si>
    <t>15.01.010</t>
  </si>
  <si>
    <t>Estrutura de madeira tesourada para telha de barro - vãos até 7,00 m</t>
  </si>
  <si>
    <t>15.01.020</t>
  </si>
  <si>
    <t>Estrutura de madeira tesourada para telha de barro - vãos de 7,01 a 10,00 m</t>
  </si>
  <si>
    <t>15.01.030</t>
  </si>
  <si>
    <t>Estrutura de madeira tesourada para telha de barro - vãos de 10,01 a 13,00 m</t>
  </si>
  <si>
    <t>15.01.040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</si>
  <si>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</si>
  <si>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</si>
  <si>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</si>
  <si>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</si>
  <si>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</si>
  <si>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</si>
  <si>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</si>
  <si>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</si>
  <si>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</si>
  <si>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15.01.210</t>
  </si>
  <si>
    <t>Estrutura pontaletada para telhas de barro</t>
  </si>
  <si>
    <t>15.01.220</t>
  </si>
  <si>
    <t>Estrutura pontaletada para telhas onduladas</t>
  </si>
  <si>
    <t>15.01.310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</si>
  <si>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</si>
  <si>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</si>
  <si>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</si>
  <si>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</si>
  <si>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</si>
  <si>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15.03</t>
  </si>
  <si>
    <t>15.03.030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</si>
  <si>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</si>
  <si>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</si>
  <si>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</si>
  <si>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</si>
  <si>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</si>
  <si>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</si>
  <si>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</si>
  <si>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</si>
  <si>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</si>
  <si>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</si>
  <si>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</si>
  <si>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15.05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</si>
  <si>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</si>
  <si>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</si>
  <si>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</si>
  <si>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</si>
  <si>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</si>
  <si>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</si>
  <si>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</si>
  <si>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15.05.530</t>
  </si>
  <si>
    <t>Placas, vigas e pilares em concreto armado pré-moldado - fck= 25 MPa</t>
  </si>
  <si>
    <t>15.05.540</t>
  </si>
  <si>
    <t>Mobiliário em concreto armado pré-moldado - fck= 25 MPa</t>
  </si>
  <si>
    <t>15.20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</si>
  <si>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</si>
  <si>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</si>
  <si>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</si>
  <si>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</si>
  <si>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</si>
  <si>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</si>
  <si>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</si>
  <si>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TELHAMENTO</t>
  </si>
  <si>
    <t>16.02</t>
  </si>
  <si>
    <t>Telhamento em barro</t>
  </si>
  <si>
    <t>16.02.010</t>
  </si>
  <si>
    <t>Telha de barro tipo italiana</t>
  </si>
  <si>
    <t>16.02.020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</si>
  <si>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</si>
  <si>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</si>
  <si>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</si>
  <si>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</si>
  <si>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</si>
  <si>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</si>
  <si>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</si>
  <si>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</si>
  <si>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</si>
  <si>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</si>
  <si>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</si>
  <si>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16.02.270</t>
  </si>
  <si>
    <t>Espigão de barro emboçado</t>
  </si>
  <si>
    <t>16.03</t>
  </si>
  <si>
    <t>16.03.010</t>
  </si>
  <si>
    <t>Telhamento em cimento reforçado com fio sintético CRFS - perfil ondulado de 6 mm</t>
  </si>
  <si>
    <t>16.03.020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</si>
  <si>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</si>
  <si>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</si>
  <si>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</si>
  <si>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</si>
  <si>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</si>
  <si>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</si>
  <si>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</si>
  <si>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</si>
  <si>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</si>
  <si>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</si>
  <si>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</si>
  <si>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</si>
  <si>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</si>
  <si>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</si>
  <si>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</si>
  <si>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</si>
  <si>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</si>
  <si>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</si>
  <si>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</si>
  <si>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16.10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</si>
  <si>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</si>
  <si>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</si>
  <si>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</si>
  <si>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</si>
  <si>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</si>
  <si>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16.12</t>
  </si>
  <si>
    <t>16.12.020</t>
  </si>
  <si>
    <t>Telhamento em chapa de aço pré-pintada com epóxi e poliéster, perfil ondulado, com espessura de 0,50 mm</t>
  </si>
  <si>
    <t>16.12.040</t>
  </si>
  <si>
    <t>Telhamento em chapa de aço pré-pintada com epóxi e poliéster, perfil ondulado calandrado, com espessura de 0,80 mm</t>
  </si>
  <si>
    <t>16.12.050</t>
  </si>
  <si>
    <t>Telhamento em chapa de aço pré-pintada com epóxi e poliéster, perfil trapezoidal, com espessura de 0,80 mm e altura de 100 mm</t>
  </si>
  <si>
    <t>16.12.060</t>
  </si>
  <si>
    <t>Telhamento em chapa de aço pré-pintada com epóxi e poliéster, perfil trapezoidal, com espessura de 0,50 mm e altura de 40 mm</t>
  </si>
  <si>
    <t>16.12.200</t>
  </si>
  <si>
    <t>Cumeeira em chapa de aço pré-pintada com epóxi e poliéster, perfil trapezoidal, com espessura de 0,50 mm</t>
  </si>
  <si>
    <t>16.12.220</t>
  </si>
  <si>
    <t>Cumeeira em chapa de aço pré-pintada com epóxi e poliéster, perfil ondulado, com espessura de 0,50 mm</t>
  </si>
  <si>
    <t>16.13</t>
  </si>
  <si>
    <t>16.13.060</t>
  </si>
  <si>
    <t>Telhamento em chapa de aço pré-pintada com epóxi e poliéster, tipo sanduíche, espessura de 0,50 mm, com lã de rocha</t>
  </si>
  <si>
    <t>16.13.070</t>
  </si>
  <si>
    <t>Telhamento em chapa de aço pré-pintada com epóxi e poliéster, tipo sanduíche, espessura de 0,50 mm, com poliuretano</t>
  </si>
  <si>
    <t>16.13.130</t>
  </si>
  <si>
    <t>Telhamento em chapa de aço com pintura poliéster, tipo sanduíche, espessura de 0,50 mm, com poliestireno expandido</t>
  </si>
  <si>
    <t>16.13.140</t>
  </si>
  <si>
    <t>Telhamento em chapa de aço galvanizado autoportante, perfil trapezoidal, com espessura de 0,80 mm e altura de 120 mm</t>
  </si>
  <si>
    <t>16.16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</si>
  <si>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</si>
  <si>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</si>
  <si>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</si>
  <si>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</si>
  <si>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</si>
  <si>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</si>
  <si>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16.20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</si>
  <si>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</si>
  <si>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</si>
  <si>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</si>
  <si>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</si>
  <si>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</si>
  <si>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16.30</t>
  </si>
  <si>
    <t>Domos</t>
  </si>
  <si>
    <t>16.30.020</t>
  </si>
  <si>
    <t>Domo de acrílico fixado em perfis de alumínio</t>
  </si>
  <si>
    <t>16.32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</si>
  <si>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</si>
  <si>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</si>
  <si>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</si>
  <si>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</si>
  <si>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</si>
  <si>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</si>
  <si>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</si>
  <si>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16.33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</si>
  <si>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</si>
  <si>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</si>
  <si>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</si>
  <si>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</si>
  <si>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</si>
  <si>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</si>
  <si>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</si>
  <si>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</si>
  <si>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</si>
  <si>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16.33.102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</si>
  <si>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</si>
  <si>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</si>
  <si>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</si>
  <si>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</si>
  <si>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</si>
  <si>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</si>
  <si>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</si>
  <si>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16.40</t>
  </si>
  <si>
    <t>16.40.040</t>
  </si>
  <si>
    <t>Recolocação de cumeeiras e espigões de barro</t>
  </si>
  <si>
    <t>16.40.060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</si>
  <si>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</si>
  <si>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</si>
  <si>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</si>
  <si>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</si>
  <si>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</si>
  <si>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</si>
  <si>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</si>
  <si>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</si>
  <si>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</si>
  <si>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</si>
  <si>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</si>
  <si>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</si>
  <si>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REVESTIMENTO EM MASSA OU FUNDIDO NO LOCAL</t>
  </si>
  <si>
    <t>17.01</t>
  </si>
  <si>
    <t>17.01.010</t>
  </si>
  <si>
    <t>Argamassa de proteção com argila expandida</t>
  </si>
  <si>
    <t>17.01.020</t>
  </si>
  <si>
    <t>Argamassa de regularização e/ou proteção</t>
  </si>
  <si>
    <t>17.01.040</t>
  </si>
  <si>
    <t>Lastro de concreto impermeabilizado</t>
  </si>
  <si>
    <t>17.01.050</t>
  </si>
  <si>
    <t>Regularização de piso com nata de cimento</t>
  </si>
  <si>
    <t>17.01.060</t>
  </si>
  <si>
    <t>Regularização de piso com nata de cimento e bianco</t>
  </si>
  <si>
    <t>17.01.120</t>
  </si>
  <si>
    <t>Argamassa de cimento e areia traço 1:3, com adesivo acrílico</t>
  </si>
  <si>
    <t>17.02</t>
  </si>
  <si>
    <t>Revestimento em argamassa</t>
  </si>
  <si>
    <t>17.02.020</t>
  </si>
  <si>
    <t>Chapisco</t>
  </si>
  <si>
    <t>17.02.030</t>
  </si>
  <si>
    <t>Chapisco 1:4 com areia grossa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</si>
  <si>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</si>
  <si>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</si>
  <si>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</si>
  <si>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</si>
  <si>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</si>
  <si>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</si>
  <si>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17.02.120</t>
  </si>
  <si>
    <t>Emboço comum</t>
  </si>
  <si>
    <t>17.02.140</t>
  </si>
  <si>
    <t>Emboço desempenado com espuma de poliéster</t>
  </si>
  <si>
    <t>17.02.160</t>
  </si>
  <si>
    <t>Emboço desempenado com argamassa industrializada</t>
  </si>
  <si>
    <t>17.02.220</t>
  </si>
  <si>
    <t>Reboco</t>
  </si>
  <si>
    <t>17.02.260</t>
  </si>
  <si>
    <t>Barra lisa com acabamento em nata de cimento</t>
  </si>
  <si>
    <t>17.03</t>
  </si>
  <si>
    <t>Revestimento em cimentado</t>
  </si>
  <si>
    <t>17.03.020</t>
  </si>
  <si>
    <t>Cimentado desempenado</t>
  </si>
  <si>
    <t>17.03.040</t>
  </si>
  <si>
    <t>Cimentado desempenado e alisado (queimado)</t>
  </si>
  <si>
    <t>17.03.060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</si>
  <si>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</si>
  <si>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</si>
  <si>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</si>
  <si>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</si>
  <si>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</si>
  <si>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</si>
  <si>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</si>
  <si>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17.03.300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</si>
  <si>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</si>
  <si>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</si>
  <si>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</si>
  <si>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</si>
  <si>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</si>
  <si>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17.03.330</t>
  </si>
  <si>
    <t>Rodapé em cimentado desempenado e alisado com altura 15 cm</t>
  </si>
  <si>
    <t>17.04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</si>
  <si>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</si>
  <si>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</si>
  <si>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</si>
  <si>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</si>
  <si>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</si>
  <si>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17.05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</si>
  <si>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</si>
  <si>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</si>
  <si>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</si>
  <si>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</si>
  <si>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</si>
  <si>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17.05.100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</si>
  <si>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</si>
  <si>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</si>
  <si>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</si>
  <si>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</si>
  <si>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</si>
  <si>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17.10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</si>
  <si>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</si>
  <si>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</si>
  <si>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</si>
  <si>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</si>
  <si>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</si>
  <si>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</si>
  <si>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</si>
  <si>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</si>
  <si>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</si>
  <si>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</si>
  <si>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</si>
  <si>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</si>
  <si>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</si>
  <si>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17.12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</si>
  <si>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</si>
  <si>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</si>
  <si>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</si>
  <si>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</si>
  <si>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</si>
  <si>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</si>
  <si>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</si>
  <si>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</si>
  <si>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</si>
  <si>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</si>
  <si>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</si>
  <si>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17.20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</si>
  <si>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</si>
  <si>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</si>
  <si>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</si>
  <si>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</si>
  <si>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</si>
  <si>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</si>
  <si>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</si>
  <si>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</si>
  <si>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</si>
  <si>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</si>
  <si>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</si>
  <si>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17.40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</si>
  <si>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</si>
  <si>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</si>
  <si>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</si>
  <si>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</si>
  <si>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</si>
  <si>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</si>
  <si>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</si>
  <si>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</si>
  <si>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</si>
  <si>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</si>
  <si>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</si>
  <si>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</si>
  <si>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</si>
  <si>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</si>
  <si>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</si>
  <si>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</si>
  <si>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</si>
  <si>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</si>
  <si>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</si>
  <si>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REVESTIMENTO CERAMICO</t>
  </si>
  <si>
    <t>18.05</t>
  </si>
  <si>
    <t>Plaqueta laminada para revestimento</t>
  </si>
  <si>
    <t>18.05.020</t>
  </si>
  <si>
    <t>Revestimento em plaqueta laminada, para área interna e externa, sem rejunte</t>
  </si>
  <si>
    <t>18.06</t>
  </si>
  <si>
    <t>18.06.102</t>
  </si>
  <si>
    <t>Placa cerâmica esmaltada PEI-5 para área interna, grupo de absorção BIIb, resistência química B, assentado com argamassa colante industrializada</t>
  </si>
  <si>
    <t>18.06.103</t>
  </si>
  <si>
    <t>Rodapé em placa cerâmica esmaltada PEI-5 para área interna, grupo de absorção BIIb, resistência química B, assentado com argamassa colante industrializada</t>
  </si>
  <si>
    <t>18.06.142</t>
  </si>
  <si>
    <t>Placa cerâmica esmaltada antiderrapante PEI-5 para área interna com saída para o exterior, grupo de absorção BIIa, resistência química A, assentado com argamassa colante industrializada</t>
  </si>
  <si>
    <t>18.06.143</t>
  </si>
  <si>
    <t>Rodapé em placa cerâmica esmaltada antiderrapante PEI-5 para área interna com saída para o exterior, grupo de absorção BIIa, resistência química A, assentado com argamassa colante industrializada</t>
  </si>
  <si>
    <t>18.06.182</t>
  </si>
  <si>
    <t>Placa cerâmica esmaltada rústica PEI-5 para área interna com saída para o exterior, grupo de absorção BIIb, resistência química B, assentado com argamassa colante industrializada</t>
  </si>
  <si>
    <t>18.06.183</t>
  </si>
  <si>
    <t>Rodapé em placa cerâmica esmaltada rústica PEI-5 para área interna com saída para o exterior, grupo de absorção BIIb, resistência química B, assentado com argamassa colante industrializada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</si>
  <si>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</si>
  <si>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</si>
  <si>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</si>
  <si>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</si>
  <si>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18.06.410</t>
  </si>
  <si>
    <t>Rejuntamento em placas cerâmicas com argamassa industrializada para rejunte, juntas acima de 3 até 5 mm</t>
  </si>
  <si>
    <t>18.06.420</t>
  </si>
  <si>
    <t>Rejuntamento em placas cerâmicas com cimento branco, juntas acima de 5 até 10 mm</t>
  </si>
  <si>
    <t>18.06.430</t>
  </si>
  <si>
    <t>Rejuntamento em placas cerâmicas com argamassa industrializada para rejunte, juntas acima de 5 até 10 mm</t>
  </si>
  <si>
    <t>18.06.500</t>
  </si>
  <si>
    <t>Rejuntamento de rodapé em placas cerâmicas com cimento branco, altura até 10 cm, juntas acima de 3 até 5 mm</t>
  </si>
  <si>
    <t>18.06.510</t>
  </si>
  <si>
    <t>Rejuntamento de rodapé em placas cerâmicas com argamassa industrializada para rejunte, altura até 10 cm, juntas acima de 3 até 5 mm</t>
  </si>
  <si>
    <t>18.06.520</t>
  </si>
  <si>
    <t>Rejuntamento de rodapé em placas cerâmicas com cimento branco, altura até 10 cm, juntas acima de 5 até 10 mm</t>
  </si>
  <si>
    <t>18.06.530</t>
  </si>
  <si>
    <t>Rejuntamento de rodapé em placas cerâmicas com argamassa industrializada para rejunte, altura até 10 cm, juntas acima de 5 até 10 mm</t>
  </si>
  <si>
    <t>18.07</t>
  </si>
  <si>
    <t>Placa ceramica nao esmaltada extrudada</t>
  </si>
  <si>
    <t>18.07.020</t>
  </si>
  <si>
    <t>Placa cerâmica não esmaltada extrudada de alta resistência química e mecânica, espessura de 9 mm, uso industrial, assentado com argamassa química bicomponente</t>
  </si>
  <si>
    <t>18.07.021</t>
  </si>
  <si>
    <t>Placa cerâmica não esmaltada extrudada de alta resistência química e mecânica, espessura de 9 mm, uso industrial, assentado com argamassa colante industrial</t>
  </si>
  <si>
    <t>18.07.040</t>
  </si>
  <si>
    <t>Placa cerâmica não esmaltada extrudada de alta resistência química e mecânica, espessura de 14 mm, uso industrial, assentado com argamassa química bicomponente</t>
  </si>
  <si>
    <t>18.07.080</t>
  </si>
  <si>
    <t>Rodapé em placa cerâmica não esmaltada extrudada de alta resistência química e mecânica, altura de 10 cm, uso industrial, assentado com argamassa química bicomponente</t>
  </si>
  <si>
    <t>18.07.160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</si>
  <si>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</si>
  <si>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18.07.170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</si>
  <si>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</si>
  <si>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18.07.200</t>
  </si>
  <si>
    <t>Rejuntamento em placa cerâmica extrudada antiácida de 9 mm, com argamassa industrializada bicomponente à base de resina furânica, juntas acima de 3 até 6 mm</t>
  </si>
  <si>
    <t>18.07.210</t>
  </si>
  <si>
    <t>Rejuntamento de placa cerâmica extrudada de 9 mm, com argamassa sintética industrializada tricomponente à base de resina epóxi, juntas acima de 3 até 6 mm</t>
  </si>
  <si>
    <t>18.07.220</t>
  </si>
  <si>
    <t>Rejuntamento em placa cerâmica extrudada antiácida, espessura de 14 mm, com argamassa industrializada bicomponente, à base de resina furânica, juntas acima de 3 até 6 mm</t>
  </si>
  <si>
    <t>18.07.230</t>
  </si>
  <si>
    <t>Rejuntamento em placa cerâmica extrudada antiácida de 14 mm, com argamassa sintética industrializada tricomponente, à base de resina epóxi, juntas de 3 até 6 mm</t>
  </si>
  <si>
    <t>18.07.250</t>
  </si>
  <si>
    <t>Rejuntamento em placa cerâmica extrudada antiácida, com argamassa industrializada anticorrosiva bicomponente à base de bauxita, para área de altas temperaturas, juntas acima de 3 até 6mm</t>
  </si>
  <si>
    <t>18.07.300</t>
  </si>
  <si>
    <t>Rejuntamento de rodapé em placa cerâmica extrudada antiácida de 9 mm, com argamassa industrializada bicomponente à base de resina furânica, juntas acima de 3 até 6 mm</t>
  </si>
  <si>
    <t>18.07.310</t>
  </si>
  <si>
    <t>Rejuntamento de rodapé em placa cerâmica extrudada antiácida de 9 mm, com argamassa sintética  industrializada tricomponente à base de resina epóxi, juntas acima de 3 até 6 mm</t>
  </si>
  <si>
    <t>18.08</t>
  </si>
  <si>
    <t>Revestimento em porcelanato</t>
  </si>
  <si>
    <t>18.08.032</t>
  </si>
  <si>
    <t>Revestimento em porcelanato esmaltado antiderrapante para área externa e ambiente com alto tráfego, grupo de absorção BIa, assentado com argamassa colante industrializada, rejuntado</t>
  </si>
  <si>
    <t>18.08.042</t>
  </si>
  <si>
    <t>Rodapé em porcelanato esmaltado antiderrapante para área externa e ambiente com alto tráfego, grupo de absorção BIa, assentado com argamassa colante industrializada, rejuntado</t>
  </si>
  <si>
    <t>18.08.062</t>
  </si>
  <si>
    <t>Revestimento em porcelanato esmaltado polido para área interna e ambiente com tráfego médio, grupo de absorção BIa, assentado com argamassa colante industrializada, rejuntado</t>
  </si>
  <si>
    <t>18.08.072</t>
  </si>
  <si>
    <t>Rodapé em porcelanato esmaltado polido para área interna e ambiente com tráfego médio, grupo de absorção BIa, assentado com argamassa colante industrializada, rejuntado</t>
  </si>
  <si>
    <t>18.08.090</t>
  </si>
  <si>
    <t>Revestimento em porcelanato esmaltado acetinado para área interna e ambiente com acesso ao exterior, grupo de absorção BIa, resistência química B, assentado com argamassa colante industrializada, rejuntado</t>
  </si>
  <si>
    <t>18.08.100</t>
  </si>
  <si>
    <t>Rodapé em porcelanato esmaltado acetinado para área interna e ambiente com acesso ao exterior, grupo de absorção BIa, resistência química B, assentado com argamassa colante industrializada, rejuntado</t>
  </si>
  <si>
    <t>18.08.110</t>
  </si>
  <si>
    <t>Revestimento em porcelanato técnico antiderrapante para área externa, grupo de absorção BIa, assentado com argamassa colante industrializada, rejuntado</t>
  </si>
  <si>
    <t>18.08.120</t>
  </si>
  <si>
    <t>Rodapé em porcelanato técnico antiderrapante para área interna, grupo de absorção BIa, assentado com argamassa colante industrializada, rejuntado</t>
  </si>
  <si>
    <t>18.08.152</t>
  </si>
  <si>
    <t>Revestimento em porcelanato técnico natural para área interna e ambiente com acesso ao exterior, grupo de absorção BIa, assentado com argamassa colante industrializada, rejuntado</t>
  </si>
  <si>
    <t>18.08.162</t>
  </si>
  <si>
    <t>Rodapé em porcelanato técnico natural, para área interna e ambiente com acesso ao exterior, grupo de absorção BIa, assentado com argamassa colante industrializada, rejuntado</t>
  </si>
  <si>
    <t>18.08.170</t>
  </si>
  <si>
    <t>Revestimento em porcelanato técnico polido para área interna e ambiente de médio tráfego, grupo de absorção BIa, coeficiente de atrito I, assentado com argamassa colante industrializada, rejuntado</t>
  </si>
  <si>
    <t>18.08.180</t>
  </si>
  <si>
    <t>Rodapé em porcelanato técnico polido para área interna e ambiente de médio tráfego, grupo de absorção BIa, assentado com argamassa colante industrializada, rejuntado</t>
  </si>
  <si>
    <t>18.11</t>
  </si>
  <si>
    <t>Revestimento em placa ceramica esmaltada</t>
  </si>
  <si>
    <t>18.11.012</t>
  </si>
  <si>
    <t>Revestimento em placa cerâmica esmaltada de 7,5x7,5 cm, assentado e rejuntado com argamassa industrializada</t>
  </si>
  <si>
    <t>18.11.022</t>
  </si>
  <si>
    <t>Revestimento em placa cerâmica esmaltada de 10x10 cm, assentado e rejuntado com argamassa industrializada</t>
  </si>
  <si>
    <t>18.11.032</t>
  </si>
  <si>
    <t>Revestimento em placa cerâmica esmaltada de 15x15 cm, tipo monocolor, assentado e rejuntado com argamassa industrializada</t>
  </si>
  <si>
    <t>18.11.042</t>
  </si>
  <si>
    <t>Revestimento em placa cerâmica esmaltada de 20x20 cm, tipo monocolor, assentado e rejuntado com argamassa industrializada</t>
  </si>
  <si>
    <t>18.11.052</t>
  </si>
  <si>
    <t>Revestimento em placa cerâmica esmaltada, tipo monoporosa, retangular, assentado e rejuntado com argamassa industrializada</t>
  </si>
  <si>
    <t>18.12</t>
  </si>
  <si>
    <t>Revestimento em pastilha e mosaico</t>
  </si>
  <si>
    <t>18.12.020</t>
  </si>
  <si>
    <t>Revestimento em pastilha de porcelana natural ou esmaltada de 5 x 5 cm, assentado e rejuntado com argamassa colante industrializada</t>
  </si>
  <si>
    <t>18.12.120</t>
  </si>
  <si>
    <t>Revestimento em pastilha de porcelana natural ou esmaltada de 2,5 x 2,5 cm, assentado e rejuntado com argamassa colante industrializada</t>
  </si>
  <si>
    <t>18.12.140</t>
  </si>
  <si>
    <t>Revestimento em pastilha de porcelana natural ou esmaltada de 2,5 x 5 cm, assentado e rejuntado com argamassa colante industrializada</t>
  </si>
  <si>
    <t>18.13</t>
  </si>
  <si>
    <t>Revestimento ceramico nao esmaltado extrudado</t>
  </si>
  <si>
    <t>18.13.010</t>
  </si>
  <si>
    <t>Revestimento em placa cerâmica não esmaltada extrudada, de alta resistência química e mecânica, espessura de 9 mm, assentado com argamassa colante industrializada</t>
  </si>
  <si>
    <t>18.13.020</t>
  </si>
  <si>
    <t>Revestimento em placa cerâmica extrudada de alta resistência química e mecânica, espessura entre 9 e 10 mm, assentado com argamassa industrializada de alta aderência</t>
  </si>
  <si>
    <t>18.13.202</t>
  </si>
  <si>
    <t>Rejuntamento em placa cerâmica extrudada, espessura entre 9 e 10 mm, com argamassa industrial anticorrosiva à base de resina epóxi, juntas de 6 a 10 mm</t>
  </si>
  <si>
    <t>19</t>
  </si>
  <si>
    <t>REVESTIMENTO EM PEDRA</t>
  </si>
  <si>
    <t>19.01</t>
  </si>
  <si>
    <t>Granito</t>
  </si>
  <si>
    <t>19.01.022</t>
  </si>
  <si>
    <t>Revestimento em granito, espessura de 2 cm, acabamento polido</t>
  </si>
  <si>
    <t>19.01.062</t>
  </si>
  <si>
    <t>Peitoril e/ou soleira em granito, espessura de 2 cm e largura até 20 cm, acabamento polido</t>
  </si>
  <si>
    <t>19.01.064</t>
  </si>
  <si>
    <t>Peitoril e/ou soleira em granito, espessura de 2 cm e largura de 21 cm até 30 cm, acabamento polido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</si>
  <si>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</si>
  <si>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</si>
  <si>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</si>
  <si>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</si>
  <si>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</si>
  <si>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</si>
  <si>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19.02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</si>
  <si>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</si>
  <si>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</si>
  <si>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</si>
  <si>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</si>
  <si>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</si>
  <si>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</si>
  <si>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</si>
  <si>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</si>
  <si>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</si>
  <si>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</si>
  <si>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</si>
  <si>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</si>
  <si>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</si>
  <si>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</si>
  <si>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</si>
  <si>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19.03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</si>
  <si>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</si>
  <si>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</si>
  <si>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</si>
  <si>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</si>
  <si>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</si>
  <si>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</si>
  <si>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</si>
  <si>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</si>
  <si>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</si>
  <si>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</si>
  <si>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</si>
  <si>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</si>
  <si>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</si>
  <si>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</si>
  <si>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</si>
  <si>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</si>
  <si>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</si>
  <si>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</si>
  <si>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</si>
  <si>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19.20</t>
  </si>
  <si>
    <t>Reparos, conservacoes e complementos - GRUPO 19</t>
  </si>
  <si>
    <t>19.20.020</t>
  </si>
  <si>
    <t>Recolocação de mármore, pedras e granitos, assentes com massa</t>
  </si>
  <si>
    <t>20</t>
  </si>
  <si>
    <t>REVESTIMENTO EM MADEIRA</t>
  </si>
  <si>
    <t>20.01</t>
  </si>
  <si>
    <t>Lambris de madeira</t>
  </si>
  <si>
    <t>20.01.040</t>
  </si>
  <si>
    <t>Lambril em madeira macho/fêmea tarugado, exceto pinus</t>
  </si>
  <si>
    <t>20.03</t>
  </si>
  <si>
    <t>Soalho de madeira</t>
  </si>
  <si>
    <t>20.03.010</t>
  </si>
  <si>
    <t>Soalho em tábua de madeira aparelhada</t>
  </si>
  <si>
    <t>20.04</t>
  </si>
  <si>
    <t>Tacos</t>
  </si>
  <si>
    <t>20.04.020</t>
  </si>
  <si>
    <t>Piso em tacos de Ipê colado</t>
  </si>
  <si>
    <t>20.10</t>
  </si>
  <si>
    <t>Rodape de madeira</t>
  </si>
  <si>
    <t>20.10.040</t>
  </si>
  <si>
    <t>Rodapé de madeira de 7 x 1,5 cm</t>
  </si>
  <si>
    <t>20.10.120</t>
  </si>
  <si>
    <t>Cordão de madeira</t>
  </si>
  <si>
    <t>20.20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</si>
  <si>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</si>
  <si>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</si>
  <si>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</si>
  <si>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</si>
  <si>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</si>
  <si>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</si>
  <si>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</si>
  <si>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</si>
  <si>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</si>
  <si>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20.20.220</t>
  </si>
  <si>
    <t>Raspagem com calafetação e aplicação de cera</t>
  </si>
  <si>
    <t>21</t>
  </si>
  <si>
    <t>REVESTIMENTO SINTETICO E METALICO</t>
  </si>
  <si>
    <t>21.01</t>
  </si>
  <si>
    <t>Revestimento em borracha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</si>
  <si>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</si>
  <si>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</si>
  <si>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</si>
  <si>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</si>
  <si>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21.02</t>
  </si>
  <si>
    <t>Revestimento vinilico</t>
  </si>
  <si>
    <t>21.02.050</t>
  </si>
  <si>
    <t>Revestimento vinílico, espessura de 2 mm, para tráfego médio, com impermeabilizante acrílico</t>
  </si>
  <si>
    <t>21.02.060</t>
  </si>
  <si>
    <t>Revestimento vinílico, espessura de 3,2 mm, para tráfego intenso, com impermeabilizante acrílico</t>
  </si>
  <si>
    <t>21.02.071</t>
  </si>
  <si>
    <t>Revestimento vinílico em manta, espessura total de 2mm, resistente a lavagem com hipoclorito</t>
  </si>
  <si>
    <t>21.02.271</t>
  </si>
  <si>
    <t>Revestimento vinílico em manta heterogênea, espessura de 2 mm, com impermeabilizante acrílico</t>
  </si>
  <si>
    <t>21.02.281</t>
  </si>
  <si>
    <t>Revestimento vinílico flexível em manta homogênea, espessura de 2 mm, com impermeabilizante acrílico</t>
  </si>
  <si>
    <t>21.02.291</t>
  </si>
  <si>
    <t>Revestimento vinílico heterogêneo flexível em réguas, espessura de 3 mm, com impermeabilizante acrílico</t>
  </si>
  <si>
    <t>21.02.310</t>
  </si>
  <si>
    <t>Revestimento vinílico autoportante acústico, espessura de 4,5 mm, com impermeabilizante acrílico</t>
  </si>
  <si>
    <t>21.02.311</t>
  </si>
  <si>
    <t>Revestimento vinílico autoportante, espessura de 4 mm, com impermeabilizante acrílico</t>
  </si>
  <si>
    <t>21.02.320</t>
  </si>
  <si>
    <t>Revestimento vinílico antiestático acústico, espessura de 5 mm, com impermeabilizante acrílico</t>
  </si>
  <si>
    <t>21.03</t>
  </si>
  <si>
    <t>Revestimento metalico</t>
  </si>
  <si>
    <t>21.03.010</t>
  </si>
  <si>
    <t>Revestimento em aço inoxidável AISI 304, liga 18,8, chapa 20, espessura de 1 mm, acabamento escovado com grana especial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</si>
  <si>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</si>
  <si>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</si>
  <si>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</si>
  <si>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</si>
  <si>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21.03.152</t>
  </si>
  <si>
    <t>Revestimento em placas de alumínio composto "ACM", espessura de 4 mm e acabamento em PVDF, na cor verde</t>
  </si>
  <si>
    <t>21.04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</si>
  <si>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</si>
  <si>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</si>
  <si>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</si>
  <si>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</si>
  <si>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</si>
  <si>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21.05</t>
  </si>
  <si>
    <t>Revestimento em cimento reforcado com fio sintetico (CRFS)</t>
  </si>
  <si>
    <t>21.05.010</t>
  </si>
  <si>
    <t>Piso em painel com miolo de madeira contraplacado por lâminas de madeira e externamente por chapas em CRFS, espessura de 40 mm</t>
  </si>
  <si>
    <t>21.05.100</t>
  </si>
  <si>
    <t>Piso elevado de concreto em placas de 600 x 600 mm, antiderrapante, sem acabamento</t>
  </si>
  <si>
    <t>21.07</t>
  </si>
  <si>
    <t>Revestimento sintetico</t>
  </si>
  <si>
    <t>21.07.010</t>
  </si>
  <si>
    <t>Revestimento em laminado melamínico dissipativo</t>
  </si>
  <si>
    <t>21.10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</si>
  <si>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</si>
  <si>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</si>
  <si>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</si>
  <si>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</si>
  <si>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</si>
  <si>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</si>
  <si>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Rodapé para piso vinílico em PVC, espessura de 2 mm e altura de 5 cm, curvo/plano, com impermeabilizante acrílico</t>
  </si>
  <si>
    <t>21.10.071</t>
  </si>
  <si>
    <t>Rodapé flexível para piso vinílico em PVC, espessura de 2 mm e altura de 7,5 cm, curvo/plano, com impermeabilizante acrílico</t>
  </si>
  <si>
    <t>21.10.081</t>
  </si>
  <si>
    <t>Rodapé hospitalar flexível em PVC para piso vinílico, espessura de 2 mm e altura de 7,5 cm, com impermeabilizante acrílico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</si>
  <si>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</si>
  <si>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</si>
  <si>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</si>
  <si>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</si>
  <si>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</si>
  <si>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</si>
  <si>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21.11</t>
  </si>
  <si>
    <t>Degrau sintetico</t>
  </si>
  <si>
    <t>21.11.050</t>
  </si>
  <si>
    <t>Degrau (piso e espelho) em borracha sintética preta com testeira - colado</t>
  </si>
  <si>
    <t>21.11.131</t>
  </si>
  <si>
    <t>Testeira flexível para arremate de degrau vinílico em PVC, espessura de 2 mm, com impermeabilizante acrílico</t>
  </si>
  <si>
    <t>21.20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</si>
  <si>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</si>
  <si>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</si>
  <si>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</si>
  <si>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</si>
  <si>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</si>
  <si>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</si>
  <si>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</si>
  <si>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</si>
  <si>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</si>
  <si>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</si>
  <si>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</si>
  <si>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</si>
  <si>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</si>
  <si>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</si>
  <si>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</si>
  <si>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</si>
  <si>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</si>
  <si>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</si>
  <si>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</si>
  <si>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</si>
  <si>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</si>
  <si>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</si>
  <si>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FORRO, BRISE E FACHADA</t>
  </si>
  <si>
    <t>22.01</t>
  </si>
  <si>
    <t>Forro de madeira</t>
  </si>
  <si>
    <t>22.01.010</t>
  </si>
  <si>
    <t>Forro em tábuas aparelhadas macho e fêmea de pinus</t>
  </si>
  <si>
    <t>22.01.020</t>
  </si>
  <si>
    <t>Forro em tábuas aparelhadas macho e fêmea de pinus tarugado</t>
  </si>
  <si>
    <t>22.01.080</t>
  </si>
  <si>
    <t>Forro xadrez em ripas de angelim-vermelho / bacuri / maçaranduba tarugado</t>
  </si>
  <si>
    <t>22.01.210</t>
  </si>
  <si>
    <t>Testeira em tábua aparelhada, largura até 20 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</si>
  <si>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</si>
  <si>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</si>
  <si>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</si>
  <si>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</si>
  <si>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22.02</t>
  </si>
  <si>
    <t>Forro de gesso</t>
  </si>
  <si>
    <t>22.02.010</t>
  </si>
  <si>
    <t>Forro em placa de gesso liso fixo</t>
  </si>
  <si>
    <t>22.02.030</t>
  </si>
  <si>
    <t>Forro em painéis de gesso acartonado, espessura de 12,5 mm, fixo</t>
  </si>
  <si>
    <t>22.02.100</t>
  </si>
  <si>
    <t>Forro em painéis de gesso acartonado, acabamento liso com película em PVC - 625mm x 1250mm, espessura de 9,5mm, removível</t>
  </si>
  <si>
    <t>22.02.190</t>
  </si>
  <si>
    <t>Forro de gesso removível com película rígida de PVC de 625mm x 625mm</t>
  </si>
  <si>
    <t>22.03</t>
  </si>
  <si>
    <t>Forro sintetico</t>
  </si>
  <si>
    <t>22.03.020</t>
  </si>
  <si>
    <t>Forro em lã de vidro revestido em PVC, espessura de 20 mm</t>
  </si>
  <si>
    <t>22.03.030</t>
  </si>
  <si>
    <t>Forro em fibra mineral acústico, revestido em látex</t>
  </si>
  <si>
    <t>22.03.040</t>
  </si>
  <si>
    <t>Forro modular removível em PVC de 618mm x 1243mm</t>
  </si>
  <si>
    <t>22.03.050</t>
  </si>
  <si>
    <t>Forro em fibra mineral revestido em látex</t>
  </si>
  <si>
    <t>22.03.070</t>
  </si>
  <si>
    <t>Forro em lâmina de PVC</t>
  </si>
  <si>
    <t>22.03.122</t>
  </si>
  <si>
    <t>Forro em fibra mineral com placas acústicas removíveis de 625mm x 1250mm</t>
  </si>
  <si>
    <t>22.03.140</t>
  </si>
  <si>
    <t>Forro em fibra mineral com placas acústicas removíveis de 625mm x 625mm</t>
  </si>
  <si>
    <t>22.04</t>
  </si>
  <si>
    <t>Forro metalico</t>
  </si>
  <si>
    <t>22.04.020</t>
  </si>
  <si>
    <t>Forro metálico removível, em painéis de 625mm x 625mm, tipo colmeia</t>
  </si>
  <si>
    <t>22.06</t>
  </si>
  <si>
    <t>Brise-soleil</t>
  </si>
  <si>
    <t>22.06.130</t>
  </si>
  <si>
    <t>Brise em placa cimentícia, montado em perfil e chapa metálica</t>
  </si>
  <si>
    <t>22.06.240</t>
  </si>
  <si>
    <t>Brise metálico fixo em chapa lisa aluzinc pré-pintada, formato ogiva, lâmina frontal de 200 mm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</si>
  <si>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</si>
  <si>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</si>
  <si>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</si>
  <si>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</si>
  <si>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</si>
  <si>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Brise metálico fixo em chapa lisa alumínio pré-pintada, formato ogiva, lâmina frontal de 200 mm</t>
  </si>
  <si>
    <t>22.06.350</t>
  </si>
  <si>
    <t>Brise metálico curvo e móvel termoacústico em chapa lisa de alumínio pré-pintada</t>
  </si>
  <si>
    <t>22.20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</si>
  <si>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</si>
  <si>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</si>
  <si>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</si>
  <si>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</si>
  <si>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</si>
  <si>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</si>
  <si>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</si>
  <si>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</si>
  <si>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</si>
  <si>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</si>
  <si>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</si>
  <si>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23</t>
  </si>
  <si>
    <t>ESQUADRIA, MARCENARIA E ELEMENTO EM MADEIRA</t>
  </si>
  <si>
    <t>23.01</t>
  </si>
  <si>
    <t>Janela e veneziana em madeira</t>
  </si>
  <si>
    <t>23.01.050</t>
  </si>
  <si>
    <t>Caixilho em madeira maxim-ar</t>
  </si>
  <si>
    <t>23.01.060</t>
  </si>
  <si>
    <t>Caixilho em madeira tipo veneziana de correr</t>
  </si>
  <si>
    <t>23.02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</si>
  <si>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</si>
  <si>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</si>
  <si>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</si>
  <si>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</si>
  <si>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</si>
  <si>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</si>
  <si>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</si>
  <si>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</si>
  <si>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</si>
  <si>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</si>
  <si>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</si>
  <si>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23.04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</si>
  <si>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</si>
  <si>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</si>
  <si>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</si>
  <si>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</si>
  <si>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</si>
  <si>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</si>
  <si>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Porta em laminado fenólico melamínico com acabamento liso, batente de madeira sem revestimento - 70 x 210 cm</t>
  </si>
  <si>
    <t>23.04.100</t>
  </si>
  <si>
    <t>Porta em laminado fenólico melamínico com acabamento liso, batente de madeira sem revestimento - 80 x 210 cm</t>
  </si>
  <si>
    <t>23.04.110</t>
  </si>
  <si>
    <t>Porta em laminado fenólico melamínico com acabamento liso, batente de madeira sem revestimento - 90 x 210 cm</t>
  </si>
  <si>
    <t>23.04.120</t>
  </si>
  <si>
    <t>Porta em laminado fenólico melamínico com acabamento liso, batente de madeira sem revestimento - 120 x 210 cm</t>
  </si>
  <si>
    <t>23.04.130</t>
  </si>
  <si>
    <t>Porta em laminado fenólico melamínico com acabamento liso, batente de madeira sem revestimento - 140 x 210 cm</t>
  </si>
  <si>
    <t>23.04.140</t>
  </si>
  <si>
    <t>Porta em laminado fenólico melamínico com acabamento liso, batente de madeira sem revestimento - 220 x 210 cm</t>
  </si>
  <si>
    <t>23.04.570</t>
  </si>
  <si>
    <t>Porta em laminado melamínico estrutural com acabamento texturizado, batente em alumínio com ferragens - 60 x 180 cm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</si>
  <si>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</si>
  <si>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</si>
  <si>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</si>
  <si>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</si>
  <si>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23.04.600</t>
  </si>
  <si>
    <t>Porta em laminado fenólico melamínico com acabamento liso, batente metálico - 80 x 210 cm</t>
  </si>
  <si>
    <t>23.04.610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</si>
  <si>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</si>
  <si>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</si>
  <si>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</si>
  <si>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23.08</t>
  </si>
  <si>
    <t>Marcenaria em geral</t>
  </si>
  <si>
    <t>23.08.010</t>
  </si>
  <si>
    <t>Estrado em madeira</t>
  </si>
  <si>
    <t>23.08.020</t>
  </si>
  <si>
    <t>Faixa/batedor de proteção em madeira aparelhada natural de 10 x 2,5 cm</t>
  </si>
  <si>
    <t>23.08.030</t>
  </si>
  <si>
    <t>Faixa/batedor de proteção em madeira de 20 x 5 cm, com acabamento em laminado fenólico melamínico</t>
  </si>
  <si>
    <t>23.08.040</t>
  </si>
  <si>
    <t>Armário/gabinete embutido em MDF sob medida, revestido em laminado melamínico, com portas e prateleiras</t>
  </si>
  <si>
    <t>23.08.060</t>
  </si>
  <si>
    <t>Tampo sob medida em compensado, revestido na face superior em laminado fenólico melamínico</t>
  </si>
  <si>
    <t>23.08.080</t>
  </si>
  <si>
    <t>Prateleira sob medida em compensado, revestida nas duas faces em laminado fenólico melamínico</t>
  </si>
  <si>
    <t>23.08.100</t>
  </si>
  <si>
    <t>Armário tipo prateleira com subdivisão em compensado, revestido totalmente em laminado fenólico melamínico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</si>
  <si>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</si>
  <si>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</si>
  <si>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</si>
  <si>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</si>
  <si>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</si>
  <si>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</si>
  <si>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</si>
  <si>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Armário sob medida em compensado de madeira totalmente revestido em folheado de madeira, completo</t>
  </si>
  <si>
    <t>23.08.220</t>
  </si>
  <si>
    <t>Armário sob medida em compensado de madeira totalmente revestido em laminado melamínico texturizado, completo</t>
  </si>
  <si>
    <t>23.08.320</t>
  </si>
  <si>
    <t>Porta acústica de madeira</t>
  </si>
  <si>
    <t>23.08.380</t>
  </si>
  <si>
    <t>Faixa/batedor de proteção em madeira de 290 x 15 mm, com acabamento em laminado fenólico melamínico</t>
  </si>
  <si>
    <t>23.09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</si>
  <si>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</si>
  <si>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</si>
  <si>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</si>
  <si>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</si>
  <si>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</si>
  <si>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</si>
  <si>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</si>
  <si>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</si>
  <si>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</si>
  <si>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</si>
  <si>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</si>
  <si>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</si>
  <si>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</si>
  <si>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</si>
  <si>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</si>
  <si>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</si>
  <si>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</si>
  <si>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</si>
  <si>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</si>
  <si>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</si>
  <si>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</si>
  <si>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</si>
  <si>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</si>
  <si>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</si>
  <si>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</si>
  <si>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</si>
  <si>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</si>
  <si>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</si>
  <si>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</si>
  <si>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</si>
  <si>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</si>
  <si>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</si>
  <si>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</si>
  <si>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</si>
  <si>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</si>
  <si>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</si>
  <si>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</si>
  <si>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</si>
  <si>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</si>
  <si>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</si>
  <si>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</si>
  <si>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</si>
  <si>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com batente madeira, 2 folhas - 140 x 210 cm</t>
  </si>
  <si>
    <t>23.11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</si>
  <si>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</si>
  <si>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</si>
  <si>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</si>
  <si>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</si>
  <si>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</si>
  <si>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</si>
  <si>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</si>
  <si>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</si>
  <si>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</si>
  <si>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23.12</t>
  </si>
  <si>
    <t>Porta comum completa - uso coletivo (padrao dimensional medio)</t>
  </si>
  <si>
    <t>23.12.001</t>
  </si>
  <si>
    <t>Porta lisa de madeira, interna "PIM", para acabamento em pintura, padrão dimensional médio, com ferragens, completo - 80 x 210 cm</t>
  </si>
  <si>
    <t>23.13</t>
  </si>
  <si>
    <t>Porta comum completa - uso publico (padrao dimensional medio/pesado)</t>
  </si>
  <si>
    <t>23.13.001</t>
  </si>
  <si>
    <t>Porta lisa de madeira, interna "PIM", para acabamento em pintura, padrão dimensional médio/pesado, com ferragens, completo - 80 x 210 cm</t>
  </si>
  <si>
    <t>23.13.002</t>
  </si>
  <si>
    <t>Porta lisa de madeira, interna "PIM", para acabamento em pintura, padrão dimensional médio/pesado, com ferragens, completo - 90 x 210 cm</t>
  </si>
  <si>
    <t>23.13.020</t>
  </si>
  <si>
    <t>Porta lisa de madeira, interna, resistente a umidade "PIM RU", para acabamento em pintura, padrão dimensional médio/pesado, com ferragens, completo - 80 x 210 cm</t>
  </si>
  <si>
    <t>23.13.040</t>
  </si>
  <si>
    <t>Porta lisa de madeira, interna, resistente a umidade "PIM RU", para acabamento revestido ou em pintura, para divisória sanitária, padrão dimensional médio/pesado, com ferragens, completo - 80 x 190 cm</t>
  </si>
  <si>
    <t>23.13.052</t>
  </si>
  <si>
    <t>Porta lisa de madeira, interna, resistente a umidade "PIM RU", para acabamento em pintura, tipo acessível, padrão dimensional médio/pesado, com ferragens, completo - 90 x 210 cm</t>
  </si>
  <si>
    <t>23.13.064</t>
  </si>
  <si>
    <t>Porta lisa de madeira, interna, resistente a umidade "PIM RU", para acabamento em pintura, de correr ou deslizante, tipo acessível, padrão dimensional pesado, com sistema deslizante e ferragens, completo - 100 x 210 cm</t>
  </si>
  <si>
    <t>23.20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</si>
  <si>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</si>
  <si>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</si>
  <si>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</si>
  <si>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</si>
  <si>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</si>
  <si>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</si>
  <si>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</si>
  <si>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</si>
  <si>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</si>
  <si>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</si>
  <si>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</si>
  <si>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</si>
  <si>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Guarnição de madeira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</si>
  <si>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</si>
  <si>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</si>
  <si>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</si>
  <si>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</si>
  <si>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</si>
  <si>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</si>
  <si>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</si>
  <si>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Folha de porta em madeira para receber vidro, sob medida</t>
  </si>
  <si>
    <t>23.20.310</t>
  </si>
  <si>
    <t>Folha de porta lisa comum - 60 x 210 cm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</si>
  <si>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</si>
  <si>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</si>
  <si>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</si>
  <si>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</si>
  <si>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</si>
  <si>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</si>
  <si>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</si>
  <si>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</si>
  <si>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</si>
  <si>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</si>
  <si>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</si>
  <si>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</si>
  <si>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</si>
  <si>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</si>
  <si>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</si>
  <si>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ESQUADRIA, SERRALHERIA E ELEMENTO EM FERRO</t>
  </si>
  <si>
    <t>24.01</t>
  </si>
  <si>
    <t>Caixilho em ferro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</si>
  <si>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</si>
  <si>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</si>
  <si>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</si>
  <si>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</si>
  <si>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</si>
  <si>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</si>
  <si>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</si>
  <si>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</si>
  <si>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</si>
  <si>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</si>
  <si>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</si>
  <si>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</si>
  <si>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</si>
  <si>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Caixilho tipo veneziana industrial com montantes em aço galvanizado e aletas em fibra de vidro</t>
  </si>
  <si>
    <t>24.01.180</t>
  </si>
  <si>
    <t>Caixilho removível em tela de aço galvanizado, tipo ondulada com malha de 1", fio 12, com requadro tubular de aço carbono, sob medida</t>
  </si>
  <si>
    <t>24.01.190</t>
  </si>
  <si>
    <t>Caixilho fixo em tela de aço galvanizado tipo ondulada com malha de 1/2", fio 12, com requadro em cantoneira de aço carbono, sob medida</t>
  </si>
  <si>
    <t>24.01.200</t>
  </si>
  <si>
    <t>Caixilho fixo em aço SAE 1010/1020 para vidro à prova de bala, sob medida</t>
  </si>
  <si>
    <t>24.01.280</t>
  </si>
  <si>
    <t>Caixilho tipo guichê em chapa de aço</t>
  </si>
  <si>
    <t>24.02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</si>
  <si>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</si>
  <si>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</si>
  <si>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</si>
  <si>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</si>
  <si>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</si>
  <si>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</si>
  <si>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</si>
  <si>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</si>
  <si>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</si>
  <si>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</si>
  <si>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</si>
  <si>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</si>
  <si>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</si>
  <si>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</si>
  <si>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</si>
  <si>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</si>
  <si>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</si>
  <si>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</si>
  <si>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</si>
  <si>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</si>
  <si>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</si>
  <si>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</si>
  <si>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</si>
  <si>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</si>
  <si>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</si>
  <si>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</si>
  <si>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</si>
  <si>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</si>
  <si>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</si>
  <si>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</si>
  <si>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</si>
  <si>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</si>
  <si>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Porta em ferro de abrir, parte inferior chapeada, parte superior para receber vidro, sob medida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</si>
  <si>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</si>
  <si>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</si>
  <si>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</si>
  <si>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</si>
  <si>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</si>
  <si>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</si>
  <si>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</si>
  <si>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</si>
  <si>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</si>
  <si>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</si>
  <si>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</si>
  <si>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</si>
  <si>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</si>
  <si>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Portão de 2 folhas tubular diâmetro de 3´, com tela em aço galvanizado de 2´, altura acima de 3,00 m, completo</t>
  </si>
  <si>
    <t>24.02.810</t>
  </si>
  <si>
    <t>Porta/portão de abrir em chapa cega com isolamento acústico, sob medida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</si>
  <si>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</si>
  <si>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</si>
  <si>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</si>
  <si>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</si>
  <si>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</si>
  <si>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</si>
  <si>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24.03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</si>
  <si>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</si>
  <si>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</si>
  <si>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</si>
  <si>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</si>
  <si>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</si>
  <si>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24.03.080</t>
  </si>
  <si>
    <t>Escada marinheiro com guarda corpo (degrau em ´T´)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</si>
  <si>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</si>
  <si>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</si>
  <si>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</si>
  <si>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</si>
  <si>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</si>
  <si>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</si>
  <si>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</si>
  <si>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Fechamento em chapa de aço galvanizada nº 14 MSG, perfurada com diâmetro de 12,7 mm, requadro em chapa dobrada</t>
  </si>
  <si>
    <t>24.03.300</t>
  </si>
  <si>
    <t>Fechamento em chapa expandida losangular de 10 x 20 mm, com requadro em cantoneira de aço carbono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</si>
  <si>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</si>
  <si>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</si>
  <si>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</si>
  <si>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</si>
  <si>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</si>
  <si>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</si>
  <si>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</si>
  <si>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Fechamento em chapa perfurada, furos quadrados 4 x 4 mm, com requadro em cantoneira de aço carbono</t>
  </si>
  <si>
    <t>24.03.680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</si>
  <si>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</si>
  <si>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</si>
  <si>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</si>
  <si>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</si>
  <si>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Porta de enrolar automatizada, em chapa de aço galvanizada microperfurada, com pintura eletrostática, com controle remoto</t>
  </si>
  <si>
    <t>24.04</t>
  </si>
  <si>
    <t>Esquadria, serralheria de seguranca</t>
  </si>
  <si>
    <t>24.04.150</t>
  </si>
  <si>
    <t>Porta de segurança de correr suspensa em grade de aço SAE 1045, diâmetro de 1´, completa, sem têmpera e revenimento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</si>
  <si>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</si>
  <si>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</si>
  <si>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</si>
  <si>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</si>
  <si>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</si>
  <si>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</si>
  <si>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</si>
  <si>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Porta de segurança de abrir em grade de aço SAE 1045, diâmetro 1´, completa, sem têmpera e revenimento</t>
  </si>
  <si>
    <t>24.04.260</t>
  </si>
  <si>
    <t>Porta de segurança de abrir em grade de aço SAE 1045 chapeada, diâmetro 1´, completa, sem têmpera e revenimento</t>
  </si>
  <si>
    <t>24.04.270</t>
  </si>
  <si>
    <t>Porta de segurança de abrir em grade de aço SAE 1045, diâmetro 1´, com ferrolho longo embutido em caixa, completa, sem têmpera e revenimento</t>
  </si>
  <si>
    <t>24.04.280</t>
  </si>
  <si>
    <t>Portão de segurança de abrir em grade de aço SAE 1045 chapeado, para muralha, diâmetro 1´, completo, sem têmpera e revenimento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</si>
  <si>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</si>
  <si>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</si>
  <si>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</si>
  <si>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</si>
  <si>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</si>
  <si>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</si>
  <si>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</si>
  <si>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Porta de segurança de abrir em grade de aço SAE 1045, diâmetro 1´, completa, com têmpera e revenimento</t>
  </si>
  <si>
    <t>24.04.340</t>
  </si>
  <si>
    <t>Porta de segurança de abrir em grade de aço SAE 1045 chapeada, diâmetro 1´, completa, com têmpera e revenimento</t>
  </si>
  <si>
    <t>24.04.350</t>
  </si>
  <si>
    <t>Porta de segurança de abrir em grade de aço SAE 1045, diâmetro 1´, com ferrolho longo embutido em caixa, completa, com têmpera e revenimento</t>
  </si>
  <si>
    <t>24.04.360</t>
  </si>
  <si>
    <t>Porta de segurança de abrir em grade de aço SAE 1045 chapeada, com isolamento acústico, diâmetro 1´, completa, com têmpera e revenimento</t>
  </si>
  <si>
    <t>24.04.370</t>
  </si>
  <si>
    <t>Portão de segurança de abrir em grade de aço SAE 1045 chapeado, para muralha, diâmetro 1´, completo, com têmpera e revenimento</t>
  </si>
  <si>
    <t>24.04.380</t>
  </si>
  <si>
    <t>Porta de segurança de correr suspensa em grade de aço SAE 1045, chapeada, diâmetro de 1´, completa, sem têmpera e revenimento</t>
  </si>
  <si>
    <t>24.04.400</t>
  </si>
  <si>
    <t>Porta de segurança de correr em grade de aço SAE 1045, diâmetro de 1´, completa, com têmpera e revenimento</t>
  </si>
  <si>
    <t>24.04.410</t>
  </si>
  <si>
    <t>Porta de segurança de correr suspensa em grade de aço SAE 1045 chapeada, diâmetro de 1´, completa, com têmpera e revenimento</t>
  </si>
  <si>
    <t>24.04.420</t>
  </si>
  <si>
    <t>Porta de segurança de correr em grade de aço SAE 1045 chapeada, diâmetro de 1´, completa, sem têmpera e revenimento</t>
  </si>
  <si>
    <t>24.04.430</t>
  </si>
  <si>
    <t>Porta de segurança de correr em grade de aço SAE 1045, diâmetro de 1´, completa, sem têmpera e revenimento</t>
  </si>
  <si>
    <t>24.04.610</t>
  </si>
  <si>
    <t>Caixilho de segurança em aço SAE 1010/1020 tipo fixo e de correr, para receber vidro, com bandeira tipo veneziana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</si>
  <si>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</si>
  <si>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</si>
  <si>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</si>
  <si>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</si>
  <si>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24.06</t>
  </si>
  <si>
    <t>Esquadria, serralheria e elemento em ferro.</t>
  </si>
  <si>
    <t>24.06.030</t>
  </si>
  <si>
    <t>Guarda-corpo com vidro de 8 mm, em tubo de aço galvanizado, diâmetro 1 1/2´</t>
  </si>
  <si>
    <t>24.07</t>
  </si>
  <si>
    <t>Portas, portoes e gradis.</t>
  </si>
  <si>
    <t>24.07.030</t>
  </si>
  <si>
    <t>Porta de enrolar automatizado, em perfil meia cana perfurado, tipo transvision</t>
  </si>
  <si>
    <t>24.07.040</t>
  </si>
  <si>
    <t>Porta de abrir em chapa de aço galvanizado, com requadro em tela ondulada malha 2´ e fio 12</t>
  </si>
  <si>
    <t>24.08</t>
  </si>
  <si>
    <t>Esquadria, serralheria e elemento em aco inoxidavel</t>
  </si>
  <si>
    <t>24.08.020</t>
  </si>
  <si>
    <t>Corrimão duplo em tubo de aço inoxidável escovado, com diâmetro de 1 1/2´ e montantes com diâmetro de 2´</t>
  </si>
  <si>
    <t>24.08.031</t>
  </si>
  <si>
    <t>Corrimão em tubo de aço inoxidável escovado, diâmetro de 1 1/2"</t>
  </si>
  <si>
    <t>24.08.040</t>
  </si>
  <si>
    <t>Corrimão em tubo de aço inoxidável escovado, diâmetro de 1 1/2´ e montantes com diâmetro de 2´</t>
  </si>
  <si>
    <t>24.20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</si>
  <si>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</si>
  <si>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</si>
  <si>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</si>
  <si>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</si>
  <si>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</si>
  <si>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</si>
  <si>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</si>
  <si>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</si>
  <si>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</si>
  <si>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</si>
  <si>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</si>
  <si>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</si>
  <si>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</si>
  <si>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</si>
  <si>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Batente em chapa de aço SAE 1010/1020, espessura de 3/16´, para obras de segurança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</si>
  <si>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</si>
  <si>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</si>
  <si>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</si>
  <si>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</si>
  <si>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</si>
  <si>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</si>
  <si>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</si>
  <si>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Chapa perfurada em aço SAE 1020, furos redondos de diâmetro 7,5 mm, espessura 1/8´ - soldagem tipo MIG</t>
  </si>
  <si>
    <t>24.20.310</t>
  </si>
  <si>
    <t>Chapa perfurada em aço SAE 1020, furos redondos de diâmetro 25 mm, espessura 1/4´ - inclusive soldagem</t>
  </si>
  <si>
    <t>25</t>
  </si>
  <si>
    <t>ESQUADRIA, SERRALHERIA E ELEMENTO EM ALUMINIO</t>
  </si>
  <si>
    <t>25.01</t>
  </si>
  <si>
    <t>Caixilho em aluminio</t>
  </si>
  <si>
    <t>25.01.020</t>
  </si>
  <si>
    <t>Caixilho em alumínio fixo, sob medida</t>
  </si>
  <si>
    <t>25.01.030</t>
  </si>
  <si>
    <t>Caixilho em alumínio basculante com vidro, linha comercial</t>
  </si>
  <si>
    <t>25.01.040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</si>
  <si>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</si>
  <si>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</si>
  <si>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</si>
  <si>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</si>
  <si>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</si>
  <si>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</si>
  <si>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</si>
  <si>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</si>
  <si>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</si>
  <si>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</si>
  <si>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</si>
  <si>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25.01.100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</si>
  <si>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</si>
  <si>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</si>
  <si>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</si>
  <si>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</si>
  <si>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</si>
  <si>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</si>
  <si>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</si>
  <si>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</si>
  <si>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</si>
  <si>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</si>
  <si>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</si>
  <si>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</si>
  <si>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</si>
  <si>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</si>
  <si>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</si>
  <si>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</si>
  <si>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</si>
  <si>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</si>
  <si>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</si>
  <si>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</si>
  <si>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</si>
  <si>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</si>
  <si>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</si>
  <si>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</si>
  <si>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</si>
  <si>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</si>
  <si>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</si>
  <si>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</si>
  <si>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</si>
  <si>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</si>
  <si>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</si>
  <si>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</si>
  <si>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</si>
  <si>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</si>
  <si>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</si>
  <si>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</si>
  <si>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</si>
  <si>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</si>
  <si>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</si>
  <si>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25.02</t>
  </si>
  <si>
    <t>Porta em aluminio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</si>
  <si>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</si>
  <si>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</si>
  <si>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</si>
  <si>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</si>
  <si>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</si>
  <si>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</si>
  <si>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</si>
  <si>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</si>
  <si>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</si>
  <si>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</si>
  <si>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</si>
  <si>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</si>
  <si>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</si>
  <si>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</si>
  <si>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25.02.211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</si>
  <si>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</si>
  <si>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</si>
  <si>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</si>
  <si>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</si>
  <si>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</si>
  <si>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</si>
  <si>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</si>
  <si>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</si>
  <si>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</si>
  <si>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</si>
  <si>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</si>
  <si>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</si>
  <si>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</si>
  <si>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</si>
  <si>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</si>
  <si>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25.20</t>
  </si>
  <si>
    <t>Reparos, conservacoes e complementos - GRUPO 25</t>
  </si>
  <si>
    <t>25.20.020</t>
  </si>
  <si>
    <t>Tela de proteção tipo mosquiteira removível, em fibra de vidro com revestimento em PVC e requadro em alumínio</t>
  </si>
  <si>
    <t>26</t>
  </si>
  <si>
    <t>ESQUADRIA E ELEMENTO EM VIDRO</t>
  </si>
  <si>
    <t>26.01</t>
  </si>
  <si>
    <t>Vidro comum e laminado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</si>
  <si>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</si>
  <si>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</si>
  <si>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</si>
  <si>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</si>
  <si>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</si>
  <si>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</si>
  <si>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26.01.080</t>
  </si>
  <si>
    <t>Vidro liso transparente de 6 mm</t>
  </si>
  <si>
    <t>26.01.140</t>
  </si>
  <si>
    <t>Vidro liso laminado colorido de 6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</si>
  <si>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</si>
  <si>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</si>
  <si>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</si>
  <si>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</si>
  <si>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</si>
  <si>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</si>
  <si>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</si>
  <si>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</si>
  <si>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</si>
  <si>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</si>
  <si>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</si>
  <si>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</si>
  <si>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26.01.230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</si>
  <si>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</si>
  <si>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</si>
  <si>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</si>
  <si>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</si>
  <si>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</si>
  <si>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</si>
  <si>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Vidros float monolíticos verde de 6 mm</t>
  </si>
  <si>
    <t>26.02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</si>
  <si>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</si>
  <si>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</si>
  <si>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</si>
  <si>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</si>
  <si>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</si>
  <si>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</si>
  <si>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</si>
  <si>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</si>
  <si>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</si>
  <si>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</si>
  <si>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</si>
  <si>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</si>
  <si>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</si>
  <si>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</si>
  <si>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</si>
  <si>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</si>
  <si>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</si>
  <si>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26.03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</si>
  <si>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</si>
  <si>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</si>
  <si>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</si>
  <si>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</si>
  <si>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</si>
  <si>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</si>
  <si>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</si>
  <si>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26.03.300</t>
  </si>
  <si>
    <t>Vidro laminado temperado neutro verde de 12 mm</t>
  </si>
  <si>
    <t>26.04</t>
  </si>
  <si>
    <t>Espelhos</t>
  </si>
  <si>
    <t>26.04.010</t>
  </si>
  <si>
    <t>Espelho em vidro cristal liso, espessura de 4 mm</t>
  </si>
  <si>
    <t>26.04.030</t>
  </si>
  <si>
    <t>Espelho comum de 3 mm com moldura em alumínio</t>
  </si>
  <si>
    <t>26.20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</si>
  <si>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</si>
  <si>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</si>
  <si>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</si>
  <si>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</si>
  <si>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</si>
  <si>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</si>
  <si>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ESQUADRIA E ELEMENTO EM MATERIAL ESPECIAL</t>
  </si>
  <si>
    <t>27.02</t>
  </si>
  <si>
    <t>Policarbonato</t>
  </si>
  <si>
    <t>27.02.001</t>
  </si>
  <si>
    <t>Chapa em policarbonato compacta, fumê, espessura de 6mm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</si>
  <si>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</si>
  <si>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</si>
  <si>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</si>
  <si>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</si>
  <si>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</si>
  <si>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</si>
  <si>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27.03</t>
  </si>
  <si>
    <t>Chapa de fibra de vidro</t>
  </si>
  <si>
    <t>27.03.030</t>
  </si>
  <si>
    <t>Placa de poliéster reforçada com fibra de vidro de 3 mm</t>
  </si>
  <si>
    <t>27.04</t>
  </si>
  <si>
    <t>PVC / VINIL</t>
  </si>
  <si>
    <t>27.04.031</t>
  </si>
  <si>
    <t>Caixilho de correr em PVC com vidro e persiana</t>
  </si>
  <si>
    <t>27.04.040</t>
  </si>
  <si>
    <t>Corrimão, bate-maca ou protetor de parede em PVC, com amortecimento à impacto, altura de 131 mm</t>
  </si>
  <si>
    <t>27.04.050</t>
  </si>
  <si>
    <t>Protetor de parede ou bate-maca em PVC flexível, com amortecimento à impacto, altura de 150 mm</t>
  </si>
  <si>
    <t>27.04.051</t>
  </si>
  <si>
    <t>Faixa em vinil para proteção de paredes, com amortecimento à alto impacto, altura de 400 mm</t>
  </si>
  <si>
    <t>27.04.052</t>
  </si>
  <si>
    <t>Cantoneira adesiva em vinil de alto impacto</t>
  </si>
  <si>
    <t>27.04.060</t>
  </si>
  <si>
    <t>Bate-maca ou protetor de parede curvo em PVC, com amortecimento à impacto, altura de 200 mm</t>
  </si>
  <si>
    <t>27.04.070</t>
  </si>
  <si>
    <t>Bate-maca ou protetor de parede em PVC, com amortecimento à impacto, altura de 200 mm</t>
  </si>
  <si>
    <t>28</t>
  </si>
  <si>
    <t>FERRAGEM COMPLEMENTAR PARA ESQUADRIAS</t>
  </si>
  <si>
    <t>28.01</t>
  </si>
  <si>
    <t>Ferragem para porta</t>
  </si>
  <si>
    <t>28.01.020</t>
  </si>
  <si>
    <t>Ferragem completa com maçaneta tipo alavanca, para porta externa com 1 folha</t>
  </si>
  <si>
    <t>28.01.030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</si>
  <si>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</si>
  <si>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</si>
  <si>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</si>
  <si>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</si>
  <si>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</si>
  <si>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</si>
  <si>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</si>
  <si>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</si>
  <si>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</si>
  <si>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</si>
  <si>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</si>
  <si>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28.01.146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</si>
  <si>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</si>
  <si>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</si>
  <si>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</si>
  <si>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</si>
  <si>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</si>
  <si>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28.01.171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</si>
  <si>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</si>
  <si>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</si>
  <si>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</si>
  <si>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</si>
  <si>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</si>
  <si>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</si>
  <si>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</si>
  <si>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</si>
  <si>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</si>
  <si>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</si>
  <si>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Fechadura de segurança para cela tipo gorges, com clic e abertura de um lado, embutida em caixa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</si>
  <si>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</si>
  <si>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</si>
  <si>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</si>
  <si>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</si>
  <si>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</si>
  <si>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</si>
  <si>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28.01.550</t>
  </si>
  <si>
    <t>Fechadura com maçaneta tipo alavanca em aço inoxidável, para porta externa</t>
  </si>
  <si>
    <t>28.05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</si>
  <si>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</si>
  <si>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</si>
  <si>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</si>
  <si>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</si>
  <si>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</si>
  <si>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</si>
  <si>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</si>
  <si>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</si>
  <si>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</si>
  <si>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</si>
  <si>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</si>
  <si>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28.20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</si>
  <si>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</si>
  <si>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</si>
  <si>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</si>
  <si>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</si>
  <si>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</si>
  <si>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</si>
  <si>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</si>
  <si>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</si>
  <si>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</si>
  <si>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</si>
  <si>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</si>
  <si>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</si>
  <si>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</si>
  <si>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</si>
  <si>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</si>
  <si>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</si>
  <si>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</si>
  <si>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</si>
  <si>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</si>
  <si>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</si>
  <si>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</si>
  <si>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</si>
  <si>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</si>
  <si>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</si>
  <si>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</si>
  <si>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</si>
  <si>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</si>
  <si>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</si>
  <si>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</si>
  <si>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</si>
  <si>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</si>
  <si>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</si>
  <si>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</si>
  <si>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28.20.430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</si>
  <si>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</si>
  <si>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</si>
  <si>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</si>
  <si>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</si>
  <si>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</si>
  <si>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</si>
  <si>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</si>
  <si>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</si>
  <si>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</si>
  <si>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</si>
  <si>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</si>
  <si>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</si>
  <si>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</si>
  <si>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</si>
  <si>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</si>
  <si>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</si>
  <si>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</si>
  <si>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</si>
  <si>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</si>
  <si>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</si>
  <si>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</si>
  <si>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</si>
  <si>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</si>
  <si>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</si>
  <si>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Barra antipânico para porta dupla com travamentos horizontal e vertical completa, com maçaneta tipo alavanca e chave, para vãos de 1,40 a 1,60 m</t>
  </si>
  <si>
    <t>28.20.850</t>
  </si>
  <si>
    <t>Barra antipânico para porta dupla com travamentos horizontal e vertical completa, com maçaneta tipo alavanca e chave, para vãos de 1,70 a 2,60 m</t>
  </si>
  <si>
    <t>28.20.860</t>
  </si>
  <si>
    <t>Veda porta/veda fresta com escova em alumínio branco</t>
  </si>
  <si>
    <t>29</t>
  </si>
  <si>
    <t>INSERTE METALICO</t>
  </si>
  <si>
    <t>29.01</t>
  </si>
  <si>
    <t>Cantoneira</t>
  </si>
  <si>
    <t>29.01.020</t>
  </si>
  <si>
    <t>Cantoneira em alumínio perfil sextavado</t>
  </si>
  <si>
    <t>29.01.030</t>
  </si>
  <si>
    <t>Perfil em alumínio natural</t>
  </si>
  <si>
    <t>29.01.040</t>
  </si>
  <si>
    <t>Cantoneira em alumínio perfil ´Y´</t>
  </si>
  <si>
    <t>29.01.210</t>
  </si>
  <si>
    <t>Cantoneira em aço galvanizado</t>
  </si>
  <si>
    <t>29.01.230</t>
  </si>
  <si>
    <t>Cantoneira e perfis em ferro</t>
  </si>
  <si>
    <t>29.03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</si>
  <si>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</si>
  <si>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</si>
  <si>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</si>
  <si>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</si>
  <si>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</si>
  <si>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</si>
  <si>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</si>
  <si>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</si>
  <si>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</si>
  <si>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29.20</t>
  </si>
  <si>
    <t>Reparos, conservacoes e complementos - GRUPO 29</t>
  </si>
  <si>
    <t>29.20.030</t>
  </si>
  <si>
    <t>Alumínio liso para complementos e reparos</t>
  </si>
  <si>
    <t>30</t>
  </si>
  <si>
    <t>ACESSIBILIDADE</t>
  </si>
  <si>
    <t>30.01</t>
  </si>
  <si>
    <t>Barra de apoio</t>
  </si>
  <si>
    <t>30.01.010</t>
  </si>
  <si>
    <t>Barra de apoio reta, para pessoas com mobilidade reduzida, em tubo de aço inoxidável de 1 1/2´</t>
  </si>
  <si>
    <t>30.01.020</t>
  </si>
  <si>
    <t>Barra de apoio reta, para pessoas com mobilidade reduzida, em tubo de aço inoxidável de 1 1/2´ x 500 mm</t>
  </si>
  <si>
    <t>30.01.030</t>
  </si>
  <si>
    <t>Barra de apoio reta, para pessoas com mobilidade reduzida, em tubo de aço inoxidável de 1 1/2´ x 800 mm</t>
  </si>
  <si>
    <t>30.01.050</t>
  </si>
  <si>
    <t>Barra de apoio em ângulo de 90°, para pessoas com mobilidade reduzida, em tubo de aço inoxidável de 1 1/2´ x 800 x 800 mm</t>
  </si>
  <si>
    <t>30.01.061</t>
  </si>
  <si>
    <t>Barra de apoio lateral para lavatório, para pessoas com mobilidade reduzida, em tubo de aço inoxidável de 1.1/4", comprimento 25 a 30 cm</t>
  </si>
  <si>
    <t>30.01.080</t>
  </si>
  <si>
    <t>Barra de apoio reta, para pessoas com mobilidade reduzida, em tubo de alumínio, comprimento de 800 mm, acabamento com pintura epóxi</t>
  </si>
  <si>
    <t>30.01.090</t>
  </si>
  <si>
    <t>Barra de apoio em ângulo de 90°, para pessoas com mobilidade reduzida, em tubo de alumínio de 800 x 800 mm, acabamento com pintura epóxi</t>
  </si>
  <si>
    <t>30.01.110</t>
  </si>
  <si>
    <t>Barra de proteção para sifão, para pessoas com mobilidade reduzida, em tubo de alumínio, acabamento com pintura epóxi</t>
  </si>
  <si>
    <t>30.01.120</t>
  </si>
  <si>
    <t>Barra de apoio reta, para pessoas com mobilidade reduzida, em tubo de aço inoxidável de 1 1/4´ x 400 mm</t>
  </si>
  <si>
    <t>30.01.130</t>
  </si>
  <si>
    <t>Barra de proteção para lavatório, para pessoas com mobilidade reduzida, em tubo de alumínio acabamento com pintura epóxi</t>
  </si>
  <si>
    <t>30.03</t>
  </si>
  <si>
    <t>Aparelhos eletricos, hidraulicos e a gas</t>
  </si>
  <si>
    <t>30.03.032</t>
  </si>
  <si>
    <t>Purificador de pressão elétrico em chapa eletrozincado pré-pintada e tampo em aço inoxidável, capacidade de refrigeração de 2,75 l/h</t>
  </si>
  <si>
    <t>30.03.042</t>
  </si>
  <si>
    <t>Purificador de pressão elétrico em chapa eletrozincado pré-pintada e tampo em aço inoxidável, capacidade de refrigeração de 7,2 l/h</t>
  </si>
  <si>
    <t>30.04</t>
  </si>
  <si>
    <t>Revestimento</t>
  </si>
  <si>
    <t>30.04.010</t>
  </si>
  <si>
    <t>Revestimento em borracha sintética colorida de 5 mm, para sinalização tátil de alerta / direcional - assentamento argamassado</t>
  </si>
  <si>
    <t>30.04.020</t>
  </si>
  <si>
    <t>Revestimento em borracha sintética colorida de 5 mm, para sinalização tátil de alerta / direcional - colado</t>
  </si>
  <si>
    <t>30.04.030</t>
  </si>
  <si>
    <t>Piso em ladrilho hidráulico podotátil várias cores (25x25x2,5cm), assentado com argamassa mista</t>
  </si>
  <si>
    <t>30.04.040</t>
  </si>
  <si>
    <t>Faixa em policarbonato para sinalização visual fotoluminescente, para degraus, comprimento de 20 cm</t>
  </si>
  <si>
    <t>30.04.060</t>
  </si>
  <si>
    <t>Revestimento em chapa de aço inoxidável para proteção de portas, altura de 40 cm</t>
  </si>
  <si>
    <t>30.04.070</t>
  </si>
  <si>
    <t>Rejuntamento de piso em ladrilho hidráulico (25x25x2,5cm) com argamassa industrializada para rejunte, juntas de 2 mm</t>
  </si>
  <si>
    <t>30.04.090</t>
  </si>
  <si>
    <t>Sinalização visual de degraus com pintura esmalte epóxi, comprimento de 20 cm</t>
  </si>
  <si>
    <t>30.04.100</t>
  </si>
  <si>
    <t>Piso tátil de concreto, alerta / direcional, intertravado, espessura de 6 cm, com rejunte em areia</t>
  </si>
  <si>
    <t>30.06</t>
  </si>
  <si>
    <t>Comunicacao visual e sonora</t>
  </si>
  <si>
    <t>30.06.010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</si>
  <si>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</si>
  <si>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</si>
  <si>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</si>
  <si>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</si>
  <si>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</si>
  <si>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</si>
  <si>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Tinta acrílica para sinalização visual de piso, com acabamento microtexturizado e antiderrapante</t>
  </si>
  <si>
    <t>30.06.061</t>
  </si>
  <si>
    <t>Sistema de alarme PNE com indicador audiovisual, para pessoas com mobilidade reduzida ou cadeirante</t>
  </si>
  <si>
    <t>30.06.064</t>
  </si>
  <si>
    <t>Sistema de alarme PNE com indicador audiovisual, sistema sem fio (Wireless), para pessoas com mobilidade reduzida ou cadeirante</t>
  </si>
  <si>
    <t>30.06.080</t>
  </si>
  <si>
    <t>Placa de identificação em alumínio para WC, com desenho universal de acessibilidade</t>
  </si>
  <si>
    <t>30.06.090</t>
  </si>
  <si>
    <t>Placa de identificação para estacionamento, com desenho universal de acessibilidade, tipo pedestal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</si>
  <si>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</si>
  <si>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</si>
  <si>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</si>
  <si>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</si>
  <si>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30.06.124</t>
  </si>
  <si>
    <t>Sinalização com pictograma autoadesivo em policarbonato para piso 80 cm x 120 cm - área de resgate</t>
  </si>
  <si>
    <t>30.06.132</t>
  </si>
  <si>
    <t>Placa de sinalização tátil em poliestireno com alto relevo em braile, para identificação de pavimentos</t>
  </si>
  <si>
    <t>30.08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</si>
  <si>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</si>
  <si>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</si>
  <si>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</si>
  <si>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</si>
  <si>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</si>
  <si>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</si>
  <si>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180x80cm</t>
  </si>
  <si>
    <t>30.08.060</t>
  </si>
  <si>
    <t>Bacia sifonada de louça para pessoas com mobilidade reduzida - capacidade de 6 litros</t>
  </si>
  <si>
    <t>30.14</t>
  </si>
  <si>
    <t>Elevador e plataforma</t>
  </si>
  <si>
    <t>30.14.010</t>
  </si>
  <si>
    <t>Elevador de uso restrito a pessoas com mobilidade reduzida com 02 paradas, capacidade de 225 kg - uso interno em alvenaria</t>
  </si>
  <si>
    <t>30.14.020</t>
  </si>
  <si>
    <t>Elevador de uso restrito a pessoas com mobilidade reduzida com 03 paradas, capacidade de 225 kg - uso interno em alvenaria</t>
  </si>
  <si>
    <t>30.14.030</t>
  </si>
  <si>
    <t>Plataforma para elevação até 2,00 m, nas dimensões de 900 x 1400 mm, capacidade de 250 kg- percurso até 1,00 m de altura</t>
  </si>
  <si>
    <t>30.14.040</t>
  </si>
  <si>
    <t>Plataforma para elevação até 2,00 m, nas dimensões de 900 x 1400 mm, capacidade de 250 kg - percurso superior a 1,00 m de altura</t>
  </si>
  <si>
    <t>32</t>
  </si>
  <si>
    <t>IMPERMEABILIZACAO, PROTECAO E JUNTA</t>
  </si>
  <si>
    <t>32.06</t>
  </si>
  <si>
    <t>Isolamentos termicos / acusticos</t>
  </si>
  <si>
    <t>32.06.010</t>
  </si>
  <si>
    <t>Lã de vidro e/ou lã de rocha com espessura de 1´</t>
  </si>
  <si>
    <t>32.06.030</t>
  </si>
  <si>
    <t>Lã de vidro e/ou lã de rocha com espessura de 2´</t>
  </si>
  <si>
    <t>32.06.120</t>
  </si>
  <si>
    <t>Argila expandida</t>
  </si>
  <si>
    <t>32.06.130</t>
  </si>
  <si>
    <t>Espuma flexível de poliuretano poliéter/poliéster para absorção acústica, espessura de 50 mm</t>
  </si>
  <si>
    <t>32.06.151</t>
  </si>
  <si>
    <t>Lâmina refletiva revestida com dupla face em alumínio, dupla malha de reforço e laminação entre camadas, para isolação térmica</t>
  </si>
  <si>
    <t>32.06.231</t>
  </si>
  <si>
    <t>Película de controle solar refletiva na cor prata, para aplicação em vidros</t>
  </si>
  <si>
    <t>32.06.380</t>
  </si>
  <si>
    <t>Isolamento acústico em placas de espuma semirrígida, com uma camada de manta HD, espessura de 50 mm</t>
  </si>
  <si>
    <t>32.06.396</t>
  </si>
  <si>
    <t>Manta termoacústica em fibra cerâmica aluminizada, espessura de 38 mm</t>
  </si>
  <si>
    <t>32.06.400</t>
  </si>
  <si>
    <t>Isolamento acústico em placas de espuma semirrígida incombustível, com superfície em cunhas anecóicas, espessura de 50 mm</t>
  </si>
  <si>
    <t>32.07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</si>
  <si>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</si>
  <si>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</si>
  <si>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</si>
  <si>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</si>
  <si>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</si>
  <si>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</si>
  <si>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Junta de dilatação ou vedação com mastique de silicone, 1,0 x 0,5 cm - inclusive guia de apoio em polietileno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</si>
  <si>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</si>
  <si>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</si>
  <si>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</si>
  <si>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</si>
  <si>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</si>
  <si>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</si>
  <si>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</si>
  <si>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</si>
  <si>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Perfil de acabamento com borracha termoplástica vulcanizada contínua flexível, para junta de dilatação de embutir - piso-piso</t>
  </si>
  <si>
    <t>32.07.240</t>
  </si>
  <si>
    <t>Perfil de acabamento com borracha termoplástica vulcanizada contínua flexível, para junta de dilatação de embutir - piso-parede</t>
  </si>
  <si>
    <t>32.07.250</t>
  </si>
  <si>
    <t>Perfil de acabamento com borracha termoplástica vulcanizada contínua flexível, para junta de dilatação de embutir - parede-parede ou forro-forro</t>
  </si>
  <si>
    <t>32.07.260</t>
  </si>
  <si>
    <t>Perfil de acabamento com borracha termoplástica vulcanizada contínua flexível, para junta de dilatação de embutir - parede-parede ou forro-forro - canto</t>
  </si>
  <si>
    <t>32.08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</si>
  <si>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</si>
  <si>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</si>
  <si>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</si>
  <si>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</si>
  <si>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</si>
  <si>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</si>
  <si>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</si>
  <si>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</si>
  <si>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</si>
  <si>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</si>
  <si>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Junta estrutural com perfil elastomérico para fissuras, painéis e estruturas em geral, movimentação máxima 15 mm</t>
  </si>
  <si>
    <t>32.08.090</t>
  </si>
  <si>
    <t>Junta estrutural com perfil elastomérico para fissuras, painéis e estruturas em geral, movimentação máxima 30 mm</t>
  </si>
  <si>
    <t>32.08.110</t>
  </si>
  <si>
    <t>Junta estrutural com perfil elastomérico e lábios poliméricos para obras de arte, movimentação máxima 40 mm</t>
  </si>
  <si>
    <t>32.08.130</t>
  </si>
  <si>
    <t>Junta estrutural com perfil elastomérico e lábios poliméricos para obras de arte, movimentação máxima 55 mm</t>
  </si>
  <si>
    <t>32.08.160</t>
  </si>
  <si>
    <t>Junta elástica estrutural de neoprene</t>
  </si>
  <si>
    <t>32.09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</si>
  <si>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</si>
  <si>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</si>
  <si>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</si>
  <si>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</si>
  <si>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</si>
  <si>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</si>
  <si>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32.10</t>
  </si>
  <si>
    <t>Envelope de concreto e protecao de tubos</t>
  </si>
  <si>
    <t>32.10.050</t>
  </si>
  <si>
    <t>Proteção anticorrosiva, a base de resina epóxi com alcatrão, para ramais sob a terra, com DN até 1´</t>
  </si>
  <si>
    <t>32.10.060</t>
  </si>
  <si>
    <t>Proteção anticorrosiva, a base de resina epóxi com alcatrão, para ramais sob a terra, com DN acima de 1´ até 2´</t>
  </si>
  <si>
    <t>32.10.070</t>
  </si>
  <si>
    <t>Proteção anticorrosiva, a base de resina epóxi com alcatrão, para ramais sob a terra, com DN acima de 2´ até 3´</t>
  </si>
  <si>
    <t>32.10.080</t>
  </si>
  <si>
    <t>Proteção anticorrosiva, a base de resina epóxi com alcatrão, para ramais sob a terra, com DN acima de 3´ até 4´</t>
  </si>
  <si>
    <t>32.10.082</t>
  </si>
  <si>
    <t>Proteção anticorrosiva, a base de resina epóxi com alcatrão, para ramais sob a terra, com DN acima de 5´ até 6´</t>
  </si>
  <si>
    <t>32.10.090</t>
  </si>
  <si>
    <t>Proteção anticorrosiva, com fita adesiva, para ramais sob a terra, com DN até 1´</t>
  </si>
  <si>
    <t>32.10.100</t>
  </si>
  <si>
    <t>Proteção anticorrosiva, com fita adesiva, para ramais sob a terra, com DN acima de 1´ até 2´</t>
  </si>
  <si>
    <t>32.10.110</t>
  </si>
  <si>
    <t>Proteção anticorrosiva, com fita adesiva, para ramais sob a terra, com DN acima de 2´ até 3´</t>
  </si>
  <si>
    <t>32.11</t>
  </si>
  <si>
    <t>Isolante termico para tubos e dutos</t>
  </si>
  <si>
    <t>32.11.150</t>
  </si>
  <si>
    <t>Proteção para isolamento térmico em alumínio</t>
  </si>
  <si>
    <t>32.11.200</t>
  </si>
  <si>
    <t>Isolamento térmico em polietileno expandido, espessura de 5 mm, para tubulação de 1/2´ (15 mm)</t>
  </si>
  <si>
    <t>32.11.210</t>
  </si>
  <si>
    <t>Isolamento térmico em polietileno expandido, espessura de 5 mm, para tubulação de 3/4´ (22 mm)</t>
  </si>
  <si>
    <t>32.11.220</t>
  </si>
  <si>
    <t>Isolamento térmico em polietileno expandido, espessura de 5 mm, para tubulação de 1´ (28 mm)</t>
  </si>
  <si>
    <t>32.11.230</t>
  </si>
  <si>
    <t>Isolamento térmico em polietileno expandido, espessura de 10 mm, para tubulação de 1 1/4´ (35 mm)</t>
  </si>
  <si>
    <t>32.11.240</t>
  </si>
  <si>
    <t>Isolamento térmico em polietileno expandido, espessura de 10 mm, para tubulação de 1 1/2´ (42 mm)</t>
  </si>
  <si>
    <t>32.11.250</t>
  </si>
  <si>
    <t>Isolamento térmico em polietileno expandido, espessura de 10 mm, para tubulação de 2´ (54 mm)</t>
  </si>
  <si>
    <t>32.11.270</t>
  </si>
  <si>
    <t>Isolamento térmico em espuma elastomérica, espessura de 9 a 12 mm, para tubulação de 1/4´ (cobre)</t>
  </si>
  <si>
    <t>32.11.280</t>
  </si>
  <si>
    <t>Isolamento térmico em espuma elastomérica, espessura de 9 a 12 mm, para tubulação de 1/2´ (cobre)</t>
  </si>
  <si>
    <t>32.11.290</t>
  </si>
  <si>
    <t>Isolamento térmico em espuma elastomérica, espessura de 9 a 12 mm, para tubulação de 5/8´ (cobre) ou 1/4´ (ferro)</t>
  </si>
  <si>
    <t>32.11.300</t>
  </si>
  <si>
    <t>Isolamento térmico em espuma elastomérica, espessura de 9 a 12 mm, para tubulação de 1´ (cobre)</t>
  </si>
  <si>
    <t>32.11.310</t>
  </si>
  <si>
    <t>Isolamento térmico em espuma elastomérica, espessura de 19 a 26 mm, para tubulação de 7/8´ (cobre) ou 1/2´ (ferro)</t>
  </si>
  <si>
    <t>32.11.320</t>
  </si>
  <si>
    <t>Isolamento térmico em espuma elastomérica, espessura de 19 a 26 mm, para tubulação de 1 1/8´ (cobre) ou 3/4´ (ferro)</t>
  </si>
  <si>
    <t>32.11.330</t>
  </si>
  <si>
    <t>Isolamento térmico em espuma elastomérica, espessura de 19 a 26 mm, para tubulação de 1 3/8´ (cobre) ou 1´ (ferro)</t>
  </si>
  <si>
    <t>32.11.340</t>
  </si>
  <si>
    <t>Isolamento térmico em espuma elastomérica, espessura de 19 a 26 mm, para tubulação de 1 5/8´ (cobre) ou 1 1/4´ (ferro)</t>
  </si>
  <si>
    <t>32.11.350</t>
  </si>
  <si>
    <t>Isolamento térmico em espuma elastomérica, espessura de 19 a 26 mm, para tubulação de 1 1/2´ (ferro)</t>
  </si>
  <si>
    <t>32.11.360</t>
  </si>
  <si>
    <t>Isolamento térmico em espuma elastomérica, espessura de 19 a 26 mm, para tubulação de 2´ (ferro)</t>
  </si>
  <si>
    <t>32.11.370</t>
  </si>
  <si>
    <t>Isolamento térmico em espuma elastomérica, espessura de 19 a 26 mm, para tubulação de 2 1/2´ (ferro)</t>
  </si>
  <si>
    <t>32.11.380</t>
  </si>
  <si>
    <t>Isolamento térmico em espuma elastomérica, espessura de 19 a 26 mm, para tubulação de 3 1/2´ (cobre) ou 3´ (ferro)</t>
  </si>
  <si>
    <t>32.11.390</t>
  </si>
  <si>
    <t>Isolamento térmico em espuma elastomérica, espessura de 19 a 26 mm, para tubulação de 4´ (ferro)</t>
  </si>
  <si>
    <t>32.11.400</t>
  </si>
  <si>
    <t>Isolamento térmico em espuma elastomérica, espessura de 19 a 26 mm, para tubulação de 5´ (ferro)</t>
  </si>
  <si>
    <t>32.11.410</t>
  </si>
  <si>
    <t>Isolamento térmico em espuma elastomérica, espessura de 19 a 26 mm, para tubulação de 6´ (ferro)</t>
  </si>
  <si>
    <t>32.11.420</t>
  </si>
  <si>
    <t>Manta em espuma elastomérica, espessura de 19 a 26 mm, para isolamento térmico de tubulação acima de 6´</t>
  </si>
  <si>
    <t>32.11.430</t>
  </si>
  <si>
    <t>Isolamento térmico em espuma elastomérica, espessura de 19 a 26 mm, para tubulação de 3/8" (cobre) ou 1/8" (ferro)</t>
  </si>
  <si>
    <t>32.11.440</t>
  </si>
  <si>
    <t>Isolamento térmico em espuma elastomérica, espessura de 19 a 26 mm, para tubulação de 3/4" (cobre) ou 3/8" (ferro)</t>
  </si>
  <si>
    <t>32.15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</si>
  <si>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</si>
  <si>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</si>
  <si>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</si>
  <si>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</si>
  <si>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</si>
  <si>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</si>
  <si>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Impermeabilização em manta asfáltica tipo III-B, espessura de 3 mm, face exposta em geotêxtil, com membrana acrílica</t>
  </si>
  <si>
    <t>32.15.100</t>
  </si>
  <si>
    <t>Impermeabilização em manta asfáltica plastomérica com armadura, tipo III, espessura de 4 mm, face exposta em geotêxtil com membrana acrílica</t>
  </si>
  <si>
    <t>32.15.240</t>
  </si>
  <si>
    <t>Impermeabilização com manta asfáltica tipo III, anti raiz, espessura de 4 mm</t>
  </si>
  <si>
    <t>32.16</t>
  </si>
  <si>
    <t>Impermeabilizacao flexivel com membranas</t>
  </si>
  <si>
    <t>32.16.010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</si>
  <si>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</si>
  <si>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</si>
  <si>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</si>
  <si>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</si>
  <si>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</si>
  <si>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</si>
  <si>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Impermeabilização em membrana de asfalto modificado com elastômeros, na cor preta e reforço em tela poliéster</t>
  </si>
  <si>
    <t>32.16.050</t>
  </si>
  <si>
    <t>Impermeabilização em membrana à base de polímeros acrílicos, na cor branca</t>
  </si>
  <si>
    <t>32.16.060</t>
  </si>
  <si>
    <t>Impermeabilização em membrana à base de polímeros acrílicos, na cor branca e reforço em tela poliéster</t>
  </si>
  <si>
    <t>32.16.070</t>
  </si>
  <si>
    <t>Impermeabilização em membrana à base de resina termoplástica e cimentos aditivados com reforço em tela poliéster</t>
  </si>
  <si>
    <t>32.17</t>
  </si>
  <si>
    <t>Impermeabilizacao rigida</t>
  </si>
  <si>
    <t>32.17.010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</si>
  <si>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</si>
  <si>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</si>
  <si>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</si>
  <si>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</si>
  <si>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</si>
  <si>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</si>
  <si>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Impermeabilização em argamassa polimérica com reforço em tela poliéster para pressão hidrostática positiva</t>
  </si>
  <si>
    <t>32.17.070</t>
  </si>
  <si>
    <t>Impermeabilização anticorrosiva em membrana epoxídica com alcatrão de hulha, sobre massa</t>
  </si>
  <si>
    <t>32.20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</si>
  <si>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</si>
  <si>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</si>
  <si>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</si>
  <si>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</si>
  <si>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</si>
  <si>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</si>
  <si>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</si>
  <si>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</si>
  <si>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</si>
  <si>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</si>
  <si>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PINTURA</t>
  </si>
  <si>
    <t>33.01</t>
  </si>
  <si>
    <t>Preparo de base</t>
  </si>
  <si>
    <t>33.01.040</t>
  </si>
  <si>
    <t>Estucamento e lixamento de concreto deteriorado</t>
  </si>
  <si>
    <t>33.01.050</t>
  </si>
  <si>
    <t>Estucamento e lixamento de concreto</t>
  </si>
  <si>
    <t>33.01.060</t>
  </si>
  <si>
    <t>Imunizante para madeira</t>
  </si>
  <si>
    <t>33.01.280</t>
  </si>
  <si>
    <t>Reparo de trincas rasas até 5 mm de largura, na massa</t>
  </si>
  <si>
    <t>33.01.350</t>
  </si>
  <si>
    <t>Preparo de base para superfície metálica com fundo antioxidante</t>
  </si>
  <si>
    <t>33.02</t>
  </si>
  <si>
    <t>Massa corrida</t>
  </si>
  <si>
    <t>33.02.060</t>
  </si>
  <si>
    <t>Massa corrida a base de PVA</t>
  </si>
  <si>
    <t>33.02.080</t>
  </si>
  <si>
    <t>Massa corrida à base de resina acrílica</t>
  </si>
  <si>
    <t>33.03</t>
  </si>
  <si>
    <t>Pintura em superficies de concreto / massa / gesso / pedras</t>
  </si>
  <si>
    <t>33.03.220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</si>
  <si>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</si>
  <si>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</si>
  <si>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</si>
  <si>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</si>
  <si>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</si>
  <si>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33.03.750</t>
  </si>
  <si>
    <t>Verniz acrílico</t>
  </si>
  <si>
    <t>33.03.760</t>
  </si>
  <si>
    <t>Hidrorepelente incolor para fachada à base de silano-siloxano oligomérico disperso em água</t>
  </si>
  <si>
    <t>33.03.770</t>
  </si>
  <si>
    <t>Hidrorepelente incolor para fachada à base de silano-siloxano oligomérico disperso em solvente</t>
  </si>
  <si>
    <t>33.03.780</t>
  </si>
  <si>
    <t>Verniz de proteção antipichação</t>
  </si>
  <si>
    <t>33.05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</si>
  <si>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</si>
  <si>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</si>
  <si>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</si>
  <si>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</si>
  <si>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</si>
  <si>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</si>
  <si>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</si>
  <si>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</si>
  <si>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</si>
  <si>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33.06</t>
  </si>
  <si>
    <t>Pintura em pisos</t>
  </si>
  <si>
    <t>33.06.020</t>
  </si>
  <si>
    <t>Acrílico para quadras e pisos cimentados</t>
  </si>
  <si>
    <t>33.07</t>
  </si>
  <si>
    <t>Pintura em estruturas metalicas</t>
  </si>
  <si>
    <t>33.07.102</t>
  </si>
  <si>
    <t>Esmalte a base de água em estrutura metálica</t>
  </si>
  <si>
    <t>33.07.130</t>
  </si>
  <si>
    <t>Pintura epóxi bicomponente em estruturas metálicas</t>
  </si>
  <si>
    <t>33.07.140</t>
  </si>
  <si>
    <t>Pintura com esmalte alquídico em estrutura metálica</t>
  </si>
  <si>
    <t>33.07.303</t>
  </si>
  <si>
    <t>Proteção passiva contra incêndio com tinta intumescente, com tempo requerido de resistência ao fogo TRRF = 60 min - aplicação em estrutura metálica</t>
  </si>
  <si>
    <t>33.07.304</t>
  </si>
  <si>
    <t>Proteção passiva contra incêndio com tinta intumescente, com tempo requerido de resistência ao fogo TRRF = 120 min - aplicação em estrutura metálica</t>
  </si>
  <si>
    <t>33.09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</si>
  <si>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</si>
  <si>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</si>
  <si>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</si>
  <si>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</si>
  <si>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</si>
  <si>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33.10</t>
  </si>
  <si>
    <t>Pintura em superficie de concreto/massa/gesso/pedras, inclusive preparo</t>
  </si>
  <si>
    <t>33.10.010</t>
  </si>
  <si>
    <t>Tinta látex antimofo em massa, inclusive preparo</t>
  </si>
  <si>
    <t>33.10.020</t>
  </si>
  <si>
    <t>Tinta látex em massa, inclusive preparo</t>
  </si>
  <si>
    <t>33.10.030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</si>
  <si>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</si>
  <si>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</si>
  <si>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</si>
  <si>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</si>
  <si>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</si>
  <si>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</si>
  <si>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</si>
  <si>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</si>
  <si>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</si>
  <si>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</si>
  <si>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</si>
  <si>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</si>
  <si>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Proteção passiva contra incêndio com tinta intumescente, tempo requerido de resistência ao fogo TRRF = 60 minutos - aplicação em painéis de gesso acartonado</t>
  </si>
  <si>
    <t>33.10.130</t>
  </si>
  <si>
    <t>Proteção passiva contra incêndio com tinta intumescente, tempo requerido de resistência ao fogo TRRF = 120 minutos - aplicação em painéis de gesso acartonado</t>
  </si>
  <si>
    <t>33.11</t>
  </si>
  <si>
    <t>Pintura em superficie metalica, inclusive preparo</t>
  </si>
  <si>
    <t>33.11.050</t>
  </si>
  <si>
    <t>Esmalte à base água em superfície metálica, inclusive preparo</t>
  </si>
  <si>
    <t>33.12</t>
  </si>
  <si>
    <t>Pintura em superficie de madeira, inclusive preparo</t>
  </si>
  <si>
    <t>33.12.011</t>
  </si>
  <si>
    <t>Esmalte à base de água em madeira, inclusive preparo</t>
  </si>
  <si>
    <t>34</t>
  </si>
  <si>
    <t>PAISAGISMO E FECHAMENTOS</t>
  </si>
  <si>
    <t>34.01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</si>
  <si>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</si>
  <si>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</si>
  <si>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</si>
  <si>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</si>
  <si>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</si>
  <si>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34.02</t>
  </si>
  <si>
    <t>Vegetacao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</si>
  <si>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</si>
  <si>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</si>
  <si>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</si>
  <si>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</si>
  <si>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</si>
  <si>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</si>
  <si>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</si>
  <si>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</si>
  <si>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</si>
  <si>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</si>
  <si>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</si>
  <si>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</si>
  <si>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</si>
  <si>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</si>
  <si>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</si>
  <si>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</si>
  <si>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34.03</t>
  </si>
  <si>
    <t>Vegetacao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</si>
  <si>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</si>
  <si>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</si>
  <si>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</si>
  <si>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</si>
  <si>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</si>
  <si>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</si>
  <si>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</si>
  <si>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</si>
  <si>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34.04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</si>
  <si>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</si>
  <si>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</si>
  <si>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</si>
  <si>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</si>
  <si>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</si>
  <si>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</si>
  <si>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</si>
  <si>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</si>
  <si>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 = 2,00 m</t>
  </si>
  <si>
    <t>34.04.166</t>
  </si>
  <si>
    <t>Árvore ornamental tipo Aroeira salsa - h= 2,00 m</t>
  </si>
  <si>
    <t>34.04.280</t>
  </si>
  <si>
    <t>Árvore ornamental tipo Manacá-da-serra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</si>
  <si>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</si>
  <si>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</si>
  <si>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</si>
  <si>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</si>
  <si>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34.05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</si>
  <si>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</si>
  <si>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</si>
  <si>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</si>
  <si>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</si>
  <si>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</si>
  <si>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</si>
  <si>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</si>
  <si>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</si>
  <si>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Cerca em tela de aço galvanizado de 2´, montantes em mourões de concreto com ponta inclinada e arame farpado</t>
  </si>
  <si>
    <t>34.05.080</t>
  </si>
  <si>
    <t>Alambrado em tela de aço galvanizado de 2´, montantes metálicos e arame farpado, até 4,00 m de altura</t>
  </si>
  <si>
    <t>34.05.110</t>
  </si>
  <si>
    <t>Alambrado em tela de aço galvanizado de 2´, montantes metálicos e arame farpado, acima de 4,00 m de altura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</si>
  <si>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</si>
  <si>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</si>
  <si>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</si>
  <si>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</si>
  <si>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</si>
  <si>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Alambrado em tela de aço galvanizado de 2´, montantes metálicos com extremo superior duplo e arame farpado, acima de 4,00 m de altura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</si>
  <si>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</si>
  <si>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</si>
  <si>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</si>
  <si>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</si>
  <si>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</si>
  <si>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Portão de abrir em grade de aço galvanizado eletrofundida, malha 65 x 132 mm, e pintura eletrostática</t>
  </si>
  <si>
    <t>34.05.300</t>
  </si>
  <si>
    <t>Portão de correr em grade de aço galvanizado eletrofundida, malha 65 x 132 mm, e pintura eletrostática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</si>
  <si>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</si>
  <si>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</si>
  <si>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</si>
  <si>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</si>
  <si>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</si>
  <si>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</si>
  <si>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</si>
  <si>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</si>
  <si>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</si>
  <si>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</si>
  <si>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34.13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</si>
  <si>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</si>
  <si>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</si>
  <si>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</si>
  <si>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</si>
  <si>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</si>
  <si>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</si>
  <si>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</si>
  <si>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</si>
  <si>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</si>
  <si>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</si>
  <si>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</si>
  <si>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</si>
  <si>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</si>
  <si>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34.20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</si>
  <si>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</si>
  <si>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</si>
  <si>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</si>
  <si>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</si>
  <si>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</si>
  <si>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</si>
  <si>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</si>
  <si>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</si>
  <si>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</si>
  <si>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</si>
  <si>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</si>
  <si>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</si>
  <si>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</si>
  <si>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</si>
  <si>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</si>
  <si>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</si>
  <si>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PLAYGROUND E EQUIPAMENTO RECREATIVO</t>
  </si>
  <si>
    <t>35.01</t>
  </si>
  <si>
    <t>Quadra e equipamento de esportes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</si>
  <si>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</si>
  <si>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</si>
  <si>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</si>
  <si>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</si>
  <si>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</si>
  <si>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</si>
  <si>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</si>
  <si>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</si>
  <si>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</si>
  <si>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</si>
  <si>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35.03</t>
  </si>
  <si>
    <t>Abrigo, guarita e quiosque</t>
  </si>
  <si>
    <t>35.03.030</t>
  </si>
  <si>
    <t>Cancela automática metálica com barreira de alumínio de 3,50 até 4,00 m</t>
  </si>
  <si>
    <t>35.04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</si>
  <si>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</si>
  <si>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</si>
  <si>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</si>
  <si>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</si>
  <si>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</si>
  <si>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</si>
  <si>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</si>
  <si>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</si>
  <si>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</si>
  <si>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</si>
  <si>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</si>
  <si>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35.05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</si>
  <si>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</si>
  <si>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</si>
  <si>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</si>
  <si>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</si>
  <si>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</si>
  <si>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</si>
  <si>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</si>
  <si>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</si>
  <si>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</si>
  <si>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35.07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</si>
  <si>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</si>
  <si>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</si>
  <si>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</si>
  <si>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</si>
  <si>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</si>
  <si>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</si>
  <si>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</si>
  <si>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</si>
  <si>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</si>
  <si>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35.20</t>
  </si>
  <si>
    <t>Reparos, conservacoes e complementos - GRUPO 35</t>
  </si>
  <si>
    <t>35.20.010</t>
  </si>
  <si>
    <t>35.20.050</t>
  </si>
  <si>
    <t>Conjunto de 4 lixeiras para coleta seletiva, com tampa basculante, capacidade 50 litros</t>
  </si>
  <si>
    <t>36</t>
  </si>
  <si>
    <t>ENTRADA DE ENERGIA ELETRICA E TELEFONIA</t>
  </si>
  <si>
    <t>36.01</t>
  </si>
  <si>
    <t>Entrada de energia - componentes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</si>
  <si>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</si>
  <si>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</si>
  <si>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</si>
  <si>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</si>
  <si>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</si>
  <si>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</si>
  <si>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36.03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</si>
  <si>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</si>
  <si>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</si>
  <si>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</si>
  <si>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</si>
  <si>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</si>
  <si>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</si>
  <si>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</si>
  <si>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</si>
  <si>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</si>
  <si>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</si>
  <si>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</si>
  <si>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</si>
  <si>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</si>
  <si>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</si>
  <si>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</si>
  <si>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</si>
  <si>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Caixa de proteção para transformador de corrente, (1000 x 750 x 300) mm, padrão Concessionárias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</si>
  <si>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</si>
  <si>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</si>
  <si>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</si>
  <si>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</si>
  <si>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</si>
  <si>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</si>
  <si>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36.04</t>
  </si>
  <si>
    <t>Suporte (Braquet)</t>
  </si>
  <si>
    <t>36.04.010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</si>
  <si>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</si>
  <si>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</si>
  <si>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</si>
  <si>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</si>
  <si>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</si>
  <si>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</si>
  <si>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</si>
  <si>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36.05</t>
  </si>
  <si>
    <t>Isoladores</t>
  </si>
  <si>
    <t>36.05.010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</si>
  <si>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</si>
  <si>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</si>
  <si>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</si>
  <si>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</si>
  <si>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</si>
  <si>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36.05.100</t>
  </si>
  <si>
    <t>Isolador pedestal para 15 kV</t>
  </si>
  <si>
    <t>36.05.110</t>
  </si>
  <si>
    <t>Isolador pedestal para 25 kV</t>
  </si>
  <si>
    <t>36.06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</si>
  <si>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</si>
  <si>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</si>
  <si>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</si>
  <si>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</si>
  <si>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</si>
  <si>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36.07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</si>
  <si>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</si>
  <si>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</si>
  <si>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</si>
  <si>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</si>
  <si>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</si>
  <si>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</si>
  <si>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</si>
  <si>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36.07.060</t>
  </si>
  <si>
    <t>Para-raios de distribuição, classe 15 kV/10 kA, completo, encapsulado com polímero</t>
  </si>
  <si>
    <t>36.08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</si>
  <si>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</si>
  <si>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</si>
  <si>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</si>
  <si>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</si>
  <si>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</si>
  <si>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</si>
  <si>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</si>
  <si>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</si>
  <si>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</si>
  <si>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</si>
  <si>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</si>
  <si>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</si>
  <si>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</si>
  <si>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</si>
  <si>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</si>
  <si>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</si>
  <si>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</si>
  <si>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</si>
  <si>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</si>
  <si>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</si>
  <si>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</si>
  <si>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36.09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</si>
  <si>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</si>
  <si>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</si>
  <si>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</si>
  <si>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</si>
  <si>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</si>
  <si>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</si>
  <si>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</si>
  <si>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</si>
  <si>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</si>
  <si>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</si>
  <si>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</si>
  <si>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</si>
  <si>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</si>
  <si>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</si>
  <si>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</si>
  <si>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</si>
  <si>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</si>
  <si>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</si>
  <si>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</si>
  <si>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</si>
  <si>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</si>
  <si>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</si>
  <si>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</si>
  <si>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</si>
  <si>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</si>
  <si>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</si>
  <si>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</si>
  <si>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</si>
  <si>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</si>
  <si>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</si>
  <si>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</si>
  <si>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</si>
  <si>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</si>
  <si>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</si>
  <si>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</si>
  <si>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</si>
  <si>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</si>
  <si>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</si>
  <si>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</si>
  <si>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36.20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</si>
  <si>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</si>
  <si>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</si>
  <si>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</si>
  <si>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</si>
  <si>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</si>
  <si>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</si>
  <si>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</si>
  <si>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</si>
  <si>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</si>
  <si>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</si>
  <si>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</si>
  <si>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</si>
  <si>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</si>
  <si>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</si>
  <si>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</si>
  <si>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</si>
  <si>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</si>
  <si>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</si>
  <si>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</si>
  <si>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</si>
  <si>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</si>
  <si>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</si>
  <si>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</si>
  <si>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</si>
  <si>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</si>
  <si>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</si>
  <si>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</si>
  <si>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</si>
  <si>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</si>
  <si>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</si>
  <si>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</si>
  <si>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</si>
  <si>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</si>
  <si>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</si>
  <si>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</si>
  <si>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</si>
  <si>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</si>
  <si>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</si>
  <si>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</si>
  <si>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</si>
  <si>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</si>
  <si>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</si>
  <si>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</si>
  <si>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</si>
  <si>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</si>
  <si>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</si>
  <si>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</si>
  <si>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</si>
  <si>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</si>
  <si>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</si>
  <si>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</si>
  <si>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</si>
  <si>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</si>
  <si>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</si>
  <si>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</si>
  <si>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</si>
  <si>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</si>
  <si>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QUADRO E PAINEL PARA ENERGIA ELETRICA E TELEFONIA</t>
  </si>
  <si>
    <t>37.01</t>
  </si>
  <si>
    <t>Quadro para telefonia embutir, protecao IP40 chapa nº 16msg</t>
  </si>
  <si>
    <t>37.01.020</t>
  </si>
  <si>
    <t>Quadro Telebrás de embutir de 200 x 200 x 120 mm</t>
  </si>
  <si>
    <t>37.01.080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</si>
  <si>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</si>
  <si>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</si>
  <si>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</si>
  <si>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</si>
  <si>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</si>
  <si>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</si>
  <si>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</si>
  <si>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37.02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</si>
  <si>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</si>
  <si>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</si>
  <si>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</si>
  <si>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</si>
  <si>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</si>
  <si>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</si>
  <si>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</si>
  <si>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</si>
  <si>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</si>
  <si>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37.03</t>
  </si>
  <si>
    <t>Quadro distribuicao de luz e forca de embutir universal</t>
  </si>
  <si>
    <t>37.03.200</t>
  </si>
  <si>
    <t>Quadro de distribuição universal de embutir, para disjuntores 16 DIN / 12 Bolt-on - 150 A - sem componentes</t>
  </si>
  <si>
    <t>37.03.210</t>
  </si>
  <si>
    <t>Quadro de distribuição universal de embutir, para disjuntores 24 DIN / 18 Bolt-on - 150 A - sem componentes</t>
  </si>
  <si>
    <t>37.03.220</t>
  </si>
  <si>
    <t>Quadro de distribuição universal de embutir, para disjuntores 34 DIN / 24 Bolt-on - 150 A - sem componentes</t>
  </si>
  <si>
    <t>37.03.230</t>
  </si>
  <si>
    <t>Quadro de distribuição universal de embutir, para disjuntores 44 DIN / 32 Bolt-on - 150 A - sem componentes</t>
  </si>
  <si>
    <t>37.03.240</t>
  </si>
  <si>
    <t>Quadro de distribuição universal de embutir, para disjuntores 56 DIN / 40 Bolt-on - 225 A - sem componentes</t>
  </si>
  <si>
    <t>37.03.250</t>
  </si>
  <si>
    <t>Quadro de distribuição universal de embutir, para disjuntores 70 DIN / 50 Bolt-on - 225 A - sem componentes</t>
  </si>
  <si>
    <t>37.04</t>
  </si>
  <si>
    <t>Quadro distribuicao de luz e forca de sobrepor universal</t>
  </si>
  <si>
    <t>37.04.250</t>
  </si>
  <si>
    <t>Quadro de distribuição universal de sobrepor, para disjuntores 16 DIN / 12 Bolt-on - 150 A - sem componentes</t>
  </si>
  <si>
    <t>37.04.260</t>
  </si>
  <si>
    <t>Quadro de distribuição universal de sobrepor, para disjuntores 24 DIN / 18 Bolt-on - 150 A - sem componentes</t>
  </si>
  <si>
    <t>37.04.270</t>
  </si>
  <si>
    <t>Quadro de distribuição universal de sobrepor, para disjuntores 34 DIN / 24 Bolt-on - 150 A - sem componentes</t>
  </si>
  <si>
    <t>37.04.280</t>
  </si>
  <si>
    <t>Quadro de distribuição universal de sobrepor, para disjuntores 44 DIN / 32 Bolt-on - 150 A - sem componentes</t>
  </si>
  <si>
    <t>37.04.290</t>
  </si>
  <si>
    <t>Quadro de distribuição universal de sobrepor, para disjuntores 56 DIN / 40 Bolt-on - 225 A - sem componentes</t>
  </si>
  <si>
    <t>37.04.300</t>
  </si>
  <si>
    <t>Quadro de distribuição universal de sobrepor, para disjuntores 70 DIN / 50 Bolt-on - 225 A - sem componentes</t>
  </si>
  <si>
    <t>37.06</t>
  </si>
  <si>
    <t>Painel autoportante</t>
  </si>
  <si>
    <t>37.06.014</t>
  </si>
  <si>
    <t>Painel autoportante em chapa de aço, com proteção mínima IP 54 - sem componentes</t>
  </si>
  <si>
    <t>37.10</t>
  </si>
  <si>
    <t>Barramentos</t>
  </si>
  <si>
    <t>37.10.010</t>
  </si>
  <si>
    <t>Barramento de cobre nu</t>
  </si>
  <si>
    <t>37.11</t>
  </si>
  <si>
    <t>Bases</t>
  </si>
  <si>
    <t>37.11.020</t>
  </si>
  <si>
    <t>Base de fusível Diazed completa para 25 A</t>
  </si>
  <si>
    <t>37.11.040</t>
  </si>
  <si>
    <t>Base de fusível Diazed completa para 63 A</t>
  </si>
  <si>
    <t>37.11.060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</si>
  <si>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</si>
  <si>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</si>
  <si>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</si>
  <si>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</si>
  <si>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</si>
  <si>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</si>
  <si>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</si>
  <si>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</si>
  <si>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</si>
  <si>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37.12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</si>
  <si>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</si>
  <si>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</si>
  <si>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</si>
  <si>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</si>
  <si>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</si>
  <si>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</si>
  <si>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</si>
  <si>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</si>
  <si>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</si>
  <si>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</si>
  <si>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</si>
  <si>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</si>
  <si>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</si>
  <si>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</si>
  <si>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</si>
  <si>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</si>
  <si>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</si>
  <si>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</si>
  <si>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</si>
  <si>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37.13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</si>
  <si>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</si>
  <si>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</si>
  <si>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</si>
  <si>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</si>
  <si>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</si>
  <si>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</si>
  <si>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Disjuntor fixo PVO trifásico, 15 kV, 630 A x 350 MVA, com relé de proteção de sobrecorrente e transformadores de corrente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</si>
  <si>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</si>
  <si>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</si>
  <si>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</si>
  <si>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</si>
  <si>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</si>
  <si>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</si>
  <si>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</si>
  <si>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</si>
  <si>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</si>
  <si>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</si>
  <si>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</si>
  <si>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</si>
  <si>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37.13.650</t>
  </si>
  <si>
    <t>Disjuntor termomagnético, tripolar 220/380 V, corrente de 10 A até 50 A</t>
  </si>
  <si>
    <t>37.13.660</t>
  </si>
  <si>
    <t>Disjuntor termomagnético, tripolar 220/380 V, corrente de 60 A até 100 A</t>
  </si>
  <si>
    <t>37.13.690</t>
  </si>
  <si>
    <t>Disjuntor série universal, em caixa moldada, térmico e magnético fixos, bipolar 480 V, corrente de 60 A até 100 A</t>
  </si>
  <si>
    <t>37.13.700</t>
  </si>
  <si>
    <t>Disjuntor série universal, em caixa moldada, térmico e magnético fixos, bipolar 480/600 V, corrente de 125 A</t>
  </si>
  <si>
    <t>37.13.720</t>
  </si>
  <si>
    <t>Disjuntor série universal, em caixa moldada, térmico fixo e magnético ajustável, tripolar 600 V, corrente de 300 A até 400 A</t>
  </si>
  <si>
    <t>37.13.730</t>
  </si>
  <si>
    <t>Disjuntor série universal, em caixa moldada, térmico fixo e magnético ajustável, tripolar 600 V, corrente de 500 A até 630 A</t>
  </si>
  <si>
    <t>37.13.740</t>
  </si>
  <si>
    <t>Disjuntor série universal, em caixa moldada, térmico fixo e magnético ajustável, tripolar 600 V, corrente de 700 A até 800 A</t>
  </si>
  <si>
    <t>37.13.760</t>
  </si>
  <si>
    <t>Disjuntor em caixa moldada, térmico e magnético ajustáveis, tripolar 630/690 V, faixa de ajuste de 440 até 630 A</t>
  </si>
  <si>
    <t>37.13.770</t>
  </si>
  <si>
    <t>Disjuntor em caixa moldada, térmico e magnético ajustáveis, tripolar 1250/690 V, faixa de ajuste de 800 até 1250 A</t>
  </si>
  <si>
    <t>37.13.780</t>
  </si>
  <si>
    <t>Disjuntor em caixa moldada, térmico e magnético ajustáveis, tripolar 1600/690 V, faixa de ajuste de 1000 até 1600 A</t>
  </si>
  <si>
    <t>37.13.800</t>
  </si>
  <si>
    <t>Mini-disjuntor termomagnético, unipolar 127/220 V, corrente de 10 A até 32 A</t>
  </si>
  <si>
    <t>37.13.810</t>
  </si>
  <si>
    <t>Mini-disjuntor termomagnético, unipolar 127/220 V, corrente de 40 A até 50 A</t>
  </si>
  <si>
    <t>37.13.840</t>
  </si>
  <si>
    <t>Mini-disjuntor termomagnético, bipolar 220/380 V, corrente de 10 A até 32 A</t>
  </si>
  <si>
    <t>37.13.850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</si>
  <si>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</si>
  <si>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</si>
  <si>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</si>
  <si>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</si>
  <si>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</si>
  <si>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37.13.880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</si>
  <si>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</si>
  <si>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</si>
  <si>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</si>
  <si>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</si>
  <si>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</si>
  <si>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</si>
  <si>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</si>
  <si>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</si>
  <si>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Disjuntor em caixa moldada, térmico ajustável e magnético fixo, tripolar 2000/1200 V, faixa de ajuste de 1600 até 2000 A</t>
  </si>
  <si>
    <t>37.13.930</t>
  </si>
  <si>
    <t>Disjuntor em caixa moldada, térmico ajustável e magnético fixo, tripolar 2500/1200 V, faixa de ajuste de 2000 até 2500 A</t>
  </si>
  <si>
    <t>37.13.940</t>
  </si>
  <si>
    <t>Disjuntor em caixa aberta tripolar extraível, 500 V de 6300 A, com acessórios</t>
  </si>
  <si>
    <t>37.14</t>
  </si>
  <si>
    <t>Chave de baixa tensao</t>
  </si>
  <si>
    <t>37.14.050</t>
  </si>
  <si>
    <t>Chave comutadora, reversão sob carga, tetrapolar, sem porta fusível, para 100 A</t>
  </si>
  <si>
    <t>37.14.300</t>
  </si>
  <si>
    <t>Chave seccionadora sob carga, tripolar, acionamento rotativo, com prolongador, sem porta-fusível, de 160 A</t>
  </si>
  <si>
    <t>37.14.310</t>
  </si>
  <si>
    <t>Chave seccionadora sob carga, tripolar, acionamento rotativo, com prolongador, sem porta-fusível, de 250 A</t>
  </si>
  <si>
    <t>37.14.320</t>
  </si>
  <si>
    <t>Chave seccionadora sob carga, tripolar, acionamento rotativo, com prolongador, sem porta-fusível, de 400 A</t>
  </si>
  <si>
    <t>37.14.330</t>
  </si>
  <si>
    <t>Chave seccionadora sob carga, tripolar, acionamento rotativo, com prolongador, sem porta-fusível, de 630 A</t>
  </si>
  <si>
    <t>37.14.340</t>
  </si>
  <si>
    <t>Chave seccionadora sob carga, tripolar, acionamento rotativo, com prolongador, sem porta-fusível, de 1000 A</t>
  </si>
  <si>
    <t>37.14.350</t>
  </si>
  <si>
    <t>Chave seccionadora sob carga, tripolar, acionamento rotativo, com prolongador, sem porta-fusível, de 1250 A</t>
  </si>
  <si>
    <t>37.14.410</t>
  </si>
  <si>
    <t>Chave seccionadora sob carga, tripolar, acionamento rotativo, com prolongador e porta-fusível até NH-00-125 A - sem fusíveis</t>
  </si>
  <si>
    <t>37.14.420</t>
  </si>
  <si>
    <t>Chave seccionadora sob carga, tripolar, acionamento rotativo, com prolongador e porta-fusível até NH-00-160 A - sem fusíveis</t>
  </si>
  <si>
    <t>37.14.430</t>
  </si>
  <si>
    <t>Chave seccionadora sob carga, tripolar, acionamento rotativo, com prolongador e porta-fusível até NH-1-250 A - sem fusíveis</t>
  </si>
  <si>
    <t>37.14.440</t>
  </si>
  <si>
    <t>Chave seccionadora sob carga, tripolar, acionamento rotativo, com prolongador e porta-fusível até NH-2-400 A - sem fusíveis</t>
  </si>
  <si>
    <t>37.14.450</t>
  </si>
  <si>
    <t>Chave seccionadora sob carga, tripolar, acionamento rotativo, com prolongador e porta-fusível até NH-3-630 A - sem fusíveis</t>
  </si>
  <si>
    <t>37.14.500</t>
  </si>
  <si>
    <t>Chave seccionadora sob carga, tripolar, acionamento tipo punho, com porta-fusível até NH-00-160 A - sem fusíveis</t>
  </si>
  <si>
    <t>37.14.510</t>
  </si>
  <si>
    <t>Chave seccionadora sob carga, tripolar, acionamento tipo punho, com porta-fusível até NH-1-250 A - sem fusíveis</t>
  </si>
  <si>
    <t>37.14.520</t>
  </si>
  <si>
    <t>Chave seccionadora sob carga, tripolar, acionamento tipo punho, com porta-fusível até NH-2-400 A - sem fusíveis</t>
  </si>
  <si>
    <t>37.14.530</t>
  </si>
  <si>
    <t>Chave seccionadora sob carga, tripolar, acionamento tipo punho, com porta-fusível até NH-3-630 A - sem fusíveis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</si>
  <si>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</si>
  <si>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</si>
  <si>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</si>
  <si>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</si>
  <si>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</si>
  <si>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</si>
  <si>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</si>
  <si>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</si>
  <si>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</si>
  <si>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</si>
  <si>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</si>
  <si>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</si>
  <si>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37.15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</si>
  <si>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</si>
  <si>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</si>
  <si>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</si>
  <si>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</si>
  <si>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</si>
  <si>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</si>
  <si>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</si>
  <si>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</si>
  <si>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Chave fusível base ''C''  para 15 kV/200 A, com capacidade de ruptura até 10 kA - com fusível</t>
  </si>
  <si>
    <t>37.15.170</t>
  </si>
  <si>
    <t>Chave fusível base ''C'' para 25 kV/100 A, com capacidade de ruptura até 6,3 kA - com fusível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</si>
  <si>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</si>
  <si>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</si>
  <si>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</si>
  <si>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</si>
  <si>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37.16</t>
  </si>
  <si>
    <t>Bus-way</t>
  </si>
  <si>
    <t>37.16.071</t>
  </si>
  <si>
    <t>Sistema de barramento blindado de 100 a 2500 A, trifásico, barra de cobre</t>
  </si>
  <si>
    <t>Axm</t>
  </si>
  <si>
    <t>37.17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</si>
  <si>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</si>
  <si>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</si>
  <si>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</si>
  <si>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</si>
  <si>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</si>
  <si>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</si>
  <si>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</si>
  <si>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</si>
  <si>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</si>
  <si>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37.17.090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</si>
  <si>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</si>
  <si>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</si>
  <si>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</si>
  <si>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</si>
  <si>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</si>
  <si>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</si>
  <si>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</si>
  <si>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</si>
  <si>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</si>
  <si>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37.18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</si>
  <si>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</si>
  <si>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</si>
  <si>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</si>
  <si>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</si>
  <si>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</si>
  <si>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</si>
  <si>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</si>
  <si>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37.19</t>
  </si>
  <si>
    <t>Transformador de corrente</t>
  </si>
  <si>
    <t>37.19.010</t>
  </si>
  <si>
    <t>Transformador de corrente 800-5 A, janela</t>
  </si>
  <si>
    <t>37.19.020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</si>
  <si>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</si>
  <si>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</si>
  <si>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</si>
  <si>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</si>
  <si>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</si>
  <si>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37.20</t>
  </si>
  <si>
    <t>Reparos, conservacoes e complementos - GRUPO 37</t>
  </si>
  <si>
    <t>37.20.010</t>
  </si>
  <si>
    <t>Isolador em epóxi de 1 kV para barramento</t>
  </si>
  <si>
    <t>37.20.030</t>
  </si>
  <si>
    <t>Régua de bornes para 9 polos de 600 V / 50 A</t>
  </si>
  <si>
    <t>37.20.080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</si>
  <si>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</si>
  <si>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</si>
  <si>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</si>
  <si>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</si>
  <si>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</si>
  <si>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</si>
  <si>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</si>
  <si>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</si>
  <si>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</si>
  <si>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</si>
  <si>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</si>
  <si>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</si>
  <si>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</si>
  <si>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37.20.190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</si>
  <si>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</si>
  <si>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</si>
  <si>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</si>
  <si>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</si>
  <si>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</si>
  <si>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</si>
  <si>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</si>
  <si>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37.21</t>
  </si>
  <si>
    <t>Capacitor de potencia</t>
  </si>
  <si>
    <t>37.21.010</t>
  </si>
  <si>
    <t>Capacitor de potência trifásico de 10 kVAr, 220 V/60 Hz, para correção de fator de potência</t>
  </si>
  <si>
    <t>37.22</t>
  </si>
  <si>
    <t>Transformador de comando</t>
  </si>
  <si>
    <t>37.22.010</t>
  </si>
  <si>
    <t>Transformador monofásico de comando de 200 VA classe 0,6 kV, a seco</t>
  </si>
  <si>
    <t>37.24</t>
  </si>
  <si>
    <t>Supressor de surto</t>
  </si>
  <si>
    <t>37.24.031</t>
  </si>
  <si>
    <t>Supressor de surto monofásico, Fase-Terra, In 4 a 11 kA, Imax. de surto de 12 até 15 kA</t>
  </si>
  <si>
    <t>37.24.032</t>
  </si>
  <si>
    <t>Supressor de surto monofásico, Fase-Terra, In &gt; ou = 20 kA, Imax. de surto de 50 até 80 kA</t>
  </si>
  <si>
    <t>37.24.042</t>
  </si>
  <si>
    <t>Dispositivo de proteção contra surto, 1 polo, suportabilidade &lt;= 4 kV, Un até 240V/415V, Iimp = 60 kA, curva de ensaio 10/350µs - classe 1</t>
  </si>
  <si>
    <t>37.24.043</t>
  </si>
  <si>
    <t>Dispositivo de proteção contra surto, 4 polos, 3F+N, Un até 240/415V, Iimp= 75 kA (25 kA por fase), curva de ensaio 10/350 µs - classe 1</t>
  </si>
  <si>
    <t>37.24.044</t>
  </si>
  <si>
    <t>Dispositivo de proteção contra surto, 4 polos, suportabilidade &lt;= 2,5 kV, 3F+N, Un até 240/415V, curva de ensaio 8/20µs, In=20kA/40kA - classe 2</t>
  </si>
  <si>
    <t>37.24.045</t>
  </si>
  <si>
    <t>Dispositivo de proteção contra surto, 1 polo, monobloco, suportabilidade &lt;=1,5kV, F+N / F+F, Un até 230/264V, curva de ensaio 8/20µs - classe 3</t>
  </si>
  <si>
    <t>37.25</t>
  </si>
  <si>
    <t>Disjuntores.</t>
  </si>
  <si>
    <t>37.25.090</t>
  </si>
  <si>
    <t>Disjuntor em caixa moldada tripolar, térmico e magnético fixos, tensão de isolamento 480/690V, de 10A a 60A</t>
  </si>
  <si>
    <t>37.25.100</t>
  </si>
  <si>
    <t>Disjuntor em caixa moldada tripolar, térmico e magnético fixos, tensão de isolamento 480/690V, de 70A até 150A</t>
  </si>
  <si>
    <t>37.25.110</t>
  </si>
  <si>
    <t>Disjuntor em caixa moldada tripolar, térmico e magnético fixos, tensão de isolamento 415/690V, de 175A a 250A</t>
  </si>
  <si>
    <t>37.25.200</t>
  </si>
  <si>
    <t>Disjuntor em caixa moldada bipolar, térmico e magnético fixos - 480 V, de 10 A a 50 A para 120/240 Vca - 25 KA e para 380/440 Vca - 18 KA</t>
  </si>
  <si>
    <t>37.25.210</t>
  </si>
  <si>
    <t>Disjuntor em caixa moldada bipolar, térmico e magnético fixos - 600 V, de 150 A para 120/240 Vca - 25 KA e para 380/440 Vca - 18 KA</t>
  </si>
  <si>
    <t>37.25.215</t>
  </si>
  <si>
    <t>Disjuntor fixo a vácuo de 15 a 17,5 kV, equipado com motorização de fechamento, com relê de proteção</t>
  </si>
  <si>
    <t>38</t>
  </si>
  <si>
    <t>TUBULACAO E CONDUTOR PARA ENERGIA ELETRICA E TELEFONIA BASICA</t>
  </si>
  <si>
    <t>38.01</t>
  </si>
  <si>
    <t>Eletroduto em PVC rigido roscavel</t>
  </si>
  <si>
    <t>38.01.040</t>
  </si>
  <si>
    <t>Eletroduto de PVC rígido roscável de 3/4´ - com acessórios</t>
  </si>
  <si>
    <t>38.01.060</t>
  </si>
  <si>
    <t>Eletroduto de PVC rígido roscável de 1´ - com acessórios</t>
  </si>
  <si>
    <t>38.01.080</t>
  </si>
  <si>
    <t>Eletroduto de PVC rígido roscável de 1 1/4´ - com acessórios</t>
  </si>
  <si>
    <t>38.01.100</t>
  </si>
  <si>
    <t>Eletroduto de PVC rígido roscável de 1 1/2´ - com acessórios</t>
  </si>
  <si>
    <t>38.01.120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</si>
  <si>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</si>
  <si>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</si>
  <si>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</si>
  <si>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</si>
  <si>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</si>
  <si>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</si>
  <si>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</si>
  <si>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38.04</t>
  </si>
  <si>
    <t>Eletroduto rígido em aço carbono galvanizado com acessórios - NBR 13057</t>
  </si>
  <si>
    <t>38.04.040</t>
  </si>
  <si>
    <t>38.04.060</t>
  </si>
  <si>
    <t>38.04.080</t>
  </si>
  <si>
    <t>Eletroduto galvanizado conforme NBR13057 -  1 1/4´ com acessórios</t>
  </si>
  <si>
    <t>38.04.100</t>
  </si>
  <si>
    <t>Eletroduto galvanizado conforme NBR13057 -  1 1/2´ com acessórios</t>
  </si>
  <si>
    <t>38.04.120</t>
  </si>
  <si>
    <t>Eletroduto galvanizado conforme NBR13057 -  2´ com acessórios</t>
  </si>
  <si>
    <t>38.04.140</t>
  </si>
  <si>
    <t>Eletroduto galvanizado conforme NBR13057 -  2 1/2´ com acessórios</t>
  </si>
  <si>
    <t>38.04.160</t>
  </si>
  <si>
    <t>Eletroduto galvanizado conforme NBR13057 -  3´ com acessórios</t>
  </si>
  <si>
    <t>38.04.180</t>
  </si>
  <si>
    <t>Eletroduto galvanizado conforme NBR13057 -  4´ com acessórios</t>
  </si>
  <si>
    <t>38.05</t>
  </si>
  <si>
    <t>Eletroduto rígido em aço carbono galvanizado com acessórios - NBR 6323</t>
  </si>
  <si>
    <t>38.05.040</t>
  </si>
  <si>
    <t>38.05.060</t>
  </si>
  <si>
    <t>38.05.090</t>
  </si>
  <si>
    <t>Eletroduto galvanizado a quente conforme NBR6323 - 1 1/4´ com acessórios</t>
  </si>
  <si>
    <t>38.05.100</t>
  </si>
  <si>
    <t>Eletroduto galvanizado a quente conforme NBR6323 - 1 1/2´ com acessórios</t>
  </si>
  <si>
    <t>38.05.120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</si>
  <si>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</si>
  <si>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</si>
  <si>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</si>
  <si>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</si>
  <si>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</si>
  <si>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</si>
  <si>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</si>
  <si>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38.06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</si>
  <si>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</si>
  <si>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</si>
  <si>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</si>
  <si>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</si>
  <si>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</si>
  <si>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</si>
  <si>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</si>
  <si>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</si>
  <si>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</si>
  <si>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</si>
  <si>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</si>
  <si>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</si>
  <si>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</si>
  <si>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</si>
  <si>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</si>
  <si>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</si>
  <si>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</si>
  <si>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38.07</t>
  </si>
  <si>
    <t>Canaleta, perfilado e acessorios</t>
  </si>
  <si>
    <t>38.07.030</t>
  </si>
  <si>
    <t>Grampo tipo ´C´ diâmetro 3/8`, com balancim tamanho grande</t>
  </si>
  <si>
    <t>38.07.050</t>
  </si>
  <si>
    <t>Tampa de pressão para perfilado de 38 x 38 mm</t>
  </si>
  <si>
    <t>38.07.120</t>
  </si>
  <si>
    <t>Saída final, diâmetro de 3/4´</t>
  </si>
  <si>
    <t>38.07.130</t>
  </si>
  <si>
    <t>Saída lateral simples, diâmetro de 3/4´</t>
  </si>
  <si>
    <t>38.07.134</t>
  </si>
  <si>
    <t>Saída lateral simples, diâmetro de 1´</t>
  </si>
  <si>
    <t>38.07.140</t>
  </si>
  <si>
    <t>Saída superior, diâmetro de 3/4´</t>
  </si>
  <si>
    <t>38.07.172</t>
  </si>
  <si>
    <t>Canaleta em PVC de 20 x 12 mm, inclusive acessórios</t>
  </si>
  <si>
    <t>38.07.200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</si>
  <si>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</si>
  <si>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</si>
  <si>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</si>
  <si>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</si>
  <si>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</si>
  <si>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38.07.300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</si>
  <si>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</si>
  <si>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</si>
  <si>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</si>
  <si>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</si>
  <si>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</si>
  <si>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</si>
  <si>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</si>
  <si>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</si>
  <si>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</si>
  <si>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</si>
  <si>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</si>
  <si>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</si>
  <si>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</si>
  <si>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</si>
  <si>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</si>
  <si>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</si>
  <si>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</si>
  <si>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38.10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</si>
  <si>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</si>
  <si>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</si>
  <si>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</si>
  <si>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</si>
  <si>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</si>
  <si>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</si>
  <si>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Caixa de derivação ou passagem, para cruzamento de duto, medindo 4 x 25 x 70 mm, sem cruzadora</t>
  </si>
  <si>
    <t>38.10.026</t>
  </si>
  <si>
    <t>Caixa de derivação ou passagem, para cruzamento de duto, medindo 12 x 25 x 70 mm, com cruzadora</t>
  </si>
  <si>
    <t>38.10.030</t>
  </si>
  <si>
    <t>Caixa de derivação ou passagem, para cruzamento de duto, medindo 16 x 25 x 70 mm, com cruzadora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</si>
  <si>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</si>
  <si>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</si>
  <si>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</si>
  <si>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</si>
  <si>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</si>
  <si>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</si>
  <si>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</si>
  <si>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</si>
  <si>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38.12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</si>
  <si>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</si>
  <si>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</si>
  <si>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</si>
  <si>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</si>
  <si>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</si>
  <si>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</si>
  <si>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</si>
  <si>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</si>
  <si>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</si>
  <si>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</si>
  <si>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</si>
  <si>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38.13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</si>
  <si>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</si>
  <si>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</si>
  <si>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</si>
  <si>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</si>
  <si>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</si>
  <si>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</si>
  <si>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</si>
  <si>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</si>
  <si>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</si>
  <si>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</si>
  <si>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</si>
  <si>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</si>
  <si>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</si>
  <si>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</si>
  <si>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</si>
  <si>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38.15</t>
  </si>
  <si>
    <t>Eletroduto metalico flexivel</t>
  </si>
  <si>
    <t>38.15.010</t>
  </si>
  <si>
    <t>Eletroduto metálico flexível com capa em PVC de 3/4´</t>
  </si>
  <si>
    <t>38.15.020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</si>
  <si>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</si>
  <si>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</si>
  <si>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</si>
  <si>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</si>
  <si>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</si>
  <si>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</si>
  <si>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</si>
  <si>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</si>
  <si>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</si>
  <si>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38.15.310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</si>
  <si>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</si>
  <si>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</si>
  <si>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</si>
  <si>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</si>
  <si>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</si>
  <si>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38.16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</si>
  <si>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</si>
  <si>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</si>
  <si>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</si>
  <si>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</si>
  <si>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</si>
  <si>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</si>
  <si>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</si>
  <si>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</si>
  <si>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Caixa para tomadas: de energia, RJ, sobressalente, interruptor ou espelho, com pintura eletrostática, para rodapé técnico triplo</t>
  </si>
  <si>
    <t>38.16.130</t>
  </si>
  <si>
    <t>Caixa para tomadas: de energia, RJ, sobressalente, interruptor ou espelho, com pintura eletrostática, para rodapé técnico duplo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</si>
  <si>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</si>
  <si>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</si>
  <si>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</si>
  <si>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</si>
  <si>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</si>
  <si>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</si>
  <si>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</si>
  <si>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</si>
  <si>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</si>
  <si>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</si>
  <si>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</si>
  <si>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</si>
  <si>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</si>
  <si>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Poste condutor metálico para distribuição, com suporte para tomadas elétricas e RJ, com pintura eletrostática, altura de 3 m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</si>
  <si>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</si>
  <si>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</si>
  <si>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</si>
  <si>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</si>
  <si>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</si>
  <si>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</si>
  <si>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</si>
  <si>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</si>
  <si>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</si>
  <si>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</si>
  <si>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</si>
  <si>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</si>
  <si>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38.19.220</t>
  </si>
  <si>
    <t>Eletroduto de PVC corrugado flexível reforçado, diâmetro externo de 32 mm</t>
  </si>
  <si>
    <t>38.20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</si>
  <si>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</si>
  <si>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</si>
  <si>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</si>
  <si>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</si>
  <si>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</si>
  <si>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</si>
  <si>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</si>
  <si>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</si>
  <si>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</si>
  <si>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38.21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</si>
  <si>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</si>
  <si>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</si>
  <si>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</si>
  <si>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</si>
  <si>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</si>
  <si>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</si>
  <si>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</si>
  <si>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</si>
  <si>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</si>
  <si>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</si>
  <si>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</si>
  <si>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</si>
  <si>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</si>
  <si>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</si>
  <si>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</si>
  <si>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</si>
  <si>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</si>
  <si>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</si>
  <si>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</si>
  <si>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</si>
  <si>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</si>
  <si>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</si>
  <si>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</si>
  <si>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</si>
  <si>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</si>
  <si>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</si>
  <si>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</si>
  <si>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</si>
  <si>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</si>
  <si>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</si>
  <si>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</si>
  <si>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38.22</t>
  </si>
  <si>
    <t>Eletrocalha e acessorios.</t>
  </si>
  <si>
    <t>38.22.120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</si>
  <si>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</si>
  <si>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</si>
  <si>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</si>
  <si>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</si>
  <si>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</si>
  <si>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</si>
  <si>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</si>
  <si>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</si>
  <si>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</si>
  <si>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</si>
  <si>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</si>
  <si>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</si>
  <si>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</si>
  <si>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38.22.630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</si>
  <si>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</si>
  <si>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</si>
  <si>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</si>
  <si>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</si>
  <si>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</si>
  <si>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</si>
  <si>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</si>
  <si>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</si>
  <si>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</si>
  <si>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38.23</t>
  </si>
  <si>
    <t>Eletrocalha e acessorios..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</si>
  <si>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</si>
  <si>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</si>
  <si>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</si>
  <si>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</si>
  <si>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</si>
  <si>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</si>
  <si>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</si>
  <si>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</si>
  <si>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</si>
  <si>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</si>
  <si>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</si>
  <si>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</si>
  <si>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</si>
  <si>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</si>
  <si>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</si>
  <si>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</si>
  <si>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</si>
  <si>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</si>
  <si>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38.23.140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</si>
  <si>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</si>
  <si>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</si>
  <si>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</si>
  <si>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</si>
  <si>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</si>
  <si>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</si>
  <si>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</si>
  <si>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</si>
  <si>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</si>
  <si>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</si>
  <si>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</si>
  <si>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</si>
  <si>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</si>
  <si>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</si>
  <si>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</si>
  <si>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</si>
  <si>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</si>
  <si>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</si>
  <si>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</si>
  <si>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39</t>
  </si>
  <si>
    <t>CONDUTOR E ENFIACAO DE ENERGIA ELETRICA E TELEFONIA</t>
  </si>
  <si>
    <t>39.02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</si>
  <si>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</si>
  <si>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</si>
  <si>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</si>
  <si>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</si>
  <si>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</si>
  <si>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</si>
  <si>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</si>
  <si>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</si>
  <si>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</si>
  <si>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</si>
  <si>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</si>
  <si>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39.03</t>
  </si>
  <si>
    <t>Cabo de cobre, isolamento 0,6/1kV, isolacao em PVC 70°C</t>
  </si>
  <si>
    <t>39.03.160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</si>
  <si>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</si>
  <si>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</si>
  <si>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</si>
  <si>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</si>
  <si>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70°C.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</si>
  <si>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</si>
  <si>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</si>
  <si>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</si>
  <si>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</si>
  <si>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39.04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</si>
  <si>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</si>
  <si>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</si>
  <si>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</si>
  <si>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</si>
  <si>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</si>
  <si>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</si>
  <si>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</si>
  <si>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39.04.070</t>
  </si>
  <si>
    <t>Cabo de cobre nu, têmpera mole, classe 2, de 35 mm²</t>
  </si>
  <si>
    <t>39.04.080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</si>
  <si>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</si>
  <si>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</si>
  <si>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</si>
  <si>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</si>
  <si>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</si>
  <si>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</si>
  <si>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</si>
  <si>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39.05</t>
  </si>
  <si>
    <t>Cabo de cobre tripolar, isolamento 8,7/15 kV, isolacao EPR 90°C</t>
  </si>
  <si>
    <t>39.05.070</t>
  </si>
  <si>
    <t>Cabo de cobre de 3x35 mm², isolamento 8,7/15 kV - isolação EPR 90°C</t>
  </si>
  <si>
    <t>39.06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</si>
  <si>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</si>
  <si>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</si>
  <si>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</si>
  <si>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</si>
  <si>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</si>
  <si>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</si>
  <si>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</si>
  <si>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</si>
  <si>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</si>
  <si>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39.09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</si>
  <si>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</si>
  <si>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</si>
  <si>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</si>
  <si>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</si>
  <si>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</si>
  <si>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</si>
  <si>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</si>
  <si>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</si>
  <si>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</si>
  <si>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</si>
  <si>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</si>
  <si>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</si>
  <si>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</si>
  <si>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</si>
  <si>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</si>
  <si>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</si>
  <si>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</si>
  <si>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39.10</t>
  </si>
  <si>
    <t>Terminais de pressao e compressao</t>
  </si>
  <si>
    <t>39.10.050</t>
  </si>
  <si>
    <t>Terminal de compressão para cabo de 2,5 mm²</t>
  </si>
  <si>
    <t>39.10.060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</si>
  <si>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</si>
  <si>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</si>
  <si>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</si>
  <si>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</si>
  <si>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</si>
  <si>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39.10.130</t>
  </si>
  <si>
    <t>Terminal de pressão/compressão para cabo de 35 mm²</t>
  </si>
  <si>
    <t>39.10.160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</si>
  <si>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</si>
  <si>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</si>
  <si>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</si>
  <si>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</si>
  <si>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</si>
  <si>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39.10.246</t>
  </si>
  <si>
    <t>Terminal de pressão/compressão para cabo de 120 mm²</t>
  </si>
  <si>
    <t>39.10.250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</si>
  <si>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</si>
  <si>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</si>
  <si>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</si>
  <si>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</si>
  <si>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</si>
  <si>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39.11</t>
  </si>
  <si>
    <t>Fios e cabos telefônicos</t>
  </si>
  <si>
    <t>39.11.020</t>
  </si>
  <si>
    <t>Cabo telefônico CI, com 10 pares de 0,50 mm, para centrais telefônicas, equipamentos e rede interna</t>
  </si>
  <si>
    <t>39.11.040</t>
  </si>
  <si>
    <t>Cabo telefônico CI, com 20 pares de 0,50 mm, para centrais telefônicas, equipamentos e rede interna</t>
  </si>
  <si>
    <t>39.11.080</t>
  </si>
  <si>
    <t>Cabo telefônico CI, com 50 pares de 0,50 mm, para centrais telefônicas, equipamentos e rede interna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</si>
  <si>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</si>
  <si>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</si>
  <si>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</si>
  <si>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</si>
  <si>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</si>
  <si>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Cabo telefônico CTP-APL-SN, com 10 pares de 0,50 mm, para cotos de transição em caixas e entradas</t>
  </si>
  <si>
    <t>39.11.190</t>
  </si>
  <si>
    <t>Cabo telefônico CCE-APL, com 4 pares de 0,50 mm, para conexões em rede externa</t>
  </si>
  <si>
    <t>39.11.210</t>
  </si>
  <si>
    <t>Cabo telefônico secundário de distribuição CTP-APL, com 20 pares de 0,50 mm, para rede externa</t>
  </si>
  <si>
    <t>39.11.230</t>
  </si>
  <si>
    <t>Cabo telefônico secundário de distribuição CTP-APL, com 50 pares de 0,50 mm, para rede externa</t>
  </si>
  <si>
    <t>39.11.240</t>
  </si>
  <si>
    <t>Cabo telefônico secundário de distribuição CTP-APL, com 100 pares de 0,50 mm, para rede externa</t>
  </si>
  <si>
    <t>39.11.270</t>
  </si>
  <si>
    <t>Cabo telefônico secundário de distribuição CTP-APL-G, com 10 pares de 0,50 mm, para rede subterrânea</t>
  </si>
  <si>
    <t>39.11.280</t>
  </si>
  <si>
    <t>Cabo telefônico secundário de distribuição CTP-APL-G, com 20 pares de 0,50 mm, para rede subterrânea</t>
  </si>
  <si>
    <t>39.11.300</t>
  </si>
  <si>
    <t>Cabo telefônico secundário de distribuição CTP-APL-G, com 50 pares de 0,50 mm, para rede subterrânea</t>
  </si>
  <si>
    <t>39.11.400</t>
  </si>
  <si>
    <t>Cabo telefônico secundário de distribuição CTP-APL, com 10 pares de 0,65 mm, para rede externa</t>
  </si>
  <si>
    <t>39.11.410</t>
  </si>
  <si>
    <t>Cabo telefônico secundário de distribuição CTP-APL, com 20 pares de 0,65 mm, para rede externa</t>
  </si>
  <si>
    <t>39.11.430</t>
  </si>
  <si>
    <t>Cabo telefônico secundário de distribuição CTP-APL, com 50 pares de 0,65 mm, para rede externa</t>
  </si>
  <si>
    <t>39.12</t>
  </si>
  <si>
    <t>Cabo de cobre flexivel, isolamento 600 V, isolacao em VC/E 105°C</t>
  </si>
  <si>
    <t>39.12.510</t>
  </si>
  <si>
    <t>Cabo de cobre flexível blindado de 2 x 1,5 mm², isolamento 600V, isolação em VC/E 105°C - para detecção de incêndio</t>
  </si>
  <si>
    <t>39.12.520</t>
  </si>
  <si>
    <t>Cabo de cobre flexível blindado de 3 x 1,5 mm², isolamento 600V, isolação em VC/E 105°C - para detecção de incêndio</t>
  </si>
  <si>
    <t>39.12.530</t>
  </si>
  <si>
    <t>Cabo de cobre flexível blindado de 2 x 2,5 mm², isolamento 600V, isolação em VC/E 105°C - para detecção de incêndio</t>
  </si>
  <si>
    <t>39.14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</si>
  <si>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</si>
  <si>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</si>
  <si>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</si>
  <si>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</si>
  <si>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</si>
  <si>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39.15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</si>
  <si>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</si>
  <si>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</si>
  <si>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</si>
  <si>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</si>
  <si>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</si>
  <si>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39.18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</si>
  <si>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</si>
  <si>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</si>
  <si>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</si>
  <si>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</si>
  <si>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</si>
  <si>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</si>
  <si>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</si>
  <si>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</si>
  <si>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06</t>
  </si>
  <si>
    <t>39.18.114</t>
  </si>
  <si>
    <t>Cabo coaxial tipo RGC 59</t>
  </si>
  <si>
    <t>39.18.120</t>
  </si>
  <si>
    <t>Cabo para rede U/UTP 23 AWG com 4 pares - categoria 6A</t>
  </si>
  <si>
    <t>39.18.126</t>
  </si>
  <si>
    <t>Cabo para rede 24 AWG com 4 pares, categoria 6</t>
  </si>
  <si>
    <t>39.20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</si>
  <si>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</si>
  <si>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</si>
  <si>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</si>
  <si>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</si>
  <si>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</si>
  <si>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</si>
  <si>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</si>
  <si>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39.21</t>
  </si>
  <si>
    <t>Cabo de cobre flexivel, isolamento 0,6/1 kV, isolacao em HEPR 90°C</t>
  </si>
  <si>
    <t>39.21.010</t>
  </si>
  <si>
    <t>Cabo de cobre flexível de 1,5 mm², isolamento 0,6/1kV - isolação HEPR 90°C</t>
  </si>
  <si>
    <t>39.21.020</t>
  </si>
  <si>
    <t>Cabo de cobre flexível de 2,5 mm², isolamento 0,6/1kV - isolação HEPR 90°C</t>
  </si>
  <si>
    <t>39.21.030</t>
  </si>
  <si>
    <t>Cabo de cobre flexível de 4 mm², isolamento 0,6/1kV - isolação HEPR 90°C</t>
  </si>
  <si>
    <t>39.21.040</t>
  </si>
  <si>
    <t>Cabo de cobre flexível de 6 mm², isolamento 0,6/1kV - isolação HEPR 90°C</t>
  </si>
  <si>
    <t>39.21.050</t>
  </si>
  <si>
    <t>Cabo de cobre flexível de 10 mm², isolamento 0,6/1kV - isolação HEPR 90°C</t>
  </si>
  <si>
    <t>39.21.060</t>
  </si>
  <si>
    <t>Cabo de cobre flexível de 16 mm², isolamento 0,6/1kV - isolação HEPR 90°C</t>
  </si>
  <si>
    <t>39.21.070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</si>
  <si>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</si>
  <si>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</si>
  <si>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</si>
  <si>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</si>
  <si>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</si>
  <si>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</si>
  <si>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</si>
  <si>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</si>
  <si>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</si>
  <si>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</si>
  <si>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</si>
  <si>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</si>
  <si>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</si>
  <si>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</si>
  <si>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</si>
  <si>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</si>
  <si>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</si>
  <si>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</si>
  <si>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</si>
  <si>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</si>
  <si>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</si>
  <si>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</si>
  <si>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</si>
  <si>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</si>
  <si>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</si>
  <si>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</si>
  <si>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</si>
  <si>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</si>
  <si>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</si>
  <si>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</si>
  <si>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</si>
  <si>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39.24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</si>
  <si>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</si>
  <si>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</si>
  <si>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</si>
  <si>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</si>
  <si>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</si>
  <si>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</si>
  <si>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</si>
  <si>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</si>
  <si>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</si>
  <si>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</si>
  <si>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</si>
  <si>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</si>
  <si>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</si>
  <si>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39.25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</si>
  <si>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</si>
  <si>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</si>
  <si>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</si>
  <si>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</si>
  <si>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</si>
  <si>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39.26</t>
  </si>
  <si>
    <t>Cabo de cobre flexivel, isolamento 0,6/1kV - isolacao HEPR 90° C - baixa emissao fumaca e gases</t>
  </si>
  <si>
    <t>39.26.010</t>
  </si>
  <si>
    <t>Cabo de cobre flexível de 1,5 mm², isolamento 0,6/1 kV - isolação HEPR 90°C - baixa emissão de fumaça e gases</t>
  </si>
  <si>
    <t>39.26.020</t>
  </si>
  <si>
    <t>Cabo de cobre flexível de 2,5 mm², isolamento 0,6/1 kV - isolação HEPR 90°C - baixa emissão de fumaça e gases</t>
  </si>
  <si>
    <t>39.26.030</t>
  </si>
  <si>
    <t>Cabo de cobre flexível de 4 mm², isolamento 0,6/1 kV -  isolação HEPR 90°C - baixa emissão de fumaça e gases</t>
  </si>
  <si>
    <t>39.26.040</t>
  </si>
  <si>
    <t>Cabo de cobre flexível de 6 mm², isolamento 0,6/1 kV - isolação HEPR 90°C - baixa emissão de fumaça e gases</t>
  </si>
  <si>
    <t>39.26.050</t>
  </si>
  <si>
    <t>Cabo de cobre flexível de 10 mm², isolamento 0,6/1 kV - isolação HEPR 90°C - baixa emissão de fumaça e gases</t>
  </si>
  <si>
    <t>39.26.060</t>
  </si>
  <si>
    <t>Cabo de cobre flexível de 16 mm², isolamento 0,6/1 kV - isolação HEPR 90°C - baixa emissão de fumaça e gases</t>
  </si>
  <si>
    <t>39.26.070</t>
  </si>
  <si>
    <t>Cabo de cobre flexível de 25 mm², isolamento 0,6/1 kV - isolação HEPR 90°C - baixa emissão de fumaça e gases</t>
  </si>
  <si>
    <t>39.26.080</t>
  </si>
  <si>
    <t>Cabo de cobre flexível de 35 mm², isolamento 0,6/1 kV - isolação HEPR 90°C - baixa emissão de fumaça e gases</t>
  </si>
  <si>
    <t>39.26.090</t>
  </si>
  <si>
    <t>Cabo de cobre flexível de 50 mm², isolamento 0,6/1 kV - isolação HEPR 90°C - baixa emissão de fumaça e gases</t>
  </si>
  <si>
    <t>39.26.100</t>
  </si>
  <si>
    <t>Cabo de cobre flexível de 70 mm², isolamento 0,6/1 kV - isolação HEPR 90°C - baixa emissão de fumaça e gases</t>
  </si>
  <si>
    <t>39.26.110</t>
  </si>
  <si>
    <t>Cabo de cobre flexível de 95 mm², isolamento 0,6/1 kV - isolação HEPR 90°C - baixa emissão de fumaça e gases</t>
  </si>
  <si>
    <t>39.26.120</t>
  </si>
  <si>
    <t>Cabo de cobre flexível de 120 mm², isolamento 0,6/1 kV - isolação HEPR 90°C - baixa emissão de fumaça e gases</t>
  </si>
  <si>
    <t>39.26.130</t>
  </si>
  <si>
    <t>Cabo de cobre flexível de 150 mm², isolamento 0,6/1 kV - isolação HEPR 90°C - baixa emissão de fumaça e gases</t>
  </si>
  <si>
    <t>39.26.140</t>
  </si>
  <si>
    <t>Cabo de cobre flexível de 185 mm², isolamento 0,6/1 kV - isolação HEPR 90°C - baixa emissão de fumaça e gases</t>
  </si>
  <si>
    <t>39.26.150</t>
  </si>
  <si>
    <t>Cabo de cobre flexível de 240 mm², isolamento 0,6/1 kV - isolação HEPR 90°C - baixa emissão de fumaça e gases</t>
  </si>
  <si>
    <t>39.27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</si>
  <si>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</si>
  <si>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</si>
  <si>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</si>
  <si>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</si>
  <si>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</si>
  <si>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</si>
  <si>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</si>
  <si>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</si>
  <si>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</si>
  <si>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</si>
  <si>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</si>
  <si>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39.29</t>
  </si>
  <si>
    <t>Cabo de cobre flexivel, isolamento 750 V - isolacao 70°C, baixa emissao de fumaca e gases</t>
  </si>
  <si>
    <t>39.29.110</t>
  </si>
  <si>
    <t>Cabo de cobre flexível de 1,5 mm², isolamento 750 V - isolação LSHF/A 70°C - baixa emissão de fumaça e gases</t>
  </si>
  <si>
    <t>39.29.111</t>
  </si>
  <si>
    <t>Cabo de cobre flexível de 2,5 mm², isolamento 750 V - isolação LSHF/A 70°C - baixa emissão de fumaça e gases</t>
  </si>
  <si>
    <t>39.29.112</t>
  </si>
  <si>
    <t>Cabo de cobre flexível de 4 mm², isolamento 750 V - isolação LSHF/A 70°C - baixa emissão de fumaça e gases</t>
  </si>
  <si>
    <t>39.29.113</t>
  </si>
  <si>
    <t>Cabo de cobre flexível de 6 mm², isolamento 750 V - isolação LSHF/A 70°C - baixa emissão de fumaça e gases</t>
  </si>
  <si>
    <t>39.29.114</t>
  </si>
  <si>
    <t>Cabo de cobre flexível de 10 mm², isolamento 750 V - isolação LSHF/A 70°C - baixa emissão de fumaça e gases</t>
  </si>
  <si>
    <t>39.30</t>
  </si>
  <si>
    <t>Fios e cabos - audio e video</t>
  </si>
  <si>
    <t>39.30.010</t>
  </si>
  <si>
    <t>Cabo torcido flexível de 2 x 2,5 mm², isolação em PVC antichama</t>
  </si>
  <si>
    <t>40</t>
  </si>
  <si>
    <t>DISTRIBUICAO DE FORCA E COMANDO DE ENERGIA ELETRICA E TELEFONIA</t>
  </si>
  <si>
    <t>40.01</t>
  </si>
  <si>
    <t>Caixa de passagem estampada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</si>
  <si>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</si>
  <si>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</si>
  <si>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</si>
  <si>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</si>
  <si>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</si>
  <si>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</si>
  <si>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</si>
  <si>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</si>
  <si>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40.02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</si>
  <si>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</si>
  <si>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</si>
  <si>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</si>
  <si>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</si>
  <si>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</si>
  <si>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</si>
  <si>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</si>
  <si>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</si>
  <si>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</si>
  <si>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</si>
  <si>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</si>
  <si>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</si>
  <si>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</si>
  <si>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</si>
  <si>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</si>
  <si>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</si>
  <si>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Caixa em alumínio fundido à prova de tempo, umidade, gases, vapores e pó, 150 x 150 x 150 mm</t>
  </si>
  <si>
    <t>40.02.450</t>
  </si>
  <si>
    <t>Caixa em alumínio fundido à prova de tempo, umidade, gases, vapores e pó, 200 x 200 x 200 mm</t>
  </si>
  <si>
    <t>40.02.460</t>
  </si>
  <si>
    <t>Caixa em alumínio fundido à prova de tempo, umidade, gases, vapores e pó, 240 x 240 x 150 mm</t>
  </si>
  <si>
    <t>40.02.470</t>
  </si>
  <si>
    <t>Caixa em alumínio fundido à prova de tempo, umidade, gases, vapores e pó, 445 x 350 x 220 mm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</si>
  <si>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</si>
  <si>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</si>
  <si>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</si>
  <si>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</si>
  <si>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</si>
  <si>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</si>
  <si>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40.04</t>
  </si>
  <si>
    <t>Tomadas</t>
  </si>
  <si>
    <t>40.04.080</t>
  </si>
  <si>
    <t>Tomada para telefone 4P, padrão TELEBRÁS, com placa</t>
  </si>
  <si>
    <t>40.04.090</t>
  </si>
  <si>
    <t>Tomada RJ 11 para telefone, sem placa</t>
  </si>
  <si>
    <t>40.04.096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</si>
  <si>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</si>
  <si>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</si>
  <si>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</si>
  <si>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</si>
  <si>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</si>
  <si>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</si>
  <si>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</si>
  <si>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</si>
  <si>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</si>
  <si>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</si>
  <si>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de energia quadrada com rabicho de 10 A - 250 V , para instalação em painel / rodapé / caixa de tomadas</t>
  </si>
  <si>
    <t>40.04.450</t>
  </si>
  <si>
    <t>Tomada 2P+T de 10 A - 250 V, completa</t>
  </si>
  <si>
    <t>40.04.460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</si>
  <si>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</si>
  <si>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</si>
  <si>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</si>
  <si>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</si>
  <si>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</si>
  <si>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</si>
  <si>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</si>
  <si>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40.05</t>
  </si>
  <si>
    <t>Interruptores e minuterias</t>
  </si>
  <si>
    <t>40.05.020</t>
  </si>
  <si>
    <t>Interruptor com 1 tecla simples e placa</t>
  </si>
  <si>
    <t>40.05.040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</si>
  <si>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</si>
  <si>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</si>
  <si>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</si>
  <si>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</si>
  <si>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</si>
  <si>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</si>
  <si>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</si>
  <si>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</si>
  <si>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</si>
  <si>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</si>
  <si>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</si>
  <si>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</si>
  <si>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</si>
  <si>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</si>
  <si>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</si>
  <si>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</si>
  <si>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</si>
  <si>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</si>
  <si>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</si>
  <si>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</si>
  <si>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</si>
  <si>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</si>
  <si>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</si>
  <si>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</si>
  <si>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</si>
  <si>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40.06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</si>
  <si>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</si>
  <si>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</si>
  <si>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</si>
  <si>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</si>
  <si>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</si>
  <si>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</si>
  <si>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</si>
  <si>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</si>
  <si>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</si>
  <si>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</si>
  <si>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</si>
  <si>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</si>
  <si>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</si>
  <si>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</si>
  <si>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</si>
  <si>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</si>
  <si>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</si>
  <si>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</si>
  <si>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</si>
  <si>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40.07</t>
  </si>
  <si>
    <t>Caixa de passagem em PVC</t>
  </si>
  <si>
    <t>40.07.010</t>
  </si>
  <si>
    <t>Caixa em PVC de 4´ x 2´</t>
  </si>
  <si>
    <t>40.07.020</t>
  </si>
  <si>
    <t>Caixa em PVC de 4´ x 4´</t>
  </si>
  <si>
    <t>40.07.040</t>
  </si>
  <si>
    <t>Caixa em PVC octogonal de 4´ x 4´</t>
  </si>
  <si>
    <t>40.10</t>
  </si>
  <si>
    <t>Contator</t>
  </si>
  <si>
    <t>40.10.016</t>
  </si>
  <si>
    <t>Contator de potência 12 A - 1na+1nf</t>
  </si>
  <si>
    <t>40.10.020</t>
  </si>
  <si>
    <t>Contator de potência 9 A - 2na+2nf</t>
  </si>
  <si>
    <t>40.10.040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</si>
  <si>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</si>
  <si>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</si>
  <si>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</si>
  <si>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</si>
  <si>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</si>
  <si>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</si>
  <si>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</si>
  <si>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</si>
  <si>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</si>
  <si>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</si>
  <si>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</si>
  <si>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40.10.132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</si>
  <si>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</si>
  <si>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</si>
  <si>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</si>
  <si>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</si>
  <si>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</si>
  <si>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</si>
  <si>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</si>
  <si>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40.10.500</t>
  </si>
  <si>
    <t>Minicontator auxiliar - 4na</t>
  </si>
  <si>
    <t>40.10.510</t>
  </si>
  <si>
    <t>Contator auxiliar - 2na+2nf</t>
  </si>
  <si>
    <t>40.10.520</t>
  </si>
  <si>
    <t>Contator auxiliar - 4na+4nf</t>
  </si>
  <si>
    <t>40.11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</si>
  <si>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</si>
  <si>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</si>
  <si>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</si>
  <si>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</si>
  <si>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</si>
  <si>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</si>
  <si>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Relé bimetálico de sobrecarga para acoplamento direto, faixas de ajuste de 20/32 A até 50/63 A</t>
  </si>
  <si>
    <t>40.11.050</t>
  </si>
  <si>
    <t>Relé bimetálico de sobrecarga para acoplamento direto, faixas de ajuste 0,4/0,63 A até 16/25 A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</si>
  <si>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</si>
  <si>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</si>
  <si>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</si>
  <si>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</si>
  <si>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</si>
  <si>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 - 50/60Hz</t>
  </si>
  <si>
    <t>40.11.230</t>
  </si>
  <si>
    <t>Relé de sobrecarga eletrônico para acoplamento direto, faixa de ajuste de 55 A até 250 A</t>
  </si>
  <si>
    <t>40.11.240</t>
  </si>
  <si>
    <t>Relé de tempo eletrônico de 3 até 30s - 220V - 50/60Hz</t>
  </si>
  <si>
    <t>40.11.250</t>
  </si>
  <si>
    <t>Relé de impulso bipolar, 16 A, 250 V CA</t>
  </si>
  <si>
    <t>40.12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</si>
  <si>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</si>
  <si>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</si>
  <si>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</si>
  <si>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</si>
  <si>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</si>
  <si>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</si>
  <si>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</si>
  <si>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</si>
  <si>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</si>
  <si>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40.13</t>
  </si>
  <si>
    <t>Amperimetro</t>
  </si>
  <si>
    <t>40.13.010</t>
  </si>
  <si>
    <t>Chave comutadora para amperímetro</t>
  </si>
  <si>
    <t>40.13.040</t>
  </si>
  <si>
    <t>Amperímetro de ferro móvel de 96 x 96 mm, para ligação em transformador de corrente, escala fixa de 0A/50 A até 0A/2 kA</t>
  </si>
  <si>
    <t>40.14</t>
  </si>
  <si>
    <t>Voltimetro</t>
  </si>
  <si>
    <t>40.14.010</t>
  </si>
  <si>
    <t>Chave comutadora para voltímetro</t>
  </si>
  <si>
    <t>40.14.030</t>
  </si>
  <si>
    <t>Voltímetro de ferro móvel de 96 x 96 mm, escalas variáveis de 0/150 V, 0/250 V, 0/300 V, 0/500 V e 0/600 V</t>
  </si>
  <si>
    <t>40.20</t>
  </si>
  <si>
    <t>Reparos, conservacoes e complementos - GRUPO 40</t>
  </si>
  <si>
    <t>40.20.050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</si>
  <si>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</si>
  <si>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</si>
  <si>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</si>
  <si>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</si>
  <si>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</si>
  <si>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40.20.100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</si>
  <si>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</si>
  <si>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</si>
  <si>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</si>
  <si>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</si>
  <si>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</si>
  <si>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</si>
  <si>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</si>
  <si>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</si>
  <si>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</si>
  <si>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40.20.240</t>
  </si>
  <si>
    <t>Plugue com 2P+T de 10A, 250V</t>
  </si>
  <si>
    <t>40.20.250</t>
  </si>
  <si>
    <t>Plugue prolongador com 2P+T de 10A, 250V</t>
  </si>
  <si>
    <t>40.20.300</t>
  </si>
  <si>
    <t>Chave de nível tipo boia pendular (pera), com contato micro switch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</si>
  <si>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</si>
  <si>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</si>
  <si>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</si>
  <si>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</si>
  <si>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</si>
  <si>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ILUMINACAO</t>
  </si>
  <si>
    <t>41.02</t>
  </si>
  <si>
    <t>Lampadas</t>
  </si>
  <si>
    <t>41.02.541</t>
  </si>
  <si>
    <t>Lâmpada LED tubular T8 com base G13, de 900 até 1050 Im - 9 a 10W</t>
  </si>
  <si>
    <t>41.02.551</t>
  </si>
  <si>
    <t>Lâmpada LED tubular T8 com base G13, de 1850 até 2000 Im - 18 a 20W</t>
  </si>
  <si>
    <t>41.02.562</t>
  </si>
  <si>
    <t>Lâmpada LED tubular T8 com base G13, de 3400 até 4000 Im - 36 a 40W</t>
  </si>
  <si>
    <t>41.02.580</t>
  </si>
  <si>
    <t>Lâmpada LED 13,5W, com base E-27, 1400 até 1510lm</t>
  </si>
  <si>
    <t>41.04</t>
  </si>
  <si>
    <t>Acessorios para iluminacao</t>
  </si>
  <si>
    <t>41.04.020</t>
  </si>
  <si>
    <t>Receptáculo de porcelana com parafuso de fixação com rosca E-27</t>
  </si>
  <si>
    <t>41.04.050</t>
  </si>
  <si>
    <t>Trilho eletrificado de alimentação com 1 circuito, em alumínio com pintura na cor branco, inclusive acessórios</t>
  </si>
  <si>
    <t>41.05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</si>
  <si>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</si>
  <si>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</si>
  <si>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</si>
  <si>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</si>
  <si>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</si>
  <si>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</si>
  <si>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</si>
  <si>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41.06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</si>
  <si>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</si>
  <si>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</si>
  <si>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</si>
  <si>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</si>
  <si>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</si>
  <si>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</si>
  <si>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</si>
  <si>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41.07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</si>
  <si>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</si>
  <si>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</si>
  <si>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</si>
  <si>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</si>
  <si>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</si>
  <si>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</si>
  <si>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</si>
  <si>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</si>
  <si>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</si>
  <si>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</si>
  <si>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</si>
  <si>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</si>
  <si>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</si>
  <si>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41.07.400</t>
  </si>
  <si>
    <t>Lâmpada fluorescente compacta eletrônica "2U", base E27 de 9 W - 110 ou 220 V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</si>
  <si>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</si>
  <si>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</si>
  <si>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</si>
  <si>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</si>
  <si>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</si>
  <si>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</si>
  <si>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</si>
  <si>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</si>
  <si>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</si>
  <si>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</si>
  <si>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</si>
  <si>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</si>
  <si>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</si>
  <si>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</si>
  <si>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</si>
  <si>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</si>
  <si>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</si>
  <si>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</si>
  <si>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41.08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</si>
  <si>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</si>
  <si>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</si>
  <si>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</si>
  <si>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</si>
  <si>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Reator eletromagnético de alto fator de potência, para lâmpada vapor de sódio 150 W / 220 V</t>
  </si>
  <si>
    <t>41.08.250</t>
  </si>
  <si>
    <t>Reator eletromagnético de alto fator de potência, para lâmpada vapor de sódio 250 W / 220 V</t>
  </si>
  <si>
    <t>41.08.270</t>
  </si>
  <si>
    <t>Reator eletromagnético de alto fator de potência, para lâmpada vapor de sódio 400 W / 220 V</t>
  </si>
  <si>
    <t>41.08.280</t>
  </si>
  <si>
    <t>Reator eletromagnético de alto fator de potência, para lâmpada vapor de sódio 1000 W / 220 V</t>
  </si>
  <si>
    <t>41.08.420</t>
  </si>
  <si>
    <t>Reator eletromagnético de alto fator de potência, para lâmpada vapor metálico 70 W / 220 V</t>
  </si>
  <si>
    <t>41.08.440</t>
  </si>
  <si>
    <t>Reator eletromagnético de alto fator de potência, para lâmpada vapor metálico 150 W / 220 V</t>
  </si>
  <si>
    <t>41.08.450</t>
  </si>
  <si>
    <t>Reator eletromagnético de alto fator de potência, para lâmpada vapor metálico 250 W / 220 V</t>
  </si>
  <si>
    <t>41.08.460</t>
  </si>
  <si>
    <t>Reator eletromagnético de alto fator de potência, para lâmpada vapor metálico 400 W / 220 V</t>
  </si>
  <si>
    <t>41.09</t>
  </si>
  <si>
    <t>Reator e equipamentos para lampada fluorescente</t>
  </si>
  <si>
    <t>41.09.720</t>
  </si>
  <si>
    <t>Reator eletrônico de alto fator de potência com partida instantânea, para duas lâmpadas fluorescentes tubulares, base bipino bilateral, 16 W - 127 V / 220 V</t>
  </si>
  <si>
    <t>41.09.740</t>
  </si>
  <si>
    <t>Reator eletrônico de alto fator de potência com partida instantânea, para duas lâmpadas fluorescentes tubulares, base bipino bilateral, 28 W - 127 V / 220 V</t>
  </si>
  <si>
    <t>41.09.750</t>
  </si>
  <si>
    <t>Reator eletrônico de alto fator de potência com partida instantânea, para duas lâmpadas fluorescentes tubulares, base bipino bilateral, 32 W - 127 V / 220 V</t>
  </si>
  <si>
    <t>41.09.830</t>
  </si>
  <si>
    <t>Reator eletrônico de alto fator de potência com partida instantânea, para duas lâmpadas fluorescentes tubulares "HO", base bipino bilateral, 110 W - 220 V</t>
  </si>
  <si>
    <t>41.09.870</t>
  </si>
  <si>
    <t>Reator eletrônico de alto fator de potência com partida instantânea, para uma lâmpada fluorescente compacta "2U", base G24q-3, 26 W - 220 V</t>
  </si>
  <si>
    <t>41.09.890</t>
  </si>
  <si>
    <t>Reator eletrônico de alto fator de potência com partida instantânea, para duas lâmpadas fluorescentes compactas "2U", base G24q-3, 26 W - 220 V</t>
  </si>
  <si>
    <t>41.10</t>
  </si>
  <si>
    <t>Postes e acessorios</t>
  </si>
  <si>
    <t>41.10.060</t>
  </si>
  <si>
    <t>Braço em tubo de ferro galvanizado de 1´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</si>
  <si>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</si>
  <si>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</si>
  <si>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</si>
  <si>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</si>
  <si>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</si>
  <si>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</si>
  <si>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</si>
  <si>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</si>
  <si>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</si>
  <si>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</si>
  <si>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</si>
  <si>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Poste telecônico em aço SAE 1010/1020 galvanizado a fogo, com espera para uma luminária, altura de 3,00 m</t>
  </si>
  <si>
    <t>41.10.410</t>
  </si>
  <si>
    <t>Poste telecônico em aço SAE 1010/1020 galvanizado a fogo, com espera para duas luminárias, altura de 3,00 m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</si>
  <si>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</si>
  <si>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</si>
  <si>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</si>
  <si>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</si>
  <si>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</si>
  <si>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</si>
  <si>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41.11</t>
  </si>
  <si>
    <t>Aparelho de iluminacao publica e decorativa</t>
  </si>
  <si>
    <t>41.11.060</t>
  </si>
  <si>
    <t>Luminária fechada para iluminação pública tipo pétala pequena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</si>
  <si>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</si>
  <si>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</si>
  <si>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</si>
  <si>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</si>
  <si>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</si>
  <si>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</si>
  <si>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</si>
  <si>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</si>
  <si>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</si>
  <si>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eficiência mínima de 130,5 lm/W</t>
  </si>
  <si>
    <t>41.11.703</t>
  </si>
  <si>
    <t>Luminária LED retangular para poste de 14.160 até 17.475 lm, eficiência mínima 118 lm/W</t>
  </si>
  <si>
    <t>41.11.711</t>
  </si>
  <si>
    <t>Luminária LED retangular para parede/piso de 11.838 até 12.150 lm, eficiência mínima 107 lm/W</t>
  </si>
  <si>
    <t>41.11.721</t>
  </si>
  <si>
    <t>Luminária LED retangular para poste de 6250 até 6674 lm, eficiência mínima 113 lm/W</t>
  </si>
  <si>
    <t>41.12</t>
  </si>
  <si>
    <t>Aparelho de iluminacao de longo alcance e especifica</t>
  </si>
  <si>
    <t>41.12.050</t>
  </si>
  <si>
    <t>Projetor retangular fechado, com alojamento para reator, para lâmpada vapor metálico ou vapor de sódio de 150 W a 400 W</t>
  </si>
  <si>
    <t>41.12.060</t>
  </si>
  <si>
    <t>Projetor retangular fechado, para lâmpada vapor de sódio de 1.000 W ou vapor metálico de 2.000 W</t>
  </si>
  <si>
    <t>41.12.070</t>
  </si>
  <si>
    <t>Projetor retangular fechado, para lâmpada vapor metálico de 70 W/150 W ou halógena de 300 W/500 W</t>
  </si>
  <si>
    <t>41.12.080</t>
  </si>
  <si>
    <t>Projetor retangular fechado, para lâmpada vapor metálico ou vapor de sódio de 250 W/400 W</t>
  </si>
  <si>
    <t>41.12.090</t>
  </si>
  <si>
    <t>Projetor cônico fechado, para lâmpadas vapor metálico, vapor de sódio de 250 W/400 W ou mista de 250 W/500 W</t>
  </si>
  <si>
    <t>41.12.210</t>
  </si>
  <si>
    <t>Projetor LED modular de 150 a 200W, eficiência mínima de 125 l/W, para uso externo</t>
  </si>
  <si>
    <t>41.13</t>
  </si>
  <si>
    <t>Aparelho de iluminacao a prova de tempo, gases e vapores</t>
  </si>
  <si>
    <t>41.13.030</t>
  </si>
  <si>
    <t>Luminária blindada retangular de embutir, para lâmpada de 160 W</t>
  </si>
  <si>
    <t>41.13.040</t>
  </si>
  <si>
    <t>Luminária blindada de sobrepor ou pendente em calha fechada, para 1 lâmpada fluorescente de 32 W/36 W/40 W</t>
  </si>
  <si>
    <t>41.13.050</t>
  </si>
  <si>
    <t>Luminária blindada de sobrepor ou pendente em calha fechada, para 2 lâmpadas fluorescentes de 32 W/36 W/40 W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</si>
  <si>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</si>
  <si>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</si>
  <si>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</si>
  <si>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</si>
  <si>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41.14</t>
  </si>
  <si>
    <t>Aparelho de iluminacao comercial e industrial</t>
  </si>
  <si>
    <t>41.14.020</t>
  </si>
  <si>
    <t>Luminária retangular de embutir tipo calha fechada, com difusor plano, para 2 lâmpadas fluorescentes tubulares de 28 W/32 W/36 W/54 W</t>
  </si>
  <si>
    <t>41.14.070</t>
  </si>
  <si>
    <t>Luminária retangular de sobrepor tipo calha aberta, para 2 lâmpadas fluorescentes tubulares de 32 W</t>
  </si>
  <si>
    <t>41.14.090</t>
  </si>
  <si>
    <t>Luminária retangular de sobrepor tipo calha fechada, com difusor translúcido, para 2 lâmpadas fluorescentes de 28 W/32 W/36 W/54 W</t>
  </si>
  <si>
    <t>41.14.210</t>
  </si>
  <si>
    <t>Luminária quadrada de embutir tipo calha aberta com aletas planas, para 2 lâmpadas fluorescentes compactas de 18 W/26 W</t>
  </si>
  <si>
    <t>41.14.310</t>
  </si>
  <si>
    <t>Luminária redonda de embutir com difusor recuado, para 1 ou 2 lâmpadas fluorescentes compactas de 15 W/18 W/20 W/23 W/26 W</t>
  </si>
  <si>
    <t>41.14.390</t>
  </si>
  <si>
    <t>Luminária retangular de sobrepor tipo calha aberta, com refletor em alumínio de alto brilho, para 2 lâmpadas fluorescentes tubulares 32 W/36 W</t>
  </si>
  <si>
    <t>41.14.430</t>
  </si>
  <si>
    <t>Luminária quadrada de embutir tipo calha aberta, com refletor e aleta parabólicas em alumínio de alto brilho, para 4 lâmpadas fluorescentes de 14 W/16 W/18 W</t>
  </si>
  <si>
    <t>41.14.510</t>
  </si>
  <si>
    <t>Luminária industrial pendente com refletor prismático sem alojamento para reator, para lâmpadas vapor de sódio/metálico ou mista de 150/250/400W</t>
  </si>
  <si>
    <t>41.14.530</t>
  </si>
  <si>
    <t>Luminária redonda de sobrepor com difusor em vidro temperado jateado para 1 ou 2 lâmpadas fluorescentes compactas de 18/26W</t>
  </si>
  <si>
    <t>41.14.560</t>
  </si>
  <si>
    <t>Luminária retangular de embutir tipo calha aberta com aletas parabólicas para 2 lâmpadas fluorescentes tubulares de 28/54W</t>
  </si>
  <si>
    <t>41.14.590</t>
  </si>
  <si>
    <t>Luminária industrial pendente tipo calha aberta instalação em perfilado para 1 ou 2 lâmpadas fluorescentes tubulares 14W</t>
  </si>
  <si>
    <t>41.14.600</t>
  </si>
  <si>
    <t>Luminária industrial pendente tipo calha aberta instalação em perfilado para 1 ou 2 lâmpadas fluorescentes tubulares 28/54W</t>
  </si>
  <si>
    <t>41.14.620</t>
  </si>
  <si>
    <t>Luminária retangular de sobrepor tipo calha aberta com refletor e aletas parabólicas para 2 lâmpadas fluorescentes tubulares 28/54W</t>
  </si>
  <si>
    <t>41.14.640</t>
  </si>
  <si>
    <t>Luminária retangular de embutir tipo calha aberta com refletor em alumínio de alto brilho para 2 lâmpadas fluorescentes tubulares de 28W/54W</t>
  </si>
  <si>
    <t>41.14.670</t>
  </si>
  <si>
    <t>Luminária triangular de sobrepor tipo arandela para fluorescente compacta de 15/20/23W</t>
  </si>
  <si>
    <t>41.14.730</t>
  </si>
  <si>
    <t>Luminária redonda de embutir com refletor em alumínio jateado e difusor em vidro para 2 lâmpadas fluorescentes compactas duplas de 18/26W</t>
  </si>
  <si>
    <t>41.14.740</t>
  </si>
  <si>
    <t>Luminária retangular de embutir assimétrica para 1 lâmpada fluorescente tubular de 14W</t>
  </si>
  <si>
    <t>41.14.750</t>
  </si>
  <si>
    <t>Luminária redonda de sobrepor ou pendente com refletor em alumínio anodizado facho concentrado para 1 lâmpada vapor metálico elipsoidal de 250 ou 400W</t>
  </si>
  <si>
    <t>41.14.780</t>
  </si>
  <si>
    <t>Luminária retangular de sobrepor tipo calha fechada, com difusor plano, para 4 lâmpadas fluorescentes tubulares de 14/16/18 W</t>
  </si>
  <si>
    <t>41.14.790</t>
  </si>
  <si>
    <t>Luminária retangular de embutir tipo calha aberta com refletor assimétrico em alumínio de alto brilho para 2 lâmpadas fluorescentes tubulares de 28/54W</t>
  </si>
  <si>
    <t>41.15</t>
  </si>
  <si>
    <t>Aparelho de iluminacao interna decorativa</t>
  </si>
  <si>
    <t>41.15.170</t>
  </si>
  <si>
    <t>Luminária redonda de embutir, com foco orientável e acessório antiofuscante, para 1 lâmpada dicroica de 50 W</t>
  </si>
  <si>
    <t>41.20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</si>
  <si>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</si>
  <si>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</si>
  <si>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</si>
  <si>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</si>
  <si>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Plafon plástico e/ou PVC para acabamento de ponto de luz, com soquete E-27 para lâmpada fluorescente compacta</t>
  </si>
  <si>
    <t>41.20.120</t>
  </si>
  <si>
    <t>Recolocação de reator</t>
  </si>
  <si>
    <t>41.20.130</t>
  </si>
  <si>
    <t>Recolocação de lâmpada</t>
  </si>
  <si>
    <t>41.31</t>
  </si>
  <si>
    <t>Iluminacao Led</t>
  </si>
  <si>
    <t>41.31.040</t>
  </si>
  <si>
    <t>Luminária LED retangular de sobrepor com difusor translúcido, 4000 K, fluxo luminoso de 3690 a 4800 lm, potência de 38 a 41 W</t>
  </si>
  <si>
    <t>41.31.070</t>
  </si>
  <si>
    <t>Luminária LED quadrada de sobrepor com difusor prismático translúcido, 4000 K, fluxo luminoso de 1363 a 1800 lm, potência de 15 a 24 W</t>
  </si>
  <si>
    <t>41.31.080</t>
  </si>
  <si>
    <t>Luminária LED redonda de embutir com difusor translúcido, 4000 K, fluxo luminoso de 800 a 1060 lm, potência de 9 a 12 W</t>
  </si>
  <si>
    <t>41.31.087</t>
  </si>
  <si>
    <t>Luminária LED redonda de sobrepor com difusor recuado translucido, 4000 K, fluxo luminoso de 1900 a 2000 lm, potência de 17 a 19 W</t>
  </si>
  <si>
    <t>42</t>
  </si>
  <si>
    <t>PARA-RAIOS PARA EDIFICACAO</t>
  </si>
  <si>
    <t>42.01</t>
  </si>
  <si>
    <t>Complementos para para-raios</t>
  </si>
  <si>
    <t>42.01.020</t>
  </si>
  <si>
    <t>Captor tipo Franklin, h= 300 mm, 4 pontos, 1 descida, acabamento cromado</t>
  </si>
  <si>
    <t>42.01.040</t>
  </si>
  <si>
    <t>Captor tipo Franklin, h= 300 mm, 4 pontos, 2 descidas, acabamento cromado</t>
  </si>
  <si>
    <t>42.01.060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</si>
  <si>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</si>
  <si>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</si>
  <si>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</si>
  <si>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</si>
  <si>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</si>
  <si>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42.01.090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</si>
  <si>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</si>
  <si>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</si>
  <si>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</si>
  <si>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</si>
  <si>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</si>
  <si>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42.02</t>
  </si>
  <si>
    <t>Isolador galvanizado uso geral</t>
  </si>
  <si>
    <t>42.02.010</t>
  </si>
  <si>
    <t>Isolador galvanizado uso geral, simples com rosca mecânica</t>
  </si>
  <si>
    <t>42.02.020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</si>
  <si>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</si>
  <si>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</si>
  <si>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</si>
  <si>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</si>
  <si>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</si>
  <si>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</si>
  <si>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</si>
  <si>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</si>
  <si>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</si>
  <si>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42.03</t>
  </si>
  <si>
    <t>Isolador galvanizado para mastro</t>
  </si>
  <si>
    <t>42.03.020</t>
  </si>
  <si>
    <t>Isolador galvanizado para mastro de diâmetro 2´, simples com 1 descida</t>
  </si>
  <si>
    <t>42.03.040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</si>
  <si>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</si>
  <si>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</si>
  <si>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</si>
  <si>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</si>
  <si>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</si>
  <si>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42.04</t>
  </si>
  <si>
    <t>Componentes de sustentacao para mastro galvanizado</t>
  </si>
  <si>
    <t>42.04.020</t>
  </si>
  <si>
    <t>Braçadeira de contraventagem para mastro de diâmetro 2´</t>
  </si>
  <si>
    <t>42.04.040</t>
  </si>
  <si>
    <t>Apoio para mastro de diâmetro 2´</t>
  </si>
  <si>
    <t>42.04.060</t>
  </si>
  <si>
    <t>Base para mastro de diâmetro 2´</t>
  </si>
  <si>
    <t>42.04.080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</si>
  <si>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</si>
  <si>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</si>
  <si>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</si>
  <si>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</si>
  <si>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</si>
  <si>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</si>
  <si>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</si>
  <si>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42.05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</si>
  <si>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</si>
  <si>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</si>
  <si>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</si>
  <si>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</si>
  <si>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</si>
  <si>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</si>
  <si>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</si>
  <si>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</si>
  <si>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</si>
  <si>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42.05.070</t>
  </si>
  <si>
    <t>Sinalizador de obstáculo duplo, com célula fotoelétrica</t>
  </si>
  <si>
    <t>42.05.100</t>
  </si>
  <si>
    <t>Caixa de inspeção suspensa</t>
  </si>
  <si>
    <t>42.05.110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</si>
  <si>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</si>
  <si>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</si>
  <si>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</si>
  <si>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</si>
  <si>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</si>
  <si>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42.05.160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</si>
  <si>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</si>
  <si>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</si>
  <si>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</si>
  <si>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</si>
  <si>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</si>
  <si>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</si>
  <si>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3/4'' x 3 m</t>
  </si>
  <si>
    <t>42.05.200</t>
  </si>
  <si>
    <t>Haste de aterramento de 5/8'' x 2,4 m</t>
  </si>
  <si>
    <t>42.05.210</t>
  </si>
  <si>
    <t>Haste de aterramento de 5/8'' x 3 m</t>
  </si>
  <si>
    <t>42.05.220</t>
  </si>
  <si>
    <t>Mastro para sinalizador de obstáculo, de 1,5 m x 3/4''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</si>
  <si>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</si>
  <si>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</si>
  <si>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</si>
  <si>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</si>
  <si>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</si>
  <si>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</si>
  <si>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</si>
  <si>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</si>
  <si>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</si>
  <si>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3/8"</t>
  </si>
  <si>
    <t>42.05.290</t>
  </si>
  <si>
    <t>Suporte para fixação de terminal aéreo e/ou de cabo de cobre nu, com base plana</t>
  </si>
  <si>
    <t>42.05.300</t>
  </si>
  <si>
    <t>Tampa para caixa de inspeção cilíndrica, aço galvanizado</t>
  </si>
  <si>
    <t>42.05.310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</si>
  <si>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</si>
  <si>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</si>
  <si>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</si>
  <si>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</si>
  <si>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</si>
  <si>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</si>
  <si>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</si>
  <si>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42.05.370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</si>
  <si>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</si>
  <si>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</si>
  <si>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</si>
  <si>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</si>
  <si>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</si>
  <si>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</si>
  <si>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</si>
  <si>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42.05.440</t>
  </si>
  <si>
    <t>Barra condutora chata em alumínio de 7/8´ x 1/8´, inclusive acessórios de fixação</t>
  </si>
  <si>
    <t>42.05.450</t>
  </si>
  <si>
    <t>Conector com rabicho e porca em latão para cabo de 16 a 35 mm²</t>
  </si>
  <si>
    <t>42.05.510</t>
  </si>
  <si>
    <t>Suporte para fixação de fita de alumínio 7/8" x 1/8" e/ou cabo de cobre nu, com base ondulada</t>
  </si>
  <si>
    <t>42.05.520</t>
  </si>
  <si>
    <t>Suporte para fixação de fita de alumínio 7/8" x 1/8",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</si>
  <si>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</si>
  <si>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</si>
  <si>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</si>
  <si>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</si>
  <si>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</si>
  <si>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</si>
  <si>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</si>
  <si>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</si>
  <si>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</si>
  <si>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</si>
  <si>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</si>
  <si>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</si>
  <si>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</si>
  <si>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</si>
  <si>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</si>
  <si>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Conector tipo ´X´ para aterramento de telas, acabamento estanhado, para cabo de 16 - 50 mm²</t>
  </si>
  <si>
    <t>42.05.650</t>
  </si>
  <si>
    <t>Malha fechada pré-fabricada em fio de cobre de 16mm e mesch 30 x 30cm para aterramento</t>
  </si>
  <si>
    <t>42.20</t>
  </si>
  <si>
    <t>Reparos, conservacoes e complementos - GRUPO 42</t>
  </si>
  <si>
    <t>42.20.080</t>
  </si>
  <si>
    <t>Solda exotérmica conexão cabo-cabo horizontal em X, bitola do cabo de 16-16mm² a 35-35mm²</t>
  </si>
  <si>
    <t>42.20.090</t>
  </si>
  <si>
    <t>Solda exotérmica conexão cabo-cabo horizontal em X, bitola do cabo de 50-25mm² a 95-50mm²</t>
  </si>
  <si>
    <t>42.20.120</t>
  </si>
  <si>
    <t>Solda exotérmica conexão cabo-cabo horizontal em X sobreposto, bitola do cabo de 35-35mm² a 50-35mm²</t>
  </si>
  <si>
    <t>42.20.130</t>
  </si>
  <si>
    <t>Solda exotérmica conexão cabo-cabo horizontal em X sobreposto, bitola do cabo de 50-50mm² a 95-50mm²</t>
  </si>
  <si>
    <t>42.20.150</t>
  </si>
  <si>
    <t>Solda exotérmica conexão cabo-cabo horizontal em T, bitola do cabo de 16-16mm² a 50-35mm², 70-35mm² e 95-35mm²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</si>
  <si>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</si>
  <si>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</si>
  <si>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</si>
  <si>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</si>
  <si>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</si>
  <si>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Solda exotérmica conexão cabo-haste em X sobreposto, bitola do cabo de 35mm² a 50mm² para haste de 5/8" e 3/4"</t>
  </si>
  <si>
    <t>42.20.210</t>
  </si>
  <si>
    <t>Solda exotérmica conexão cabo-haste em T, bitola do cabo de 35mm² para haste de 5/8" e 3/4"</t>
  </si>
  <si>
    <t>42.20.220</t>
  </si>
  <si>
    <t>Solda exotérmica conexão cabo-haste em T, bitola do cabo de 50mm² a 95mm² para haste de 5/8" e 3/4"</t>
  </si>
  <si>
    <t>42.20.230</t>
  </si>
  <si>
    <t>Solda exotérmica conexão cabo-haste na lateral, bitola do cabo de 25mm² a 70mm² para haste de 5/8" e 3/4"</t>
  </si>
  <si>
    <t>42.20.240</t>
  </si>
  <si>
    <t>Solda exotérmica conexão cabo-haste no topo, bitola do cabo de 25mm² a 35mm² para haste de 5/8"</t>
  </si>
  <si>
    <t>42.20.250</t>
  </si>
  <si>
    <t>Solda exotérmica conexão cabo-haste no topo, bitola do cabo de 50mm² a 95mm² para haste de 5/8" e 3/4"</t>
  </si>
  <si>
    <t>42.20.260</t>
  </si>
  <si>
    <t>Solda exotérmica conexão cabo-ferro de construção com cabo paralelo, bitola do cabo de 35mm² para haste de 5/8" e 3/4"</t>
  </si>
  <si>
    <t>42.20.270</t>
  </si>
  <si>
    <t>Solda exotérmica conexão cabo-ferro de construção com cabo paralelo, bitola do cabo de 50mm² a 70mm² para haste de 5/8" e 3/4"</t>
  </si>
  <si>
    <t>42.20.280</t>
  </si>
  <si>
    <t>Solda exotérmica conexão cabo-ferro de construção com cabo em X sobreposto, bitola do cabo de 35mm² a 70mm² para haste de 5/8"</t>
  </si>
  <si>
    <t>42.20.290</t>
  </si>
  <si>
    <t>Solda exotérmica conexão cabo-ferro de construção com cabo em X sobreposto, bitola do cabo de 35mm² a 70mm² para haste de 3/8"</t>
  </si>
  <si>
    <t>42.20.300</t>
  </si>
  <si>
    <t>Solda exotérmica conexão cabo-terminal com duas fixações, bitola do cabo de 25mm² a 50mm² para terminal 3x25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</si>
  <si>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</si>
  <si>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</si>
  <si>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</si>
  <si>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</si>
  <si>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</si>
  <si>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APARELHOS ELETRICOS, HIDRAULICOS E A GAS.</t>
  </si>
  <si>
    <t>43.01</t>
  </si>
  <si>
    <t>Bebedouros</t>
  </si>
  <si>
    <t>43.01.012</t>
  </si>
  <si>
    <t>Purificador de pressão elétrico em chapa eletrozincado pré-pintada e tampo em aço inoxidável, tipo coluna, capacidade de refrigeração de 2 l/h - simples</t>
  </si>
  <si>
    <t>43.01.032</t>
  </si>
  <si>
    <t>Purificador de pressão elétrico em chapa eletrozincado pré-pintada e tampo em aço inoxidável, tipo coluna, capacidade de refrigeração de 2 l/h - conjugado</t>
  </si>
  <si>
    <t>43.02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</si>
  <si>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</si>
  <si>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</si>
  <si>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</si>
  <si>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</si>
  <si>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</si>
  <si>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</si>
  <si>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</si>
  <si>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</si>
  <si>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</si>
  <si>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</si>
  <si>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</si>
  <si>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</si>
  <si>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</si>
  <si>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</si>
  <si>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Chuveiro lava-olhos, acionamento manual, tubulação em ferro galvanizado com pintura epóxi cor verde</t>
  </si>
  <si>
    <t>43.02.170</t>
  </si>
  <si>
    <t>Chuveiro elétrico de 7.500W / 220 V, com resistência blindada</t>
  </si>
  <si>
    <t>43.02.180</t>
  </si>
  <si>
    <t>Ducha eletrônica de 6.800W até 7.900 W / 220 V</t>
  </si>
  <si>
    <t>43.03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</si>
  <si>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</si>
  <si>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</si>
  <si>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</si>
  <si>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</si>
  <si>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</si>
  <si>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43.03.212</t>
  </si>
  <si>
    <t>Aquecedor de passagem elétrico individual, baixa pressão - 5.000 W / 6.400 W</t>
  </si>
  <si>
    <t>43.03.220</t>
  </si>
  <si>
    <t>Sistema de aquecimento de passagem a gás com sistema misturador para abastecimento de até 08 duchas</t>
  </si>
  <si>
    <t>43.03.230</t>
  </si>
  <si>
    <t>Sistema de aquecimento de passagem a gás com sistema misturador para abastecimento de até 16 duchas</t>
  </si>
  <si>
    <t>43.03.240</t>
  </si>
  <si>
    <t>Sistema de aquecimento de passagem a gás com sistema misturador para abastecimento de até 24 duchas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</si>
  <si>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</si>
  <si>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</si>
  <si>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</si>
  <si>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</si>
  <si>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</si>
  <si>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</si>
  <si>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43.04</t>
  </si>
  <si>
    <t>Torneiras eletricas</t>
  </si>
  <si>
    <t>43.04.020</t>
  </si>
  <si>
    <t>Torneira elétrica</t>
  </si>
  <si>
    <t>43.05</t>
  </si>
  <si>
    <t>Exaustor, ventilador e circulador de ar</t>
  </si>
  <si>
    <t>43.05.030</t>
  </si>
  <si>
    <t>Exaustor elétrico em plástico, vazão de 150 a 190m³/h</t>
  </si>
  <si>
    <t>43.06</t>
  </si>
  <si>
    <t>Emissores de som</t>
  </si>
  <si>
    <t>43.06.010</t>
  </si>
  <si>
    <t>Cigarra de embutir 50/60HZ até 127V, com placa</t>
  </si>
  <si>
    <t>43.07</t>
  </si>
  <si>
    <t>Aparelho condicionador de ar</t>
  </si>
  <si>
    <t>43.07.070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</si>
  <si>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</si>
  <si>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</si>
  <si>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</si>
  <si>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</si>
  <si>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</si>
  <si>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</si>
  <si>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</si>
  <si>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</si>
  <si>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</si>
  <si>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</si>
  <si>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</si>
  <si>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</si>
  <si>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</si>
  <si>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</si>
  <si>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</si>
  <si>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</si>
  <si>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</si>
  <si>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</si>
  <si>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43.08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</si>
  <si>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</si>
  <si>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</si>
  <si>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</si>
  <si>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</si>
  <si>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</si>
  <si>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</si>
  <si>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</si>
  <si>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</si>
  <si>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</si>
  <si>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</si>
  <si>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</si>
  <si>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</si>
  <si>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</si>
  <si>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</si>
  <si>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</si>
  <si>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</si>
  <si>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</si>
  <si>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</si>
  <si>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</si>
  <si>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</si>
  <si>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</si>
  <si>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</si>
  <si>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</si>
  <si>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</si>
  <si>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</si>
  <si>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</si>
  <si>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</si>
  <si>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</si>
  <si>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</si>
  <si>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</si>
  <si>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</si>
  <si>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43.10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</si>
  <si>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</si>
  <si>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</si>
  <si>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</si>
  <si>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</si>
  <si>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</si>
  <si>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</si>
  <si>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</si>
  <si>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</si>
  <si>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</si>
  <si>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</si>
  <si>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</si>
  <si>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</si>
  <si>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</si>
  <si>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</si>
  <si>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</si>
  <si>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</si>
  <si>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Conjunto motor-bomba (centrífuga) 5 cv, monoestágio, Hman= 24 a 33 mca, Q= 41,6 a 35,2 m³/h</t>
  </si>
  <si>
    <t>43.10.450</t>
  </si>
  <si>
    <t>Conjunto motor-bomba (centrífuga) 30 cv, monoestágio, Hman= 20 a 50 mca, Q= 197 a 112 m³/h</t>
  </si>
  <si>
    <t>43.10.452</t>
  </si>
  <si>
    <t>Conjunto motor-bomba (centrífuga) 1,5 cv, multiestágio, Hman= 20 a 35 mca, Q= 7,1 a 4,5 m³/h</t>
  </si>
  <si>
    <t>43.10.454</t>
  </si>
  <si>
    <t>Conjunto motor-bomba (centrífuga) 3 cv, multiestágio, Hman= 30 a 45 mca, Q= 12,4 a 8,4 m³/h</t>
  </si>
  <si>
    <t>43.10.456</t>
  </si>
  <si>
    <t>Conjunto motor-bomba (centrífuga) 3 cv, multiestágio, Hman= 35 a 60 mca, Q= 7,8 a 5,8 m³/h</t>
  </si>
  <si>
    <t>43.10.480</t>
  </si>
  <si>
    <t>Conjunto motor-bomba (centrífuga) 7,5 cv, multiestágio, Hman= 30 a 80 mca, Q= 21,6 a 12,0 m³/h</t>
  </si>
  <si>
    <t>43.10.490</t>
  </si>
  <si>
    <t>Conjunto motor-bomba (centrífuga) 5 cv, multiestágio, Hman= 25 a 50 mca, Q= 21,0 a 13,3 m³/h</t>
  </si>
  <si>
    <t>43.10.620</t>
  </si>
  <si>
    <t>Conjunto motor-bomba (centrífuga), 0,5 cv, monoestágio, Hman= 10 a 20 mca, Q= 7,5 a 1,5 m³/h</t>
  </si>
  <si>
    <t>43.10.670</t>
  </si>
  <si>
    <t>Conjunto motor-bomba (centrífuga) 0,5 cv, monoestágio, trifásico, Hman= 9 a 21 mca, Q= 8,3 a 2,0 m³/h</t>
  </si>
  <si>
    <t>43.10.730</t>
  </si>
  <si>
    <t>Conjunto motor-bomba (centrífuga) 30 cv, monoestágio trifásico, Hman= 70 a 94 mca, Q= 34,80 a 61,7 m³/h</t>
  </si>
  <si>
    <t>43.10.740</t>
  </si>
  <si>
    <t>Conjunto motor-bomba (centrífuga) 20 cv, monoestágio trifásico, Hman= 62 a 90 mca, Q= 21,1 a 43,8 m³/h</t>
  </si>
  <si>
    <t>43.10.750</t>
  </si>
  <si>
    <t>Conjunto motor-bomba (centrífuga) 1 cv, monoestágio trifásico, Hman= 8 a 25 mca e Q= 11 a 1,50 m³/h</t>
  </si>
  <si>
    <t>43.10.770</t>
  </si>
  <si>
    <t>Conjunto motor-bomba (centrífuga) 40 cv, monoestágio trifásico, Hman= 45 a 75 mca e Q= 120 a 75 m³/h</t>
  </si>
  <si>
    <t>43.10.780</t>
  </si>
  <si>
    <t>Conjunto motor-bomba (centrífuga) 50 cv, monoestágio trifásico, Hman= 61 a 81 mca e Q= 170 a 80 m³/h</t>
  </si>
  <si>
    <t>43.10.790</t>
  </si>
  <si>
    <t>Conjunto motor-bomba (centrífuga) 1 cv, multiestágio trifásico, Hman= 15 a 30 mca, Q= 6,5 a 4,2 m³/h</t>
  </si>
  <si>
    <t>43.10.794</t>
  </si>
  <si>
    <t>Conjunto motor-bomba (centrífuga) 1 cv, multiestágio trifásico, Hman= 70 a 115 mca e Q= 1,0 a 1,6 m³/h</t>
  </si>
  <si>
    <t>43.11</t>
  </si>
  <si>
    <t>Bombas submersiveis</t>
  </si>
  <si>
    <t>43.11.050</t>
  </si>
  <si>
    <t>Conjunto motor-bomba submersível para poço profundo de 6´, Q= 10 a 20m³/h, Hman= 80 a 48 mca, até 6 HP</t>
  </si>
  <si>
    <t>43.11.060</t>
  </si>
  <si>
    <t>Conjunto motor-bomba submersível para poço profundo de 6´, Q= 10 a 20m³/h, Hman= 108 a 64,5 mca, 8 HP</t>
  </si>
  <si>
    <t>43.11.100</t>
  </si>
  <si>
    <t>Conjunto motor-bomba submersível para poço profundo de 6´, Q= 10 a 20m³/h, Hman= 274 a 170 mca, 20 HP</t>
  </si>
  <si>
    <t>43.11.110</t>
  </si>
  <si>
    <t>Conjunto motor-bomba submersível para poço profundo de 6´, Q= 20 a 34m³/h, Hman= 56,5 a 32 mca, até 8 HP</t>
  </si>
  <si>
    <t>43.11.130</t>
  </si>
  <si>
    <t>Conjunto motor-bomba submersível para poço profundo de 6´, Q= 20 a 34m³/h, Hman= 92,5 a 53 mca, 12,5 HP</t>
  </si>
  <si>
    <t>43.11.150</t>
  </si>
  <si>
    <t>Conjunto motor-bomba submersível para poço profundo de 6´, Q= 20 a 34m³/h, Hman= 152 a 88 mca, 20 HP</t>
  </si>
  <si>
    <t>43.11.320</t>
  </si>
  <si>
    <t>Conjunto motor-bomba submersível vertical para esgoto, Q= 4,8 a 25,8 m³/h, Hmam= 19 a 5 mca, potência 1 cv, diâmetro de sólidos até 20mm</t>
  </si>
  <si>
    <t>43.11.330</t>
  </si>
  <si>
    <t>Conjunto motor-bomba submersível vertical para esgoto, Q= 4,6 a 57,2 m³/h, Hman= 13 a 4 mca, potência 2 a 3,5 cv, diâmetro de sólidos até 50mm</t>
  </si>
  <si>
    <t>43.11.360</t>
  </si>
  <si>
    <t>Conjunto motor-bomba submersível vertical para águas residuais, Q= 2 a16 m³/h, Hman= 12 a 2 mca, potência de 0,5 cv</t>
  </si>
  <si>
    <t>43.11.370</t>
  </si>
  <si>
    <t>Conjunto motor-bomba submersível vertical para águas residuais, Q= 3 a 20 m³/h, Hman= 13 a 5 mca, potência de 1 cv</t>
  </si>
  <si>
    <t>43.11.380</t>
  </si>
  <si>
    <t>Conjunto motor-bomba submersível vertical para águas residuais, Q= 10 a 50 m³/h, Hman= 22 a 4 mca, potência 4 cv</t>
  </si>
  <si>
    <t>43.11.390</t>
  </si>
  <si>
    <t>Conjunto motor-bomba submersível vertical para águas residuais, Q= 8 a 45 m³/h, Hman= 10,5 a 3,5 mca, potência 1,5 cv</t>
  </si>
  <si>
    <t>43.11.400</t>
  </si>
  <si>
    <t>Conjunto motor-bomba submersível vertical para esgoto, Q= 3,4 a 86,3 m³/h, Hman= 14 a 5 mca, potência 5 cv</t>
  </si>
  <si>
    <t>43.11.410</t>
  </si>
  <si>
    <t>Conjunto motor-bomba submersível vertical para esgoto, Q= 9,1 a 113,6m³/h, Hman= 20 a 15 mca, potência 10 cv</t>
  </si>
  <si>
    <t>43.11.420</t>
  </si>
  <si>
    <t>Conjunto motor-bomba submersível vertical para esgoto, Q=9,3 a 69,0 m³/h, Hman=15 a 7 mca, potência 3cv, diâmetro de sólidos 50/65mm</t>
  </si>
  <si>
    <t>43.11.460</t>
  </si>
  <si>
    <t>Conjunto motor-bomba submersível vertical para esgoto, Q= 40 m³/h, Hman= 40 mca, diâmetro de sólidos até 50 mm</t>
  </si>
  <si>
    <t>43.12</t>
  </si>
  <si>
    <t>Bombas especiais, uso industrial</t>
  </si>
  <si>
    <t>43.12.500</t>
  </si>
  <si>
    <t>Filtro de areia com carga de areia filtrante, vazão de 16,9 m³/h</t>
  </si>
  <si>
    <t>43.20</t>
  </si>
  <si>
    <t>Reparos, conservacoes e complementos - GRUPO 43</t>
  </si>
  <si>
    <t>43.20.130</t>
  </si>
  <si>
    <t>Caixa de passagem para condicionamento de ar tipo Split, com saída de dreno único na vertical - 39 x 22 x 6 cm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</si>
  <si>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</si>
  <si>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</si>
  <si>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</si>
  <si>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</si>
  <si>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</si>
  <si>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</si>
  <si>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44</t>
  </si>
  <si>
    <t>APARELHOS E METAIS HIDRAULICOS</t>
  </si>
  <si>
    <t>44.01</t>
  </si>
  <si>
    <t>Aparelhos e loucas</t>
  </si>
  <si>
    <t>44.01.030</t>
  </si>
  <si>
    <t>Bacia turca de louça - 6 litros</t>
  </si>
  <si>
    <t>44.01.050</t>
  </si>
  <si>
    <t>Bacia sifonada de louça sem tampa - 6 litros</t>
  </si>
  <si>
    <t>44.01.070</t>
  </si>
  <si>
    <t>Bacia sifonada de louça sem tampa com saída horizontal - 6 litros</t>
  </si>
  <si>
    <t>44.01.100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</si>
  <si>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</si>
  <si>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</si>
  <si>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</si>
  <si>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</si>
  <si>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</si>
  <si>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</si>
  <si>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</si>
  <si>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44.01.200</t>
  </si>
  <si>
    <t>Mictório de louça sifonado auto aspirante</t>
  </si>
  <si>
    <t>44.01.240</t>
  </si>
  <si>
    <t>Lavatório em louça com coluna suspensa</t>
  </si>
  <si>
    <t>44.01.270</t>
  </si>
  <si>
    <t>Cuba de louça de embutir oval</t>
  </si>
  <si>
    <t>44.01.310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</si>
  <si>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</si>
  <si>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</si>
  <si>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</si>
  <si>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</si>
  <si>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</si>
  <si>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</si>
  <si>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</si>
  <si>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</si>
  <si>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</si>
  <si>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</si>
  <si>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</si>
  <si>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</si>
  <si>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44.01.850</t>
  </si>
  <si>
    <t>Cuba de louça de embutir redonda</t>
  </si>
  <si>
    <t>44.02</t>
  </si>
  <si>
    <t>Bancadas e tampos</t>
  </si>
  <si>
    <t>44.02.062</t>
  </si>
  <si>
    <t>Tampo/bancada em granito, com frontão, espessura de 2 cm, acabamento polido</t>
  </si>
  <si>
    <t>44.02.100</t>
  </si>
  <si>
    <t>Tampo/bancada em mármore nacional espessura de 3 cm</t>
  </si>
  <si>
    <t>44.02.200</t>
  </si>
  <si>
    <t>Tampo/bancada em concreto armado, revestido em aço inoxidável fosco polido</t>
  </si>
  <si>
    <t>44.02.300</t>
  </si>
  <si>
    <t>Superfície sólido mineral para bancadas, saias, frontões e/ou cubas</t>
  </si>
  <si>
    <t>44.03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</si>
  <si>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</si>
  <si>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</si>
  <si>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</si>
  <si>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</si>
  <si>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</si>
  <si>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</si>
  <si>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</si>
  <si>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</si>
  <si>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</si>
  <si>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</si>
  <si>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</si>
  <si>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</si>
  <si>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</si>
  <si>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</si>
  <si>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</si>
  <si>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</si>
  <si>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</si>
  <si>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</si>
  <si>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</si>
  <si>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44.03.210</t>
  </si>
  <si>
    <t>Ducha cromada simples</t>
  </si>
  <si>
    <t>44.03.260</t>
  </si>
  <si>
    <t>Armário de plástico de embutir, para lavatório</t>
  </si>
  <si>
    <t>44.03.300</t>
  </si>
  <si>
    <t>Torneira volante tipo alavanca</t>
  </si>
  <si>
    <t>44.03.310</t>
  </si>
  <si>
    <t>Torneira de mesa para lavatório, acionamento hidromecânico, com registro integrado regulador de vazão, em latão cromado, DN= 1/2´</t>
  </si>
  <si>
    <t>44.03.315</t>
  </si>
  <si>
    <t>Torneira de mesa com bica móvel e alavanca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</si>
  <si>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</si>
  <si>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</si>
  <si>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</si>
  <si>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</si>
  <si>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</si>
  <si>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</si>
  <si>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44.03.400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</si>
  <si>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</si>
  <si>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</si>
  <si>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</si>
  <si>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</si>
  <si>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</si>
  <si>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</si>
  <si>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</si>
  <si>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44.03.450</t>
  </si>
  <si>
    <t>Torneira longa sem rosca para uso geral, em latão fundido cromado</t>
  </si>
  <si>
    <t>44.03.470</t>
  </si>
  <si>
    <t>Torneira de parede para pia com bica móvel e arejador, em latão fundido cromado</t>
  </si>
  <si>
    <t>44.03.480</t>
  </si>
  <si>
    <t>Torneira de mesa para lavatório compacta, acionamento hidromecânico, em latão cromado, DN= 1/2´</t>
  </si>
  <si>
    <t>44.03.500</t>
  </si>
  <si>
    <t>Aparelho misturador de parede, para pia, com bica móvel, acabamento cromado</t>
  </si>
  <si>
    <t>44.03.510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</si>
  <si>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</si>
  <si>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</si>
  <si>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</si>
  <si>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</si>
  <si>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</si>
  <si>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</si>
  <si>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</si>
  <si>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</si>
  <si>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</si>
  <si>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44.03.690</t>
  </si>
  <si>
    <t>Torneira de parede em ABS, DN 1/2´ ou 3/4´, 10cm</t>
  </si>
  <si>
    <t>44.03.700</t>
  </si>
  <si>
    <t>Torneira de parede em ABS, DN 1/2´ ou 3/4´, 15cm</t>
  </si>
  <si>
    <t>44.03.720</t>
  </si>
  <si>
    <t>Torneira de mesa para lavatório, acionamento hidromecânico com alavanca, registro integrado regulador de vazão, em latão cromado, DN= 1/2´</t>
  </si>
  <si>
    <t>44.03.825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</si>
  <si>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</si>
  <si>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</si>
  <si>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</si>
  <si>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</si>
  <si>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</si>
  <si>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</si>
  <si>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</si>
  <si>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</si>
  <si>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Válvula dupla para bancada de laboratório, uso em GLP, com bico para mangueira - diâmetro de 1/4´ a 1/2´</t>
  </si>
  <si>
    <t>44.03.950</t>
  </si>
  <si>
    <t>Válvula para cuba de laboratório, com nuca giratória e bico escalonado para mangueira</t>
  </si>
  <si>
    <t>44.04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</si>
  <si>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</si>
  <si>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</si>
  <si>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</si>
  <si>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</si>
  <si>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</si>
  <si>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</si>
  <si>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</si>
  <si>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44.06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</si>
  <si>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</si>
  <si>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</si>
  <si>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</si>
  <si>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</si>
  <si>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</si>
  <si>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</si>
  <si>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</si>
  <si>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</si>
  <si>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</si>
  <si>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</si>
  <si>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</si>
  <si>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</si>
  <si>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</si>
  <si>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</si>
  <si>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</si>
  <si>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</si>
  <si>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</si>
  <si>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</si>
  <si>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</si>
  <si>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</si>
  <si>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</si>
  <si>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</si>
  <si>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</si>
  <si>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44.06.410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</si>
  <si>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</si>
  <si>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</si>
  <si>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</si>
  <si>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</si>
  <si>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</si>
  <si>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44.06.570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</si>
  <si>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</si>
  <si>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</si>
  <si>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</si>
  <si>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</si>
  <si>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</si>
  <si>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</si>
  <si>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</si>
  <si>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</si>
  <si>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</si>
  <si>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</si>
  <si>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</si>
  <si>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44.20</t>
  </si>
  <si>
    <t>Reparos, conservacoes e complementos - GRUPO 44</t>
  </si>
  <si>
    <t>44.20.010</t>
  </si>
  <si>
    <t>Sifão plástico sanfonado universal de 1´</t>
  </si>
  <si>
    <t>44.20.020</t>
  </si>
  <si>
    <t>Recolocação de torneiras</t>
  </si>
  <si>
    <t>44.20.040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</si>
  <si>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</si>
  <si>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</si>
  <si>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</si>
  <si>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</si>
  <si>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</si>
  <si>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44.20.100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</si>
  <si>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</si>
  <si>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</si>
  <si>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</si>
  <si>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</si>
  <si>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</si>
  <si>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</si>
  <si>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</si>
  <si>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44.20.130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</si>
  <si>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</si>
  <si>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</si>
  <si>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</si>
  <si>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</si>
  <si>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</si>
  <si>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44.20.180</t>
  </si>
  <si>
    <t>Reparo para válvula de descarga</t>
  </si>
  <si>
    <t>44.20.200</t>
  </si>
  <si>
    <t>Sifão de metal cromado de 1 1/2´ x 2´</t>
  </si>
  <si>
    <t>44.20.220</t>
  </si>
  <si>
    <t>Sifão de metal cromado de 1´ x 1 1/2´</t>
  </si>
  <si>
    <t>44.20.230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</si>
  <si>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</si>
  <si>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</si>
  <si>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</si>
  <si>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</si>
  <si>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</si>
  <si>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44.20.280</t>
  </si>
  <si>
    <t>Tampa de plástico para bacia sanitária</t>
  </si>
  <si>
    <t>44.20.300</t>
  </si>
  <si>
    <t>Bolsa para bacia sanitária</t>
  </si>
  <si>
    <t>44.20.310</t>
  </si>
  <si>
    <t>Filtro de pressão em ABS, para 360 l/h</t>
  </si>
  <si>
    <t>44.20.390</t>
  </si>
  <si>
    <t>Válvula de PVC para lavatório</t>
  </si>
  <si>
    <t>44.20.620</t>
  </si>
  <si>
    <t>Válvula americana</t>
  </si>
  <si>
    <t>44.20.640</t>
  </si>
  <si>
    <t>Válvula de metal cromado de 1 1/2´</t>
  </si>
  <si>
    <t>44.20.650</t>
  </si>
  <si>
    <t>Válvula de metal cromado de 1´</t>
  </si>
  <si>
    <t>45</t>
  </si>
  <si>
    <t>ENTRADA DE AGUA, INCÊNDIO E GAS</t>
  </si>
  <si>
    <t>45.01</t>
  </si>
  <si>
    <t>Entrada de agua</t>
  </si>
  <si>
    <t>45.01.020</t>
  </si>
  <si>
    <t>Entrada completa de água com abrigo e registro de gaveta, DN= 3/4´</t>
  </si>
  <si>
    <t>45.01.040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</si>
  <si>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</si>
  <si>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</si>
  <si>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</si>
  <si>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</si>
  <si>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</si>
  <si>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</si>
  <si>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</si>
  <si>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</si>
  <si>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</si>
  <si>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45.02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</si>
  <si>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</si>
  <si>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</si>
  <si>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</si>
  <si>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</si>
  <si>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</si>
  <si>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</si>
  <si>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</si>
  <si>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</si>
  <si>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</si>
  <si>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</si>
  <si>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</si>
  <si>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45.03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</si>
  <si>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</si>
  <si>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</si>
  <si>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</si>
  <si>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</si>
  <si>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</si>
  <si>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45.03.100</t>
  </si>
  <si>
    <t>Hidrômetro em bronze, diâmetro de 25 mm (1´)</t>
  </si>
  <si>
    <t>45.03.110</t>
  </si>
  <si>
    <t>Hidrômetro em bronze, diâmetro de 40 mm (1 1/2´)</t>
  </si>
  <si>
    <t>45.03.200</t>
  </si>
  <si>
    <t>Filtro tipo cesto para hidrômetro de 50 mm (2´)</t>
  </si>
  <si>
    <t>45.20</t>
  </si>
  <si>
    <t>Reparos, conservacoes e complementos - GRUPO 45</t>
  </si>
  <si>
    <t>45.20.020</t>
  </si>
  <si>
    <t>Cilindro de gás (GLP) de 45 kg, com carga</t>
  </si>
  <si>
    <t>46</t>
  </si>
  <si>
    <t>TUBULACAO E CONDUTORES PARA LIQUIDOS E GASES.</t>
  </si>
  <si>
    <t>46.01</t>
  </si>
  <si>
    <t>Tubulacao em PVC rigido marrom para sistemas prediais de agua fria</t>
  </si>
  <si>
    <t>46.01.010</t>
  </si>
  <si>
    <t>Tubo de PVC rígido soldável marrom, DN= 20 mm, (1/2´), inclusive conexões</t>
  </si>
  <si>
    <t>46.01.020</t>
  </si>
  <si>
    <t>Tubo de PVC rígido soldável marrom, DN= 25 mm, (3/4´), inclusive conexões</t>
  </si>
  <si>
    <t>46.01.030</t>
  </si>
  <si>
    <t>Tubo de PVC rígido soldável marrom, DN= 32 mm, (1´), inclusive conexões</t>
  </si>
  <si>
    <t>46.01.040</t>
  </si>
  <si>
    <t>Tubo de PVC rígido soldável marrom, DN= 40 mm, (1 1/4´), inclusive conexões</t>
  </si>
  <si>
    <t>46.01.050</t>
  </si>
  <si>
    <t>Tubo de PVC rígido soldável marrom, DN= 50 mm, (1 1/2´), inclusive conexões</t>
  </si>
  <si>
    <t>46.01.060</t>
  </si>
  <si>
    <t>Tubo de PVC rígido soldável marrom, DN= 60 mm, (2´), inclusive conexões</t>
  </si>
  <si>
    <t>46.01.070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</si>
  <si>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</si>
  <si>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</si>
  <si>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</si>
  <si>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</si>
  <si>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</si>
  <si>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46.02</t>
  </si>
  <si>
    <t>Tubulacao em PVC rigido branco para esgoto domiciliar</t>
  </si>
  <si>
    <t>46.02.010</t>
  </si>
  <si>
    <t>Tubo de PVC rígido branco, pontas lisas, soldável, linha esgoto série normal, DN= 40 mm, inclusive conexões</t>
  </si>
  <si>
    <t>46.02.050</t>
  </si>
  <si>
    <t>Tubo de PVC rígido branco PxB com virola e anel de borracha, linha esgoto série normal, DN= 50 mm, inclusive conexões</t>
  </si>
  <si>
    <t>46.02.060</t>
  </si>
  <si>
    <t>Tubo de PVC rígido branco PxB com virola e anel de borracha, linha esgoto série normal, DN= 75 mm, inclusive conexões</t>
  </si>
  <si>
    <t>46.02.070</t>
  </si>
  <si>
    <t>Tubo de PVC rígido branco PxB com virola e anel de borracha, linha esgoto série normal, DN= 100 mm, inclusive conexões</t>
  </si>
  <si>
    <t>46.03</t>
  </si>
  <si>
    <t>Tubulacao em PVC rigido branco serie R - A.P e esgoto domiciliar</t>
  </si>
  <si>
    <t>46.03.038</t>
  </si>
  <si>
    <t>Tubo de PVC rígido PxB com virola e anel de borracha, linha esgoto série reforçada ´R´, DN= 50 mm, inclusive conexões</t>
  </si>
  <si>
    <t>46.03.040</t>
  </si>
  <si>
    <t>Tubo de PVC rígido PxB com virola e anel de borracha, linha esgoto série reforçada ´R´, DN= 75 mm, inclusive conexões</t>
  </si>
  <si>
    <t>46.03.050</t>
  </si>
  <si>
    <t>Tubo de PVC rígido PxB com virola e anel de borracha, linha esgoto série reforçada ´R´, DN= 100 mm, inclusive conexões</t>
  </si>
  <si>
    <t>46.03.060</t>
  </si>
  <si>
    <t>Tubo de PVC rígido PxB com virola e anel de borracha, linha esgoto série reforçada ´R´. DN= 150 mm, inclusive conexões</t>
  </si>
  <si>
    <t>46.03.080</t>
  </si>
  <si>
    <t>Tubo de PVC rígido, pontas lisas, soldável, linha esgoto série reforçada ´R´, DN= 40 mm, inclusive conexões</t>
  </si>
  <si>
    <t>46.04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</si>
  <si>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</si>
  <si>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</si>
  <si>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</si>
  <si>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</si>
  <si>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</si>
  <si>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</si>
  <si>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</si>
  <si>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</si>
  <si>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</si>
  <si>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</si>
  <si>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</si>
  <si>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</si>
  <si>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</si>
  <si>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</si>
  <si>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</si>
  <si>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</si>
  <si>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</si>
  <si>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46.05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</si>
  <si>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</si>
  <si>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</si>
  <si>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</si>
  <si>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</si>
  <si>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</si>
  <si>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</si>
  <si>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</si>
  <si>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</si>
  <si>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</si>
  <si>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</si>
  <si>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</si>
  <si>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</si>
  <si>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</si>
  <si>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46.07</t>
  </si>
  <si>
    <t>Tubulacao galvanizado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</si>
  <si>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</si>
  <si>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</si>
  <si>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</si>
  <si>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</si>
  <si>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</si>
  <si>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</si>
  <si>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46.07.040</t>
  </si>
  <si>
    <t>Tubo galvanizado DN= 1 1/4´, inclusive conexões</t>
  </si>
  <si>
    <t>46.07.050</t>
  </si>
  <si>
    <t>Tubo galvanizado DN= 1 1/2´, inclusive conexões</t>
  </si>
  <si>
    <t>46.07.060</t>
  </si>
  <si>
    <t>Tubo galvanizado DN= 2´, inclusive conexões</t>
  </si>
  <si>
    <t>46.07.070</t>
  </si>
  <si>
    <t>Tubo galvanizado DN= 2 1/2´, inclusive conexões</t>
  </si>
  <si>
    <t>46.07.080</t>
  </si>
  <si>
    <t>Tubo galvanizado DN= 3´, inclusive conexões</t>
  </si>
  <si>
    <t>46.07.090</t>
  </si>
  <si>
    <t>Tubo galvanizado DN= 4´, inclusive conexões</t>
  </si>
  <si>
    <t>46.07.100</t>
  </si>
  <si>
    <t>Tubo galvanizado DN= 6´, inclusive conexões</t>
  </si>
  <si>
    <t>46.08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</si>
  <si>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</si>
  <si>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</si>
  <si>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</si>
  <si>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</si>
  <si>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</si>
  <si>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</si>
  <si>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</si>
  <si>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</si>
  <si>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</si>
  <si>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</si>
  <si>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</si>
  <si>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</si>
  <si>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</si>
  <si>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</si>
  <si>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</si>
  <si>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</si>
  <si>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</si>
  <si>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</si>
  <si>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</si>
  <si>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</si>
  <si>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</si>
  <si>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46.09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</si>
  <si>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</si>
  <si>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</si>
  <si>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</si>
  <si>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</si>
  <si>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</si>
  <si>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</si>
  <si>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</si>
  <si>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</si>
  <si>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</si>
  <si>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</si>
  <si>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</si>
  <si>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</si>
  <si>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</si>
  <si>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</si>
  <si>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</si>
  <si>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</si>
  <si>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</si>
  <si>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</si>
  <si>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</si>
  <si>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</si>
  <si>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</si>
  <si>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</si>
  <si>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</si>
  <si>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</si>
  <si>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</si>
  <si>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</si>
  <si>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</si>
  <si>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</si>
  <si>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</si>
  <si>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</si>
  <si>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</si>
  <si>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</si>
  <si>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</si>
  <si>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</si>
  <si>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</si>
  <si>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</si>
  <si>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</si>
  <si>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</si>
  <si>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</si>
  <si>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</si>
  <si>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</si>
  <si>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</si>
  <si>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</si>
  <si>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</si>
  <si>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</si>
  <si>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</si>
  <si>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</si>
  <si>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</si>
  <si>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</si>
  <si>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</si>
  <si>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</si>
  <si>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</si>
  <si>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</si>
  <si>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</si>
  <si>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</si>
  <si>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</si>
  <si>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</si>
  <si>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</si>
  <si>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</si>
  <si>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</si>
  <si>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</si>
  <si>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</si>
  <si>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</si>
  <si>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46.10</t>
  </si>
  <si>
    <t>Tubulacao em cobre para agua quente, gas e vapor</t>
  </si>
  <si>
    <t>46.10.010</t>
  </si>
  <si>
    <t>Tubo de cobre classe A, DN= 15mm (1/2´), inclusive conexões</t>
  </si>
  <si>
    <t>46.10.020</t>
  </si>
  <si>
    <t>Tubo de cobre classe A, DN= 22mm (3/4´), inclusive conexões</t>
  </si>
  <si>
    <t>46.10.030</t>
  </si>
  <si>
    <t>Tubo de cobre classe A, DN= 28mm (1´), inclusive conexões</t>
  </si>
  <si>
    <t>46.10.040</t>
  </si>
  <si>
    <t>Tubo de cobre classe A, DN= 35mm (1 1/4´), inclusive conexões</t>
  </si>
  <si>
    <t>46.10.050</t>
  </si>
  <si>
    <t>Tubo de cobre classe A, DN= 42mm (1 1/2´), inclusive conexões</t>
  </si>
  <si>
    <t>46.10.060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</si>
  <si>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</si>
  <si>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</si>
  <si>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</si>
  <si>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</si>
  <si>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</si>
  <si>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</si>
  <si>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</si>
  <si>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46.10.200</t>
  </si>
  <si>
    <t>Tubo de cobre classe E, DN= 22mm (3/4´), inclusive conexões</t>
  </si>
  <si>
    <t>46.10.210</t>
  </si>
  <si>
    <t>Tubo de cobre classe E, DN= 28mm (1´), inclusive conexões</t>
  </si>
  <si>
    <t>46.10.220</t>
  </si>
  <si>
    <t>Tubo de cobre classe E, DN= 35mm (1 1/4´), inclusive conexões</t>
  </si>
  <si>
    <t>46.10.230</t>
  </si>
  <si>
    <t>Tubo de cobre classe E, DN= 42mm (1 1/2´), inclusive conexões</t>
  </si>
  <si>
    <t>46.10.240</t>
  </si>
  <si>
    <t>Tubo de cobre classe E, DN= 54mm (2´), inclusive conexões</t>
  </si>
  <si>
    <t>46.10.250</t>
  </si>
  <si>
    <t>Tubo de cobre classe E, DN= 66mm (2 1/2´), inclusive conexões</t>
  </si>
  <si>
    <t>46.12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</si>
  <si>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</si>
  <si>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</si>
  <si>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</si>
  <si>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</si>
  <si>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</si>
  <si>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</si>
  <si>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</si>
  <si>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</si>
  <si>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</si>
  <si>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</si>
  <si>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</si>
  <si>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</si>
  <si>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</si>
  <si>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</si>
  <si>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</si>
  <si>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</si>
  <si>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</si>
  <si>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</si>
  <si>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</si>
  <si>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</si>
  <si>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</si>
  <si>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</si>
  <si>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</si>
  <si>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</si>
  <si>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</si>
  <si>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</si>
  <si>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</si>
  <si>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</si>
  <si>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</si>
  <si>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</si>
  <si>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</si>
  <si>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</si>
  <si>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</si>
  <si>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</si>
  <si>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</si>
  <si>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</si>
  <si>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</si>
  <si>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</si>
  <si>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</si>
  <si>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</si>
  <si>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</si>
  <si>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</si>
  <si>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</si>
  <si>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</si>
  <si>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</si>
  <si>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</si>
  <si>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</si>
  <si>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</si>
  <si>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</si>
  <si>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</si>
  <si>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</si>
  <si>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</si>
  <si>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</si>
  <si>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</si>
  <si>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</si>
  <si>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</si>
  <si>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</si>
  <si>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46.13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</si>
  <si>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</si>
  <si>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</si>
  <si>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</si>
  <si>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</si>
  <si>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</si>
  <si>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</si>
  <si>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</si>
  <si>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</si>
  <si>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</si>
  <si>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</si>
  <si>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</si>
  <si>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</si>
  <si>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</si>
  <si>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</si>
  <si>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</si>
  <si>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</si>
  <si>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</si>
  <si>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</si>
  <si>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</si>
  <si>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</si>
  <si>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</si>
  <si>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</si>
  <si>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</si>
  <si>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</si>
  <si>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</si>
  <si>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</si>
  <si>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</si>
  <si>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46.14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</si>
  <si>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</si>
  <si>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</si>
  <si>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</si>
  <si>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</si>
  <si>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</si>
  <si>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</si>
  <si>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</si>
  <si>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</si>
  <si>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</si>
  <si>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</si>
  <si>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</si>
  <si>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</si>
  <si>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</si>
  <si>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</si>
  <si>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</si>
  <si>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</si>
  <si>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</si>
  <si>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</si>
  <si>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</si>
  <si>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</si>
  <si>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</si>
  <si>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</si>
  <si>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</si>
  <si>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</si>
  <si>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</si>
  <si>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46.15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</si>
  <si>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</si>
  <si>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</si>
  <si>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</si>
  <si>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</si>
  <si>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</si>
  <si>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</si>
  <si>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</si>
  <si>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46.18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</si>
  <si>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</si>
  <si>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</si>
  <si>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</si>
  <si>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</si>
  <si>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</si>
  <si>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</si>
  <si>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</si>
  <si>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</si>
  <si>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</si>
  <si>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</si>
  <si>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</si>
  <si>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</si>
  <si>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</si>
  <si>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</si>
  <si>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</si>
  <si>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</si>
  <si>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</si>
  <si>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</si>
  <si>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</si>
  <si>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</si>
  <si>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</si>
  <si>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</si>
  <si>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</si>
  <si>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</si>
  <si>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</si>
  <si>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</si>
  <si>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</si>
  <si>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</si>
  <si>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</si>
  <si>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</si>
  <si>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</si>
  <si>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</si>
  <si>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</si>
  <si>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</si>
  <si>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</si>
  <si>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</si>
  <si>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</si>
  <si>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</si>
  <si>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</si>
  <si>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</si>
  <si>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</si>
  <si>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</si>
  <si>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</si>
  <si>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</si>
  <si>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</si>
  <si>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46.19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</si>
  <si>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</si>
  <si>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</si>
  <si>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</si>
  <si>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</si>
  <si>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</si>
  <si>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</si>
  <si>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</si>
  <si>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</si>
  <si>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</si>
  <si>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</si>
  <si>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</si>
  <si>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</si>
  <si>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</si>
  <si>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</si>
  <si>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</si>
  <si>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</si>
  <si>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</si>
  <si>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</si>
  <si>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</si>
  <si>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46.20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</si>
  <si>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</si>
  <si>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</si>
  <si>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</si>
  <si>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</si>
  <si>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</si>
  <si>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46.21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</si>
  <si>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</si>
  <si>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</si>
  <si>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</si>
  <si>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</si>
  <si>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</si>
  <si>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</si>
  <si>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</si>
  <si>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</si>
  <si>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</si>
  <si>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</si>
  <si>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</si>
  <si>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</si>
  <si>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</si>
  <si>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</si>
  <si>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</si>
  <si>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</si>
  <si>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</si>
  <si>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</si>
  <si>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</si>
  <si>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</si>
  <si>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</si>
  <si>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</si>
  <si>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</si>
  <si>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</si>
  <si>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</si>
  <si>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</si>
  <si>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</si>
  <si>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46.23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</si>
  <si>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</si>
  <si>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</si>
  <si>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</si>
  <si>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</si>
  <si>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</si>
  <si>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</si>
  <si>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</si>
  <si>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</si>
  <si>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</si>
  <si>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</si>
  <si>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</si>
  <si>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</si>
  <si>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</si>
  <si>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</si>
  <si>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</si>
  <si>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</si>
  <si>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</si>
  <si>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46.26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</si>
  <si>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</si>
  <si>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</si>
  <si>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</si>
  <si>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</si>
  <si>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</si>
  <si>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</si>
  <si>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</si>
  <si>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</si>
  <si>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</si>
  <si>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</si>
  <si>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</si>
  <si>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</si>
  <si>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</si>
  <si>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</si>
  <si>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</si>
  <si>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</si>
  <si>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</si>
  <si>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</si>
  <si>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</si>
  <si>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</si>
  <si>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</si>
  <si>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</si>
  <si>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</si>
  <si>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</si>
  <si>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</si>
  <si>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</si>
  <si>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</si>
  <si>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</si>
  <si>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</si>
  <si>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</si>
  <si>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</si>
  <si>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</si>
  <si>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</si>
  <si>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</si>
  <si>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</si>
  <si>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</si>
  <si>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</si>
  <si>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</si>
  <si>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</si>
  <si>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</si>
  <si>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</si>
  <si>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</si>
  <si>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</si>
  <si>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</si>
  <si>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</si>
  <si>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</si>
  <si>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</si>
  <si>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</si>
  <si>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</si>
  <si>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</si>
  <si>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</si>
  <si>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</si>
  <si>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</si>
  <si>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</si>
  <si>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</si>
  <si>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</si>
  <si>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</si>
  <si>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</si>
  <si>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</si>
  <si>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</si>
  <si>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</si>
  <si>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</si>
  <si>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</si>
  <si>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</si>
  <si>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</si>
  <si>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</si>
  <si>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</si>
  <si>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</si>
  <si>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</si>
  <si>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</si>
  <si>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</si>
  <si>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</si>
  <si>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</si>
  <si>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</si>
  <si>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</si>
  <si>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</si>
  <si>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</si>
  <si>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</si>
  <si>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</si>
  <si>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</si>
  <si>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</si>
  <si>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</si>
  <si>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</si>
  <si>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</si>
  <si>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</si>
  <si>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</si>
  <si>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</si>
  <si>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</si>
  <si>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</si>
  <si>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</si>
  <si>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</si>
  <si>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</si>
  <si>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</si>
  <si>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</si>
  <si>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</si>
  <si>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</si>
  <si>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</si>
  <si>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</si>
  <si>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</si>
  <si>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</si>
  <si>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</si>
  <si>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</si>
  <si>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</si>
  <si>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</si>
  <si>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Abraçadeira dentada para travamento em aço inoxidável, com parafuso de aço zincado, para tubo em ferro fundido predial SMU, DN= 50 mm</t>
  </si>
  <si>
    <t>46.26.810</t>
  </si>
  <si>
    <t>Abraçadeira dentada para travamento em aço inoxidável, com parafuso de aço zincado, para tubo em ferro fundido predial SMU, DN= 75 mm</t>
  </si>
  <si>
    <t>46.26.820</t>
  </si>
  <si>
    <t>Abraçadeira dentada para travamento em aço inoxidável, com parafuso de aço zincado, para tubo em ferro fundido predial SMU, DN= 100 mm</t>
  </si>
  <si>
    <t>46.26.830</t>
  </si>
  <si>
    <t>Abraçadeira dentada para travamento em aço inoxidável, com parafuso de aço zincado, para tubo em ferro fundido predial SMU, DN= 150 mm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</si>
  <si>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</si>
  <si>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</si>
  <si>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</si>
  <si>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</si>
  <si>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</si>
  <si>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</si>
  <si>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</si>
  <si>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</si>
  <si>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</si>
  <si>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</si>
  <si>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</si>
  <si>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</si>
  <si>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46.27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</si>
  <si>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</si>
  <si>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</si>
  <si>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</si>
  <si>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</si>
  <si>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</si>
  <si>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</si>
  <si>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</si>
  <si>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</si>
  <si>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</si>
  <si>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</si>
  <si>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</si>
  <si>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46.27.100</t>
  </si>
  <si>
    <t>Tubo de cobre flexível, espessura 1/32" - diâmetro 5/8", inclusive conexões</t>
  </si>
  <si>
    <t>46.27.110</t>
  </si>
  <si>
    <t>Tubo de cobre flexível, espessura 1/32" - diâmetro 3/4", inclusive conexões</t>
  </si>
  <si>
    <t>46.32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</si>
  <si>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</si>
  <si>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</si>
  <si>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</si>
  <si>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</si>
  <si>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</si>
  <si>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</si>
  <si>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</si>
  <si>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</si>
  <si>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</si>
  <si>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</si>
  <si>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</si>
  <si>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</si>
  <si>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</si>
  <si>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</si>
  <si>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</si>
  <si>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</si>
  <si>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</si>
  <si>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</si>
  <si>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</si>
  <si>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</si>
  <si>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</si>
  <si>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</si>
  <si>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</si>
  <si>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46.33</t>
  </si>
  <si>
    <t>Tubulacao em PP - aguas pluviais / esgoto</t>
  </si>
  <si>
    <t>46.33.001</t>
  </si>
  <si>
    <t>Tubo de esgoto em polipropileno de alta resistência - PP, DN= 40mm, preto, com união deslizante e guarnição elastomérica de duplo lábio</t>
  </si>
  <si>
    <t>46.33.002</t>
  </si>
  <si>
    <t>Tubo de esgoto em polipropileno de alta resistência - PP, DN= 50mm, preto, com união deslizante e guarnição elastomérica de duplo lábio</t>
  </si>
  <si>
    <t>46.33.003</t>
  </si>
  <si>
    <t>Tubo de esgoto em polipropileno de alta resistência - PP, DN= 63mm, preto, com união deslizante e guarnição elastomérica de duplo lábio</t>
  </si>
  <si>
    <t>46.33.004</t>
  </si>
  <si>
    <t>Tubo de esgoto em polipropileno de alta resistência - PP, DN= 110mm, preto, com união deslizante e guarnição elastomérica de duplo lábio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</si>
  <si>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</si>
  <si>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</si>
  <si>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</si>
  <si>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</si>
  <si>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</si>
  <si>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</si>
  <si>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</si>
  <si>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</si>
  <si>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</si>
  <si>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</si>
  <si>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</si>
  <si>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</si>
  <si>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</si>
  <si>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</si>
  <si>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</si>
  <si>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Joelho 87°30' em polipropileno de alta resistência - PP, preto, tipo PB, DN= 110mm, com base de apoio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</si>
  <si>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</si>
  <si>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</si>
  <si>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</si>
  <si>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</si>
  <si>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</si>
  <si>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</si>
  <si>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</si>
  <si>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</si>
  <si>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</si>
  <si>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</si>
  <si>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</si>
  <si>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</si>
  <si>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</si>
  <si>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</si>
  <si>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</si>
  <si>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</si>
  <si>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</si>
  <si>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</si>
  <si>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</si>
  <si>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</si>
  <si>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</si>
  <si>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Tê 87°30' simples de redução em polipropileno de alta resistência - PP, preto, tipo PB, DN= 110x63mm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</si>
  <si>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</si>
  <si>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</si>
  <si>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</si>
  <si>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</si>
  <si>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</si>
  <si>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</si>
  <si>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</si>
  <si>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Junção 45° simples em polipropileno de alta resistência - PP, preto, tipo PB, DN= 110x110mm</t>
  </si>
  <si>
    <t>46.33.159</t>
  </si>
  <si>
    <t>Junção 45° simples de redução em polipropileno de alta resistência - PP, preto, tipo PB, DN= 63x50mm</t>
  </si>
  <si>
    <t>46.33.160</t>
  </si>
  <si>
    <t>Junção 45° simples de redução em polipropileno de alta resistência - PP, preto, tipo PB, DN= 110x50mm</t>
  </si>
  <si>
    <t>46.33.161</t>
  </si>
  <si>
    <t>Junção 45° simples de redução em polipropileno de alta resistência - PP, preto, tipo PB, DN= 110x63mm</t>
  </si>
  <si>
    <t>46.33.170</t>
  </si>
  <si>
    <t>Curva 87°30' em polipropileno de alta resistência - PP, preto, tipo PB, DN= 110mm</t>
  </si>
  <si>
    <t>46.33.186</t>
  </si>
  <si>
    <t>Caixa sifonada de piso, em polipropileno de alta resistência PP, preto,  DN=125mm, uma saída de 63mm</t>
  </si>
  <si>
    <t>46.33.197</t>
  </si>
  <si>
    <t>Prolongamento para caixa sifonada em prolipropileno de alta resistência PP, preto, DN= 125mm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</si>
  <si>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</si>
  <si>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</si>
  <si>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</si>
  <si>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</si>
  <si>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</si>
  <si>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</si>
  <si>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</si>
  <si>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</si>
  <si>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</si>
  <si>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</si>
  <si>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</si>
  <si>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VALVULAS E APARELHOS DE MEDICAO E CONTROLE PARA LIQUIDOS E GASES</t>
  </si>
  <si>
    <t>47.01</t>
  </si>
  <si>
    <t>Registro e / ou valvula em latao fundido sem acabamento</t>
  </si>
  <si>
    <t>47.01.010</t>
  </si>
  <si>
    <t>Registro de gaveta em latão fundido sem acabamento, DN= 1/2´</t>
  </si>
  <si>
    <t>47.01.020</t>
  </si>
  <si>
    <t>Registro de gaveta em latão fundido sem acabamento, DN= 3/4´</t>
  </si>
  <si>
    <t>47.01.030</t>
  </si>
  <si>
    <t>Registro de gaveta em latão fundido sem acabamento, DN= 1´</t>
  </si>
  <si>
    <t>47.01.040</t>
  </si>
  <si>
    <t>Registro de gaveta em latão fundido sem acabamento, DN= 1 1/4´</t>
  </si>
  <si>
    <t>47.01.050</t>
  </si>
  <si>
    <t>Registro de gaveta em latão fundido sem acabamento, DN= 1 1/2´</t>
  </si>
  <si>
    <t>47.01.060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</si>
  <si>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</si>
  <si>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</si>
  <si>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</si>
  <si>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</si>
  <si>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</si>
  <si>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</si>
  <si>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</si>
  <si>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</si>
  <si>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</si>
  <si>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47.01.170</t>
  </si>
  <si>
    <t>Válvula de esfera monobloco em latão, passagem plena, acionamento com alavanca, DN= 1/2´</t>
  </si>
  <si>
    <t>47.01.180</t>
  </si>
  <si>
    <t>Válvula de esfera monobloco em latão, passagem plena, acionamento com alavanca, DN= 3/4´</t>
  </si>
  <si>
    <t>47.01.190</t>
  </si>
  <si>
    <t>Válvula de esfera monobloco em latão, passagem plena, acionamento com alavanca, DN= 1´</t>
  </si>
  <si>
    <t>47.01.191</t>
  </si>
  <si>
    <t>Válvula de esfera monobloco em latão, passagem plena, acionamento com alavanca, DN= 1.1/4´</t>
  </si>
  <si>
    <t>47.01.210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</si>
  <si>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</si>
  <si>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</si>
  <si>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</si>
  <si>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47.02</t>
  </si>
  <si>
    <t>Registro e / ou valvula em latao fundido com acabamento cromado</t>
  </si>
  <si>
    <t>47.02.010</t>
  </si>
  <si>
    <t>Registro de gaveta em latão fundido cromado com canopla, DN= 1/2´ - linha especial</t>
  </si>
  <si>
    <t>47.02.020</t>
  </si>
  <si>
    <t>Registro de gaveta em latão fundido cromado com canopla, DN= 3/4´ - linha especial</t>
  </si>
  <si>
    <t>47.02.030</t>
  </si>
  <si>
    <t>Registro de gaveta em latão fundido cromado com canopla, DN= 1´ - linha especial</t>
  </si>
  <si>
    <t>47.02.040</t>
  </si>
  <si>
    <t>Registro de gaveta em latão fundido cromado com canopla, DN= 1 1/4´ - linha especial</t>
  </si>
  <si>
    <t>47.02.050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</si>
  <si>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</si>
  <si>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</si>
  <si>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</si>
  <si>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47.02.110</t>
  </si>
  <si>
    <t>Registro de pressão em latão fundido cromado com canopla, DN= 3/4´ - linha especial</t>
  </si>
  <si>
    <t>47.02.200</t>
  </si>
  <si>
    <t>Registro regulador de vazão para chuveiro e ducha em latão cromado com canopla, DN= 1/2´</t>
  </si>
  <si>
    <t>47.02.210</t>
  </si>
  <si>
    <t>Registro regulador de vazão para torneira, misturador e bidê, em latão cromado com canopla, DN= 1/2´</t>
  </si>
  <si>
    <t>47.04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</si>
  <si>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</si>
  <si>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</si>
  <si>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</si>
  <si>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</si>
  <si>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</si>
  <si>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</si>
  <si>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</si>
  <si>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47.04.050</t>
  </si>
  <si>
    <t>Válvula de descarga antivandalismo, DN= 1 1/2´</t>
  </si>
  <si>
    <t>47.04.080</t>
  </si>
  <si>
    <t>Válvula de descarga externa, tipo alavanca com registro próprio, DN= 1 1/4´ e DN= 1 1/2´</t>
  </si>
  <si>
    <t>47.04.090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</si>
  <si>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</si>
  <si>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</si>
  <si>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</si>
  <si>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</si>
  <si>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</si>
  <si>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</si>
  <si>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</si>
  <si>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</si>
  <si>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Válvula de descarga com registro próprio, duplo acionamento limitador de fluxo, DN = 1 1/2´</t>
  </si>
  <si>
    <t>47.05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</si>
  <si>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</si>
  <si>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</si>
  <si>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</si>
  <si>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</si>
  <si>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</si>
  <si>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</si>
  <si>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</si>
  <si>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</si>
  <si>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</si>
  <si>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</si>
  <si>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</si>
  <si>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47.05.060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</si>
  <si>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</si>
  <si>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</si>
  <si>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</si>
  <si>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</si>
  <si>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</si>
  <si>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</si>
  <si>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</si>
  <si>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</si>
  <si>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</si>
  <si>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</si>
  <si>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</si>
  <si>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</si>
  <si>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</si>
  <si>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</si>
  <si>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</si>
  <si>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</si>
  <si>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</si>
  <si>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</si>
  <si>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</si>
  <si>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</si>
  <si>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</si>
  <si>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</si>
  <si>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</si>
  <si>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</si>
  <si>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</si>
  <si>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</si>
  <si>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</si>
  <si>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</si>
  <si>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</si>
  <si>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</si>
  <si>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Válvula de gaveta em bronze, com haste não ascendente, classe 125 libras para vapor e classe 200 libras para água, óleo e gás, DN= 6´</t>
  </si>
  <si>
    <t>47.05.230</t>
  </si>
  <si>
    <t>Válvula de gaveta em bronze, com haste não ascendente, classe 125 libras para vapor e classe 200 libras para água, óleo e gás, DN= 2´</t>
  </si>
  <si>
    <t>47.05.240</t>
  </si>
  <si>
    <t>Válvula globo em bronze, classe 125 libras para vapor e classe 200 libras para água, óleo e gás, DN= 2´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</si>
  <si>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</si>
  <si>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</si>
  <si>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</si>
  <si>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</si>
  <si>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</si>
  <si>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</si>
  <si>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</si>
  <si>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Válvula de gaveta em bronze, haste ascendente, classe 150 libras para vapor saturado e 300 libras para água, óleo e gás, DN= 1/2´</t>
  </si>
  <si>
    <t>47.05.296</t>
  </si>
  <si>
    <t>Válvula de gaveta em bronze, haste ascendente, classe 150 libras para vapor saturado e 300 libras para água, óleo e gás, DN= 4´</t>
  </si>
  <si>
    <t>47.05.300</t>
  </si>
  <si>
    <t>Válvula de gaveta em bronze, haste não ascendente, classe 150 libras para vapor saturado e 300 libras para água, óleo e gás, DN= 4´</t>
  </si>
  <si>
    <t>47.05.310</t>
  </si>
  <si>
    <t>Válvula de gaveta em bronze, haste não ascendente, classe 150 libras para vapor saturado e 300 libras para água, óleo e gás, DN= 2´</t>
  </si>
  <si>
    <t>47.05.340</t>
  </si>
  <si>
    <t>Válvula globo em bronze, classe 150 libras para vapor saturado e 300 libras para água, óleo e gás, DN= 3/4´</t>
  </si>
  <si>
    <t>47.05.350</t>
  </si>
  <si>
    <t>Válvula globo em bronze, classe 150 libras para vapor saturado e 300 libras para água, óleo e gás, DN= 1´</t>
  </si>
  <si>
    <t>47.05.360</t>
  </si>
  <si>
    <t>Válvula globo em bronze, classe 150 libras para vapor saturado e 300 libras para água, óleo e gás, DN= 1 1/2´</t>
  </si>
  <si>
    <t>47.05.370</t>
  </si>
  <si>
    <t>Válvula globo em bronze, classe 150 libras para vapor saturado e 300 libras para água, óleo e gás, DN= 2´</t>
  </si>
  <si>
    <t>47.05.390</t>
  </si>
  <si>
    <t>Válvula globo em bronze, classe 150 libras para vapor saturado e 300 libras para água, óleo e gás, DN= 2 1/2´</t>
  </si>
  <si>
    <t>47.05.392</t>
  </si>
  <si>
    <t>Válvula globo em bronze, classe 150 libras para vapor saturado e 300 libras para água, óleo e gás, DN= 3´</t>
  </si>
  <si>
    <t>47.05.394</t>
  </si>
  <si>
    <t>Válvula globo em bronze, classe 150 libras para vapor saturado e 300 libras para água, óleo e gás, DN= 4´</t>
  </si>
  <si>
    <t>47.05.398</t>
  </si>
  <si>
    <t>Válvula de gaveta em bronze, haste não ascendente, classe 125 libras para vapor e classe 200 libras para água, óleo e gás, DN= 3/4´</t>
  </si>
  <si>
    <t>47.05.400</t>
  </si>
  <si>
    <t>Válvula de gaveta em bronze, haste não ascendente, classe 125 libras para vapor e classe 200 libras para água, óleo e gás, DN= 1´</t>
  </si>
  <si>
    <t>47.05.406</t>
  </si>
  <si>
    <t>Válvula de gaveta em bronze, haste não ascendente, classe 125 libras para vapor e classe 200 libras para água, óleo e gás, DN= 1.1/4´</t>
  </si>
  <si>
    <t>47.05.410</t>
  </si>
  <si>
    <t>Válvula de gaveta em bronze, haste não ascendente, classe 125 libras para vapor e classe 200 libras para água, óleo e gás, DN= 1 1/2´</t>
  </si>
  <si>
    <t>47.05.420</t>
  </si>
  <si>
    <t>Válvula de gaveta em bronze, haste não ascendente, classe 125 libras para vapor e classe 200 libras para água, óleo e gás, DN= 2 1/2´</t>
  </si>
  <si>
    <t>47.05.430</t>
  </si>
  <si>
    <t>Válvula de gaveta em bronze, haste não ascendente, classe 125 libras para vapor e classe 200 libras para água, óleo e gás, DN= 3´</t>
  </si>
  <si>
    <t>47.05.450</t>
  </si>
  <si>
    <t>Válvula redutora de pressão de ação direta em bronze, extremidade roscada, para água, ar, óleo e gás, PE= 200 psi e PS= 20 à 90 psi, DN= 1 1/4´</t>
  </si>
  <si>
    <t>47.05.460</t>
  </si>
  <si>
    <t>Válvula redutora de pressão de ação direta em bronze, extremidade roscada, para água, ar, óleo e gás, PE= 200 psi e PS= 20 à 90 psi, DN= 2´</t>
  </si>
  <si>
    <t>47.05.580</t>
  </si>
  <si>
    <t>Válvula de gaveta em bronze com fecho rápido, DN= 1 1/2´</t>
  </si>
  <si>
    <t>47.06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</si>
  <si>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</si>
  <si>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</si>
  <si>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</si>
  <si>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</si>
  <si>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</si>
  <si>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</si>
  <si>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</si>
  <si>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</si>
  <si>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</si>
  <si>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</si>
  <si>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</si>
  <si>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</si>
  <si>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</si>
  <si>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</si>
  <si>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</si>
  <si>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</si>
  <si>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</si>
  <si>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</si>
  <si>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</si>
  <si>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</si>
  <si>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Válvula de segurança em ferro fundido rosqueada com pressão de ajuste 0,4 até 0,75kgf/cm², DN= 2´</t>
  </si>
  <si>
    <t>47.06.110</t>
  </si>
  <si>
    <t>Válvula de segurança em ferro fundido rosqueada com pressão de ajuste 6,1 até 10,0kgf/cm², DN= 3/4´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</si>
  <si>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</si>
  <si>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</si>
  <si>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</si>
  <si>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</si>
  <si>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</si>
  <si>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Válvula de governo (retenção e alarme) completa, corpo em ferro fundido, classe 125 libras, DN= 4´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</si>
  <si>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</si>
  <si>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</si>
  <si>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</si>
  <si>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</si>
  <si>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</si>
  <si>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</si>
  <si>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47.07</t>
  </si>
  <si>
    <t>Registro e / ou valvula em aco carbono fundido</t>
  </si>
  <si>
    <t>47.07.010</t>
  </si>
  <si>
    <t>Válvula de esfera em aço carbono fundido, passagem plena, classe 150 libras para vapor e classe 600 libras para água, óleo e gás, DN= 1/2´</t>
  </si>
  <si>
    <t>47.07.020</t>
  </si>
  <si>
    <t>Válvula de esfera em aço carbono fundido, passagem plena, classe 150 libras para vapor e classe 600 libras para água, óleo e gás, DN= 3/4´</t>
  </si>
  <si>
    <t>47.07.030</t>
  </si>
  <si>
    <t>Válvula de esfera em aço carbono fundido, passagem plena, classe 150 libras para vapor e classe 600 libras para água, óleo e gás, DN= 1´</t>
  </si>
  <si>
    <t>47.07.031</t>
  </si>
  <si>
    <t>Válvula de esfera em aço carbono fundido, passagem plena, classe 150 libras para vapor e classe 600 libras para água, óleo e gás, DN= 1.1/4´</t>
  </si>
  <si>
    <t>47.07.090</t>
  </si>
  <si>
    <t>Válvula de esfera em aço carbono fundido, passagem plena, extremidades rosqueáveis, classe 300 libras para vapor saturado, DN= 2´</t>
  </si>
  <si>
    <t>47.09</t>
  </si>
  <si>
    <t>Registro e / ou valvula em aco carbono forjado</t>
  </si>
  <si>
    <t>47.09.010</t>
  </si>
  <si>
    <t>Válvula globo em aço carbono forjado, classe 800 libras para vapor e classe 2000 libras para água, óleo e gás, DN= 3/4´</t>
  </si>
  <si>
    <t>47.09.020</t>
  </si>
  <si>
    <t>Válvula globo em aço carbono forjado, classe 800 libras para vapor e classe 2000 libras para água, óleo e gás, DN= 1´</t>
  </si>
  <si>
    <t>47.09.030</t>
  </si>
  <si>
    <t>Válvula globo em aço carbono forjado, classe 800 libras para vapor e classe 2000 libras para água, óleo e gás, DN= 1 1/2´</t>
  </si>
  <si>
    <t>47.09.040</t>
  </si>
  <si>
    <t>Válvula globo em aço carbono forjado, classe 800 libras para vapor e classe 2000 libras para água, óleo e gás, DN= 2´</t>
  </si>
  <si>
    <t>47.10</t>
  </si>
  <si>
    <t>Registro e / ou valvula em aco inoxidavel forjado</t>
  </si>
  <si>
    <t>47.10.010</t>
  </si>
  <si>
    <t>Purgador termodinâmico com filtro incorporado, em aço inoxidável forjado, pressão de 0,25 a 42 kg/cm², temperatura até 425°C, DN= 1/2´</t>
  </si>
  <si>
    <t>47.11</t>
  </si>
  <si>
    <t>Aparelho de medicao e controle</t>
  </si>
  <si>
    <t>47.11.021</t>
  </si>
  <si>
    <t>Pressostato diferencial ajustável mecânico, montagem inferior com diâmetro de 1/2" e/ou 1/4", faixa de operação até 16 bar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</si>
  <si>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</si>
  <si>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</si>
  <si>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</si>
  <si>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</si>
  <si>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</si>
  <si>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Pressostato diferencial ajustável, caixa à prova de água, unidade sensora em aço inoxidável 316, faixa de operação entre 1,4 a 14 bar, para fluídos corrosivos, DN=1/2´</t>
  </si>
  <si>
    <t>47.12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</si>
  <si>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</si>
  <si>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</si>
  <si>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</si>
  <si>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</si>
  <si>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</si>
  <si>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</si>
  <si>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</si>
  <si>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</si>
  <si>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Válvula globo auto-operada hidraulicamente, comandada por solenóide, em ferro dúctil, classe PN-10, DN= 50mm</t>
  </si>
  <si>
    <t>47.12.300</t>
  </si>
  <si>
    <t>Válvula globo auto-operada hidraulicamente, comandada por solenóide, em ferro dúctil, classe PN-10, DN= 100mm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</si>
  <si>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</si>
  <si>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</si>
  <si>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</si>
  <si>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</si>
  <si>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</si>
  <si>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</si>
  <si>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</si>
  <si>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</si>
  <si>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</si>
  <si>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</si>
  <si>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47.14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</si>
  <si>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</si>
  <si>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</si>
  <si>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</si>
  <si>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</si>
  <si>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</si>
  <si>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47.20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</si>
  <si>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</si>
  <si>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</si>
  <si>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</si>
  <si>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</si>
  <si>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</si>
  <si>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</si>
  <si>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Filtro ´Y´ em ferro fundido, classe 125 libras para vapor saturado, com extremidades rosqueáveis, DN= 2´</t>
  </si>
  <si>
    <t>47.20.070</t>
  </si>
  <si>
    <t>Pigtail flexível, revestido com borracha sintética resistente, DN= 7/16´ comprimento até 1,00 m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</si>
  <si>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</si>
  <si>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</si>
  <si>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</si>
  <si>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</si>
  <si>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</si>
  <si>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</si>
  <si>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</si>
  <si>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4''</t>
  </si>
  <si>
    <t>47.20.190</t>
  </si>
  <si>
    <t>Chave de fluxo tipo palheta para tubulação de líquidos</t>
  </si>
  <si>
    <t>47.20.300</t>
  </si>
  <si>
    <t>Chave de fluxo de água com retardo para tubulações com diâmetro nominal de 1" a 6" - conexão BSP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</si>
  <si>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</si>
  <si>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</si>
  <si>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</si>
  <si>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</si>
  <si>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</si>
  <si>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RESERVATORIO E TANQUE PARA LIQUIDOS E GASES</t>
  </si>
  <si>
    <t>48.02</t>
  </si>
  <si>
    <t>Reservatorio em material sintetico</t>
  </si>
  <si>
    <t>48.02.008</t>
  </si>
  <si>
    <t>Reservatório de fibra de vidro - capacidade de 15.000 litros</t>
  </si>
  <si>
    <t>48.02.009</t>
  </si>
  <si>
    <t>Reservatório de fibra de vidro - capacidade de 20.000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</si>
  <si>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</si>
  <si>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</si>
  <si>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</si>
  <si>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</si>
  <si>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</si>
  <si>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</si>
  <si>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</si>
  <si>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</si>
  <si>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</si>
  <si>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Reservatório em polietileno de alta densidade (cisterna) com antioxidante e proteção contra raios ultravioleta (UV) - capacidade de 5.000 litros</t>
  </si>
  <si>
    <t>48.02.310</t>
  </si>
  <si>
    <t>Reservatório em polietileno de alta densidade (cisterna) com antioxidante e proteção contra raios ultravioleta (UV) - capacidade de 10.000 litros</t>
  </si>
  <si>
    <t>48.02.400</t>
  </si>
  <si>
    <t>Reservatório em polietileno com tampa de rosca - capacidade de 1.000 litros</t>
  </si>
  <si>
    <t>48.02.401</t>
  </si>
  <si>
    <t>Reservatório em polietileno com tampa de rosca - capacidade de 500 litros</t>
  </si>
  <si>
    <t>48.03</t>
  </si>
  <si>
    <t>Reservatorio metalico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</si>
  <si>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</si>
  <si>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</si>
  <si>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</si>
  <si>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</si>
  <si>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</si>
  <si>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</si>
  <si>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</si>
  <si>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</si>
  <si>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48.04</t>
  </si>
  <si>
    <t>Reservatorio em concreto</t>
  </si>
  <si>
    <t>48.04.381</t>
  </si>
  <si>
    <t>Reservatório em concreto armado cilíndrico, vertical, bipartido, método construtivo em formas deslizantes, diâmetro interno de 3,50m a 4,00m, altura de 15,00m a 25,00m</t>
  </si>
  <si>
    <t>48.04.391</t>
  </si>
  <si>
    <t>Reservatório em concreto armado cilíndrico, vertical, bipartido, método construtivo em formas deslizantes, diâmetro interno de 5,5m a 6,00m, altura de 25,00m a 30,00m</t>
  </si>
  <si>
    <t>48.05</t>
  </si>
  <si>
    <t>Torneira de boia</t>
  </si>
  <si>
    <t>48.05.010</t>
  </si>
  <si>
    <t>Torneira de boia, DN= 3/4´</t>
  </si>
  <si>
    <t>48.05.020</t>
  </si>
  <si>
    <t>Torneira de boia, DN= 1´</t>
  </si>
  <si>
    <t>48.05.030</t>
  </si>
  <si>
    <t>Torneira de boia, DN= 1 1/4´</t>
  </si>
  <si>
    <t>48.05.040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</si>
  <si>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</si>
  <si>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</si>
  <si>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</si>
  <si>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</si>
  <si>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</si>
  <si>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</si>
  <si>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</si>
  <si>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48.20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</si>
  <si>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</si>
  <si>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</si>
  <si>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</si>
  <si>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</si>
  <si>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</si>
  <si>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</si>
  <si>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</si>
  <si>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</si>
  <si>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CAIXA, RALO, GRELHA E ACESSORIO HIDRAULICO</t>
  </si>
  <si>
    <t>49.01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</si>
  <si>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</si>
  <si>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</si>
  <si>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</si>
  <si>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</si>
  <si>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</si>
  <si>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</si>
  <si>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</si>
  <si>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</si>
  <si>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</si>
  <si>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</si>
  <si>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</si>
  <si>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</si>
  <si>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</si>
  <si>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49.03</t>
  </si>
  <si>
    <t>Caixa de gordura</t>
  </si>
  <si>
    <t>49.03.020</t>
  </si>
  <si>
    <t>Caixa de gordura em alvenaria, 600 x 600 x 600 mm</t>
  </si>
  <si>
    <t>49.03.036</t>
  </si>
  <si>
    <t>Caixa de gordura em PVC com tampa reforçada - capacidade 19 litros</t>
  </si>
  <si>
    <t>49.04</t>
  </si>
  <si>
    <t>Ralo em PVC rigido</t>
  </si>
  <si>
    <t>49.04.010</t>
  </si>
  <si>
    <t>Ralo seco em PVC rígido de 100 x 40 mm, com grelha</t>
  </si>
  <si>
    <t>49.05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</si>
  <si>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</si>
  <si>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</si>
  <si>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</si>
  <si>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</si>
  <si>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</si>
  <si>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49.06</t>
  </si>
  <si>
    <t>Grelhas e tampas</t>
  </si>
  <si>
    <t>49.06.010</t>
  </si>
  <si>
    <t>Grelha hemisférica em ferro fundido de 4"</t>
  </si>
  <si>
    <t>49.06.020</t>
  </si>
  <si>
    <t>Grelha em ferro fundido para caixas e canaletas</t>
  </si>
  <si>
    <t>49.06.030</t>
  </si>
  <si>
    <t>Grelha hemisférica em ferro fundido de 3"</t>
  </si>
  <si>
    <t>49.06.072</t>
  </si>
  <si>
    <t>Grelha articulada em ferro fundido tipo boca de leão</t>
  </si>
  <si>
    <t>49.06.080</t>
  </si>
  <si>
    <t>Grelha hemisférica em ferro fundido de 6"</t>
  </si>
  <si>
    <t>49.06.110</t>
  </si>
  <si>
    <t>Grelha hemisférica em ferro fundido de 2"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</si>
  <si>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</si>
  <si>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</si>
  <si>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</si>
  <si>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</si>
  <si>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</si>
  <si>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</si>
  <si>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</si>
  <si>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Captador pluvial em aço inoxidável e grelha em alumínio, com mecanismo anti-vórtice, DN= 50 mm</t>
  </si>
  <si>
    <t>49.06.210</t>
  </si>
  <si>
    <t>Captador pluvial em aço inoxidável e grelha em alumínio, com mecanismo anti-vórtice, DN= 75 mm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</si>
  <si>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</si>
  <si>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</si>
  <si>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</si>
  <si>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</si>
  <si>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</si>
  <si>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</si>
  <si>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</si>
  <si>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</si>
  <si>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</si>
  <si>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</si>
  <si>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</si>
  <si>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</si>
  <si>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</si>
  <si>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</si>
  <si>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</si>
  <si>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Tampão em ferro fundido com tampa articulada, de 400 x 600 mm, classe 15 (ruptura &gt; 1500 kg)</t>
  </si>
  <si>
    <t>49.06.550</t>
  </si>
  <si>
    <t>Grelha com calha e cesto coletor para piso em aço inoxidável, largura de 15 cm</t>
  </si>
  <si>
    <t>49.06.560</t>
  </si>
  <si>
    <t>Grelha com calha e cesto coletor para piso em aço inoxidável, largura de 20 cm</t>
  </si>
  <si>
    <t>49.08</t>
  </si>
  <si>
    <t>Caixa de passagem e inspecao</t>
  </si>
  <si>
    <t>49.08.250</t>
  </si>
  <si>
    <t>Caixa de areia em PVC, diâmetro nominal de 100 mm</t>
  </si>
  <si>
    <t>49.11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</si>
  <si>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</si>
  <si>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</si>
  <si>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</si>
  <si>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</si>
  <si>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</si>
  <si>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</si>
  <si>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</si>
  <si>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49.12</t>
  </si>
  <si>
    <t>Poco de visita, boca de lobo, caixa de passagem e afins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</si>
  <si>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</si>
  <si>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</si>
  <si>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</si>
  <si>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</si>
  <si>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</si>
  <si>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</si>
  <si>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49.12.058</t>
  </si>
  <si>
    <t>Boca de leão simples tipo PMSP com grelha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</si>
  <si>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</si>
  <si>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</si>
  <si>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</si>
  <si>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</si>
  <si>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</si>
  <si>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</si>
  <si>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49.13</t>
  </si>
  <si>
    <t>Filtro anaerobio</t>
  </si>
  <si>
    <t>49.13.010</t>
  </si>
  <si>
    <t>Filtro biológico anaeróbio com anéis pré-moldados de concreto diâmetro de 1,40 m - h= 2,00 m</t>
  </si>
  <si>
    <t>49.13.020</t>
  </si>
  <si>
    <t>Filtro biológico anaeróbio com anéis pré-moldados de concreto diâmetro de 2,00 m - h= 2,00 m</t>
  </si>
  <si>
    <t>49.13.030</t>
  </si>
  <si>
    <t>Filtro biológico anaeróbio com anéis pré-moldados de concreto diâmetro de 2,40 m - h= 2,00 m</t>
  </si>
  <si>
    <t>49.13.040</t>
  </si>
  <si>
    <t>Filtro biológico anaeróbio com anéis pré-moldados de concreto diâmetro de 2,84 m - h= 2,50 m</t>
  </si>
  <si>
    <t>49.14</t>
  </si>
  <si>
    <t>Fossa septica</t>
  </si>
  <si>
    <t>49.14.010</t>
  </si>
  <si>
    <t>Fossa séptica câmara única com anéis pré-moldados em concreto, diâmetro externo de 1,50 m, altura útil de 1,50 m</t>
  </si>
  <si>
    <t>49.14.020</t>
  </si>
  <si>
    <t>Fossa séptica câmara única com anéis pré-moldados em concreto, diâmetro externo de 2,50 m, altura útil de 2,50 m</t>
  </si>
  <si>
    <t>49.14.030</t>
  </si>
  <si>
    <t>Fossa séptica câmara única com anéis pré-moldados em concreto, diâmetro externo de 2,50 m, altura útil de 4,00 m</t>
  </si>
  <si>
    <t>49.14.061</t>
  </si>
  <si>
    <t>SM01 Sumidouro - poço absorvente</t>
  </si>
  <si>
    <t>49.14.071</t>
  </si>
  <si>
    <t>Tampão pré-moldado de concreto armado para sumidouro com diâmetro externo de 2,00 m</t>
  </si>
  <si>
    <t>49.15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</si>
  <si>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</si>
  <si>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</si>
  <si>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</si>
  <si>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</si>
  <si>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</si>
  <si>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</si>
  <si>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</si>
  <si>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</si>
  <si>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</si>
  <si>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</si>
  <si>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</si>
  <si>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</si>
  <si>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</si>
  <si>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49.16</t>
  </si>
  <si>
    <t>Acessorios hidraulicos para agua de reuso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</si>
  <si>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</si>
  <si>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</si>
  <si>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</si>
  <si>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</si>
  <si>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</si>
  <si>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DETECCAO, COMBATE E PREVENCAO A INCÊNDIO</t>
  </si>
  <si>
    <t>50.01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</si>
  <si>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</si>
  <si>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</si>
  <si>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</si>
  <si>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</si>
  <si>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</si>
  <si>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</si>
  <si>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</si>
  <si>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</si>
  <si>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</si>
  <si>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</si>
  <si>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</si>
  <si>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</si>
  <si>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</si>
  <si>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</si>
  <si>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Abrigo simples com suporte, em aço inoxidável escovado, para mangueira de 1 1/2´, porta em vidro temperado jateado - inclusive mangueira de 30 m (2 x 15 m)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</si>
  <si>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</si>
  <si>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</si>
  <si>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</si>
  <si>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</si>
  <si>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</si>
  <si>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</si>
  <si>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</si>
  <si>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</si>
  <si>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</si>
  <si>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</si>
  <si>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</si>
  <si>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</si>
  <si>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</si>
  <si>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</si>
  <si>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</si>
  <si>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</si>
  <si>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50.01.330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</si>
  <si>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</si>
  <si>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</si>
  <si>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</si>
  <si>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50.02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</si>
  <si>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</si>
  <si>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</si>
  <si>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</si>
  <si>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</si>
  <si>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</si>
  <si>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</si>
  <si>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</si>
  <si>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</si>
  <si>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Válvula de governo completa com alarme VGA, corpo em ferro fundido, extremidades flangeadas e DN = 6´</t>
  </si>
  <si>
    <t>50.05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</si>
  <si>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</si>
  <si>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</si>
  <si>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</si>
  <si>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</si>
  <si>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</si>
  <si>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</si>
  <si>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Luminária para unidade centralizada pendente completa com lâmpadas fluorescentes compactas de 9 W</t>
  </si>
  <si>
    <t>50.05.080</t>
  </si>
  <si>
    <t>Luminária para unidade centralizada de sobrepor completa com lâmpada fluorescente compacta de 15 W</t>
  </si>
  <si>
    <t>50.05.160</t>
  </si>
  <si>
    <t>Módulo para adaptação de luminária de emergência, autonomia 90 minutos para lâmpada fluorescente de 32 W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</si>
  <si>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</si>
  <si>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</si>
  <si>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</si>
  <si>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</si>
  <si>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</si>
  <si>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</si>
  <si>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</si>
  <si>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</si>
  <si>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</si>
  <si>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</si>
  <si>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50.05.260</t>
  </si>
  <si>
    <t>Bloco autônomo de iluminação de emergência com autonomia mínima de 1 hora, equipado com 2 lâmpadas de 11 W</t>
  </si>
  <si>
    <t>50.05.270</t>
  </si>
  <si>
    <t>Central de detecção e alarme de incêndio completa, autonomia de 1 hora para 12 laços, 220 V/12 V</t>
  </si>
  <si>
    <t>50.05.280</t>
  </si>
  <si>
    <t>Sirene tipo corneta de 12 V</t>
  </si>
  <si>
    <t>50.05.312</t>
  </si>
  <si>
    <t>Bloco autônomo de iluminação de emergência LED, com autonomia mínima de 3 horas, fluxo luminoso de 2.000 até 3.000 lúmens, equipado com 2 faróis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</si>
  <si>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</si>
  <si>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</si>
  <si>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</si>
  <si>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</si>
  <si>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</si>
  <si>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Painel repetidor de detecção e alarme de incêndio tipo endereçável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</si>
  <si>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</si>
  <si>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</si>
  <si>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</si>
  <si>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</si>
  <si>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</si>
  <si>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</si>
  <si>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</si>
  <si>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</si>
  <si>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</si>
  <si>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</si>
  <si>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50.10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</si>
  <si>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</si>
  <si>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</si>
  <si>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</si>
  <si>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</si>
  <si>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</si>
  <si>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</si>
  <si>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</si>
  <si>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</si>
  <si>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</si>
  <si>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</si>
  <si>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</si>
  <si>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</si>
  <si>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</si>
  <si>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50.10.100</t>
  </si>
  <si>
    <t>Extintor manual de água pressurizada - capacidade de 10 litros</t>
  </si>
  <si>
    <t>50.10.110</t>
  </si>
  <si>
    <t>Extintor manual de pó químico seco ABC - capacidade de 4 kg</t>
  </si>
  <si>
    <t>50.10.120</t>
  </si>
  <si>
    <t>Extintor manual de pó químico seco ABC - capacidade de 6 kg</t>
  </si>
  <si>
    <t>50.10.140</t>
  </si>
  <si>
    <t>Extintor manual de gás carbônico 5 BC - capacidade de 6 kg</t>
  </si>
  <si>
    <t>50.10.210</t>
  </si>
  <si>
    <t>Suporte para extintor de piso em fibra de vidro</t>
  </si>
  <si>
    <t>50.10.220</t>
  </si>
  <si>
    <t>Suporte para extintor de piso em aço inoxidável</t>
  </si>
  <si>
    <t>50.20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</si>
  <si>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</si>
  <si>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</si>
  <si>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</si>
  <si>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</si>
  <si>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</si>
  <si>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</si>
  <si>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</si>
  <si>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</si>
  <si>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Pintura de extintor de gás carbônico, pó químico seco, ou água pressurizada, com capacidade acima de 12 kg até 20 kg</t>
  </si>
  <si>
    <t>50.20.170</t>
  </si>
  <si>
    <t>Pintura de extintor de gás carbônico, pó químico seco, ou água pressurizada, com capacidade até 12 kg</t>
  </si>
  <si>
    <t>50.20.200</t>
  </si>
  <si>
    <t>Recolocação de bico de sprinkler</t>
  </si>
  <si>
    <t>54</t>
  </si>
  <si>
    <t>PAVIMENTACAO E PASSEIO</t>
  </si>
  <si>
    <t>54.01</t>
  </si>
  <si>
    <t>Pavimentacao preparo de base</t>
  </si>
  <si>
    <t>54.01.010</t>
  </si>
  <si>
    <t>Regularização e compactação mecanizada de superfície, sem controle do proctor normal</t>
  </si>
  <si>
    <t>54.01.030</t>
  </si>
  <si>
    <t>Abertura e preparo de caixa até 40 cm, compactação do subleito mínimo de 95% do PN e transporte até o raio de 1 km</t>
  </si>
  <si>
    <t>54.01.050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</si>
  <si>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</si>
  <si>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</si>
  <si>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</si>
  <si>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</si>
  <si>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</si>
  <si>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</si>
  <si>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</si>
  <si>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</si>
  <si>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</si>
  <si>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</si>
  <si>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</si>
  <si>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</si>
  <si>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Abertura de caixa até 25 cm, inclui escavação, compactação, transporte e preparo do sub-leito</t>
  </si>
  <si>
    <t>54.01.410</t>
  </si>
  <si>
    <t>Varrição de pavimento para recapeamento</t>
  </si>
  <si>
    <t>54.02</t>
  </si>
  <si>
    <t>Pavimentacao com pedrisco e revestimento primario</t>
  </si>
  <si>
    <t>54.02.030</t>
  </si>
  <si>
    <t>Revestimento primário com pedra britada, compactação mínima de 95% do PN</t>
  </si>
  <si>
    <t>54.03</t>
  </si>
  <si>
    <t>Pavimentacao flexivel</t>
  </si>
  <si>
    <t>54.03.200</t>
  </si>
  <si>
    <t>Concreto asfáltico usinado a quente - Binder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</si>
  <si>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</si>
  <si>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</si>
  <si>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</si>
  <si>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</si>
  <si>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</si>
  <si>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</si>
  <si>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</si>
  <si>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</si>
  <si>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</si>
  <si>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</si>
  <si>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</si>
  <si>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</si>
  <si>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54.04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</si>
  <si>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</si>
  <si>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</si>
  <si>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</si>
  <si>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</si>
  <si>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</si>
  <si>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</si>
  <si>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</si>
  <si>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</si>
  <si>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</si>
  <si>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</si>
  <si>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Pavimentação em lajota de concreto 35 MPa, espessura 6 cm, cor natural, tipos: raquete, retangular, sextavado e 16 faces, com rejunte em areia</t>
  </si>
  <si>
    <t>54.04.342</t>
  </si>
  <si>
    <t>Pavimentação em lajota de concreto 35 MPa, espessura 6 cm, colorido, tipos: raquete, retangular, sextavado e 16 faces, com rejunte em areia</t>
  </si>
  <si>
    <t>54.04.350</t>
  </si>
  <si>
    <t>Pavimentação em lajota de concreto 35 MPa, espessura 8 cm, tipos: raquete, retangular, sextavado e 16 faces, com rejunte em areia</t>
  </si>
  <si>
    <t>54.04.360</t>
  </si>
  <si>
    <t>Bloco diagonal em concreto tipo piso drenante para plantio de grama - 50 x 50 x 10 cm</t>
  </si>
  <si>
    <t>54.04.392</t>
  </si>
  <si>
    <t>Piso em placa de concreto permeável drenante, cor natural, com resina protetora</t>
  </si>
  <si>
    <t>54.06</t>
  </si>
  <si>
    <t>Guias e sarjetas</t>
  </si>
  <si>
    <t>54.06.020</t>
  </si>
  <si>
    <t>Guia pré-moldada curva tipo PMSP 100 - fck 25 MPa</t>
  </si>
  <si>
    <t>54.06.040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</si>
  <si>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</si>
  <si>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</si>
  <si>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</si>
  <si>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</si>
  <si>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</si>
  <si>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</si>
  <si>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</si>
  <si>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</si>
  <si>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</si>
  <si>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</si>
  <si>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</si>
  <si>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54.07</t>
  </si>
  <si>
    <t>Calcadas e passeios.</t>
  </si>
  <si>
    <t>54.07.040</t>
  </si>
  <si>
    <t>Passeio em mosaico português</t>
  </si>
  <si>
    <t>54.07.110</t>
  </si>
  <si>
    <t>Piso em ladrilho hidráulico preto, branco e cinza 20 x 20 cm, assentado com argamassa colante industrializada</t>
  </si>
  <si>
    <t>54.07.130</t>
  </si>
  <si>
    <t>Piso em ladrilho hidráulico várias cores 20 x 20 cm, assentado com argamassa colante industrializada</t>
  </si>
  <si>
    <t>54.07.210</t>
  </si>
  <si>
    <t>Rejuntamento de piso em ladrilho hidráulico (20 x 20 x 1,8 cm) com argamassa industrializada para rejunte, juntas de 2 mm</t>
  </si>
  <si>
    <t>54.07.240</t>
  </si>
  <si>
    <t>Rejuntamento de piso em ladrilho hidráulico (30 x 30 x 2,5 cm), com cimento branco, juntas de 2 mm</t>
  </si>
  <si>
    <t>54.07.260</t>
  </si>
  <si>
    <t>Piso em ladrilho hidráulico tipo rampa várias cores 30 x 30 cm, antiderrapante, assentado com argamassa mista</t>
  </si>
  <si>
    <t>54.20</t>
  </si>
  <si>
    <t>Reparos, conservacoes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</si>
  <si>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</si>
  <si>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</si>
  <si>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</si>
  <si>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</si>
  <si>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</si>
  <si>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</si>
  <si>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</si>
  <si>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</si>
  <si>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</si>
  <si>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</si>
  <si>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</si>
  <si>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Reassentamento de pavimentação em lajota de concreto, espessura 10 cm, com rejunte em areia</t>
  </si>
  <si>
    <t>55</t>
  </si>
  <si>
    <t>LIMPEZA E ARREMATE</t>
  </si>
  <si>
    <t>55.01</t>
  </si>
  <si>
    <t>Limpeza de obra</t>
  </si>
  <si>
    <t>55.01.020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</si>
  <si>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</si>
  <si>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</si>
  <si>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</si>
  <si>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</si>
  <si>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</si>
  <si>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</si>
  <si>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</si>
  <si>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</si>
  <si>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</si>
  <si>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</si>
  <si>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Limpeza e lavagem de superfície revestida com material cerâmico ou pastilhas por hidrojateamento com rejuntamento</t>
  </si>
  <si>
    <t>55.01.140</t>
  </si>
  <si>
    <t>Limpeza de superfície com hidrojateamento</t>
  </si>
  <si>
    <t>55.02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</si>
  <si>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</si>
  <si>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</si>
  <si>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</si>
  <si>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</si>
  <si>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</si>
  <si>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</si>
  <si>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</si>
  <si>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</si>
  <si>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</si>
  <si>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</si>
  <si>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</si>
  <si>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</si>
  <si>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</si>
  <si>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55.10</t>
  </si>
  <si>
    <t>Remocao de entulho</t>
  </si>
  <si>
    <t>55.10.030</t>
  </si>
  <si>
    <t>Locação de duto coletor de entulho</t>
  </si>
  <si>
    <t>61</t>
  </si>
  <si>
    <t>CONFORTO MECANICO, EQUIPAMENTO E SISTEMA</t>
  </si>
  <si>
    <t>61.01</t>
  </si>
  <si>
    <t>Elevador</t>
  </si>
  <si>
    <t>61.01.670</t>
  </si>
  <si>
    <t>Elevador para passageiros, uso interno com capacidade mínima de 600 kg para duas paradas, portas unilaterais</t>
  </si>
  <si>
    <t>61.01.680</t>
  </si>
  <si>
    <t>Elevador para passageiros, uso interno com capacidade mínima de 600 kg para três paradas, portas unilaterais</t>
  </si>
  <si>
    <t>61.01.690</t>
  </si>
  <si>
    <t>Elevador para passageiros, uso interno com capacidade mínima de 600 kg para três paradas, portas bilaterais</t>
  </si>
  <si>
    <t>61.01.760</t>
  </si>
  <si>
    <t>Elevador para passageiros, uso interno com capacidade mínima de 600 kg para quatro paradas, portas bilaterais</t>
  </si>
  <si>
    <t>61.01.770</t>
  </si>
  <si>
    <t>Elevador para passageiros, uso interno com capacidade mínima de 600 kg para quatro paradas, portas unilaterais</t>
  </si>
  <si>
    <t>61.01.800</t>
  </si>
  <si>
    <t>Fechamento em vidro laminado para caixa de elevador</t>
  </si>
  <si>
    <t>61.10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</si>
  <si>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</si>
  <si>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</si>
  <si>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</si>
  <si>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</si>
  <si>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</si>
  <si>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</si>
  <si>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Resfriadora de líquidos (chiller), com compressor e condensação à ar, capacidade de 200-210 TR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</si>
  <si>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</si>
  <si>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</si>
  <si>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</si>
  <si>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</si>
  <si>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</si>
  <si>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Tratamento de ar (fan-coil) tipo Air Handling Unit de concepção modular, capacidade de 10 TR</t>
  </si>
  <si>
    <t>61.10.110</t>
  </si>
  <si>
    <t>Tratamento de ar (fan-coil) tipo Air Handling Unit de concepção modular, capacidade de 40 TR</t>
  </si>
  <si>
    <t>61.10.120</t>
  </si>
  <si>
    <t>Tratamento de ar (fan-coil) tipo Air Handling Unit de concepção modular, capacidade de 50 TR</t>
  </si>
  <si>
    <t>61.10.200</t>
  </si>
  <si>
    <t>Tratamento de ar compacta fancolete hidrônico tipo piso-teto, vazão de ar nominal 637 m³/h, capacidade de refrigeração 14.000 Btu/h - 1,2 TR</t>
  </si>
  <si>
    <t>61.10.210</t>
  </si>
  <si>
    <t>Tratamento de ar compacta fancolete hidrônico tipo piso-teto, vazão de ar nominal 1.215 m³/h, capacidade de refrigeração 25.000 Btu/h - 2,1 TR</t>
  </si>
  <si>
    <t>61.10.220</t>
  </si>
  <si>
    <t>Tratamento de ar compacta fancolete hidrônico tipo piso-teto, vazão de ar nominal 1.758 m³/h, capacidade de refrigeração 36.000 Btu/h - 3,0 TR</t>
  </si>
  <si>
    <t>61.10.230</t>
  </si>
  <si>
    <t>Tratamento de ar compacta fancolete hidrônico tipo piso-teto, vazão de ar nominal 2.166 m³/h, capacidade de refrigeração 48.000 Btu/h - 4,0 TR</t>
  </si>
  <si>
    <t>61.10.250</t>
  </si>
  <si>
    <t>Tratamento de ar compacta fancolete hidrônico tipo cassete, capacidade de refrigeração 20.000 Btu/h - 1,6 TR</t>
  </si>
  <si>
    <t>61.10.260</t>
  </si>
  <si>
    <t>Tratamento de ar compacta fancolete hidrônico tipo cassete, capacidade de refrigeração 25.000 Btu/h - 2,1 TR</t>
  </si>
  <si>
    <t>61.10.270</t>
  </si>
  <si>
    <t>Tratamento de ar compacta fancolete hidrônico tipo cassete, capacidade de refrigeração 32.000 Btu/h - 2,6 TR</t>
  </si>
  <si>
    <t>61.10.300</t>
  </si>
  <si>
    <t>Duto flexível aluminizado, seção circular de 10cm (4")</t>
  </si>
  <si>
    <t>61.10.310</t>
  </si>
  <si>
    <t>Duto flexível aluminizado, seção circular de 15cm (6")</t>
  </si>
  <si>
    <t>61.10.320</t>
  </si>
  <si>
    <t>Duto flexível aluminizado, seção circular de 20cm (8")</t>
  </si>
  <si>
    <t>61.10.380</t>
  </si>
  <si>
    <t>Duto em painel rígido de lã de vidro acústico, espessura 25 mm</t>
  </si>
  <si>
    <t>61.10.400</t>
  </si>
  <si>
    <t>Damper corta fogo (DCF) tipo comporta, com elemento fusível e chave fim de curso.</t>
  </si>
  <si>
    <t>61.10.401</t>
  </si>
  <si>
    <t>Damper de regulagem manual, tamanho: 0,10 m² a 0,14 m²</t>
  </si>
  <si>
    <t>61.10.402</t>
  </si>
  <si>
    <t>Damper de regulagem manual, tamanho: 0,15 m² a 0,20 m²</t>
  </si>
  <si>
    <t>61.10.403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</si>
  <si>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</si>
  <si>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</si>
  <si>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</si>
  <si>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</si>
  <si>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</si>
  <si>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</si>
  <si>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</si>
  <si>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</si>
  <si>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</si>
  <si>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61.10.511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</si>
  <si>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</si>
  <si>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</si>
  <si>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</si>
  <si>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</si>
  <si>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</si>
  <si>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</si>
  <si>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</si>
  <si>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61.10.530</t>
  </si>
  <si>
    <t>Difusor de insuflação de ar tipo direcional, medindo 30 x 30 cm</t>
  </si>
  <si>
    <t>61.10.550</t>
  </si>
  <si>
    <t>Difusor de insuflação de ar tipo direcional, medindo 45 x 15 cm</t>
  </si>
  <si>
    <t>61.10.564</t>
  </si>
  <si>
    <t>Grelha de insuflação de ar em alumínio anodizado, de dupla deflexão, tamanho: até 0,10 m²</t>
  </si>
  <si>
    <t>61.10.565</t>
  </si>
  <si>
    <t>Grelha de insuflação de ar em alumínio anodizado, de dupla deflexão, tamanho: acima de 0,10 m² até 0,50 m²</t>
  </si>
  <si>
    <t>61.10.566</t>
  </si>
  <si>
    <t>Grelha de insuflação de ar em alumínio anodizado, de dupla deflexão, tamanho: acima de 0,50 m² até 1,00 m²</t>
  </si>
  <si>
    <t>61.10.567</t>
  </si>
  <si>
    <t>Grelha de porta, tamanho: 0,14 m² a 0,30 m²</t>
  </si>
  <si>
    <t>61.10.568</t>
  </si>
  <si>
    <t>Grelha de porta, tamanho: 0,07 m² a 0,13 m²</t>
  </si>
  <si>
    <t>61.10.569</t>
  </si>
  <si>
    <t>Grelha de porta, tamanho: 0,03 m² a 0,06 m²</t>
  </si>
  <si>
    <t>61.10.574</t>
  </si>
  <si>
    <t>Grelha de retorno/exaustão com registro, tamanho: 0,03 m² a 0,06 m²</t>
  </si>
  <si>
    <t>61.10.575</t>
  </si>
  <si>
    <t>Grelha de retorno/exaustão com registro, tamanho: 0,07 m² a 0,13 m²</t>
  </si>
  <si>
    <t>61.10.576</t>
  </si>
  <si>
    <t>Grelha de retorno/exaustão com registro, tamanho: 0,14 m² a 0,19 m²</t>
  </si>
  <si>
    <t>61.10.577</t>
  </si>
  <si>
    <t>Grelha de retorno/exaustão com registro, tamanho: 0,20 m² a 0,40 m²</t>
  </si>
  <si>
    <t>61.10.578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</si>
  <si>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</si>
  <si>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</si>
  <si>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</si>
  <si>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</si>
  <si>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</si>
  <si>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</si>
  <si>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</si>
  <si>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</si>
  <si>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</si>
  <si>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61.14</t>
  </si>
  <si>
    <t>Ventilacao</t>
  </si>
  <si>
    <t>61.14.005</t>
  </si>
  <si>
    <t>Caixa ventiladora com ventilador centrífugo, vazão 4.600 m³/h, pressão 30 mmCA - 220 / 380 V / 60HZ</t>
  </si>
  <si>
    <t>61.14.015</t>
  </si>
  <si>
    <t>Caixa ventiladora com ventilador centrífugo, vazão 28.000 m³/h, pressão 30 mmCA - 220 / 380 V / 60HZ</t>
  </si>
  <si>
    <t>61.14.050</t>
  </si>
  <si>
    <t>Caixa ventiladora com ventilador centrífugo, vazão 8.800 m³/h, pressão 35 mmCA - 220/380 V / 60Hz</t>
  </si>
  <si>
    <t>61.14.070</t>
  </si>
  <si>
    <t>Caixa ventiladora com ventilador centrífugo, vazão 1.710 m³/h, pressão 35 mmCA - 220/380 V / 60Hz</t>
  </si>
  <si>
    <t>61.14.080</t>
  </si>
  <si>
    <t>Caixa ventiladora com ventilador centrífugo, vazão 1.190 m³/h, pressão 35 mmCA - 220/380 V / 60Hz</t>
  </si>
  <si>
    <t>61.14.100</t>
  </si>
  <si>
    <t>Ventilador centrífugo de dupla aspiração "limite-load", vazão 20.000 m³/h, pressão 50 mmCA - 380/660 V / 60 Hz</t>
  </si>
  <si>
    <t>61.15</t>
  </si>
  <si>
    <t>Controles para Fan-Coil e CAG</t>
  </si>
  <si>
    <t>61.15.010</t>
  </si>
  <si>
    <t>Fonte de alimentação universal bivolt com saída de 24 V - 1,5 A - 35 W</t>
  </si>
  <si>
    <t>61.15.020</t>
  </si>
  <si>
    <t>Tomada simples de sobrepor universal 2P+T - 10 A - 250 V</t>
  </si>
  <si>
    <t>61.15.030</t>
  </si>
  <si>
    <t>Transformador abaixador, entrada 110/220V, saída 24V+24V, corrente secundário 6A</t>
  </si>
  <si>
    <t>61.15.040</t>
  </si>
  <si>
    <t>Atuador Floating de 40Nm, sinal de controle 3 e 2 pontos, tensão de entrada AC/DC 24V, IP 54</t>
  </si>
  <si>
    <t>61.15.050</t>
  </si>
  <si>
    <t>Válvula motorizada esfera, com duas vias atuador floating, diâmetro 3/4" a 1 1/2"</t>
  </si>
  <si>
    <t>61.15.060</t>
  </si>
  <si>
    <t>Válvula de balanceamento diâmetro 1 " a 2-1/2"</t>
  </si>
  <si>
    <t>61.15.070</t>
  </si>
  <si>
    <t>Válvula borboleta na configuração wafer motorizada atuador floating diâmetro 3'' a 4"</t>
  </si>
  <si>
    <t>61.15.080</t>
  </si>
  <si>
    <t>Válvula duas vias on/off retorno elétrico diâmetro 1/2" a 3/4"</t>
  </si>
  <si>
    <t>61.15.090</t>
  </si>
  <si>
    <t>Válvula esfera motorizada de duas vias de atuador proporcional diâmetro 2" a 2-1/2"</t>
  </si>
  <si>
    <t>61.15.100</t>
  </si>
  <si>
    <t>Atuador proporcional de 10 Nm, tensão de entrada AC/DC 24 V - IP 54</t>
  </si>
  <si>
    <t>61.15.110</t>
  </si>
  <si>
    <t>Válvula esfera duas vias flangeada, diâmetro 3''</t>
  </si>
  <si>
    <t>61.15.120</t>
  </si>
  <si>
    <t>Acoplador a relé 24 VCC/VAC - 1 contato reversível</t>
  </si>
  <si>
    <t>61.15.130</t>
  </si>
  <si>
    <t>Chave de fluxo para ar</t>
  </si>
  <si>
    <t>61.15.140</t>
  </si>
  <si>
    <t>Repetidor de sinal I/I e V/I</t>
  </si>
  <si>
    <t>61.15.150</t>
  </si>
  <si>
    <t>Relé de corrente ajustável de 0 a 200 A</t>
  </si>
  <si>
    <t>61.15.160</t>
  </si>
  <si>
    <t>Sensor de temperatura ambiente PT100 - 2 fios</t>
  </si>
  <si>
    <t>61.15.164</t>
  </si>
  <si>
    <t>Termostato de segurança com temperatura ajustável de 90°C - 110°C</t>
  </si>
  <si>
    <t>61.15.170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</si>
  <si>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</si>
  <si>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</si>
  <si>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</si>
  <si>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</si>
  <si>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Transmissor de temperatura e umidade para dutos, alta precisão, corrente de 0 a 20 mA, alimentação 12Vcc a 30Vcc</t>
  </si>
  <si>
    <t>61.15.181</t>
  </si>
  <si>
    <t>Controlador lógico programável para 16 entradas/16 saídas</t>
  </si>
  <si>
    <t>61.15.191</t>
  </si>
  <si>
    <t>Módulo de expansão para 4 canais de saída analógica</t>
  </si>
  <si>
    <t>61.15.196</t>
  </si>
  <si>
    <t>Módulo de expansão para 8 canais de entrada analógica</t>
  </si>
  <si>
    <t>61.15.201</t>
  </si>
  <si>
    <t>Módulo de expansão para 8 canais de entrada e saída digitais</t>
  </si>
  <si>
    <t>61.20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</si>
  <si>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</si>
  <si>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</si>
  <si>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</si>
  <si>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</si>
  <si>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</si>
  <si>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</si>
  <si>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</si>
  <si>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</si>
  <si>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</si>
  <si>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</si>
  <si>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</si>
  <si>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</si>
  <si>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</si>
  <si>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61.20.450</t>
  </si>
  <si>
    <t>Duto em chapa de aço galvanizado</t>
  </si>
  <si>
    <t>62</t>
  </si>
  <si>
    <t>COZINHA, REFEITORIO, LAVANDERIA INDUSTRIAL E EQUIPAMENTOS</t>
  </si>
  <si>
    <t>62.04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</si>
  <si>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</si>
  <si>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</si>
  <si>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</si>
  <si>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</si>
  <si>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</si>
  <si>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</si>
  <si>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</si>
  <si>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62.20</t>
  </si>
  <si>
    <t>Reparos, conservacoes e complementos - GRUPO 62</t>
  </si>
  <si>
    <t>62.20.330</t>
  </si>
  <si>
    <t>Coifa em aço inoxidável com filtro e exaustor axial - área até 3,00 m²</t>
  </si>
  <si>
    <t>62.20.340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</si>
  <si>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</si>
  <si>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</si>
  <si>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</si>
  <si>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</si>
  <si>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</si>
  <si>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65.01</t>
  </si>
  <si>
    <t>Camara frigorifica para resfriado</t>
  </si>
  <si>
    <t>65.01.210</t>
  </si>
  <si>
    <t>Câmara frigorífica para resfriados</t>
  </si>
  <si>
    <t>65.02</t>
  </si>
  <si>
    <t>Camara frigorifica para congelado</t>
  </si>
  <si>
    <t>65.02.100</t>
  </si>
  <si>
    <t>Câmara frigorífica para congelados</t>
  </si>
  <si>
    <t>66</t>
  </si>
  <si>
    <t>SEGURANCA, VIGILANCIA E CONTROLE, EQUIPAMENTO E SISTEMA</t>
  </si>
  <si>
    <t>66.02</t>
  </si>
  <si>
    <t>Controle de acessos e alarme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</si>
  <si>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</si>
  <si>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</si>
  <si>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</si>
  <si>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</si>
  <si>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</si>
  <si>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</si>
  <si>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</si>
  <si>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</si>
  <si>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</si>
  <si>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Sistema eletrônico de automatização de portão deslizante, para esforços maior de 800 kg e até 1400 kg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</si>
  <si>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</si>
  <si>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</si>
  <si>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</si>
  <si>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</si>
  <si>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</si>
  <si>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Controlador de acesso com identificação por impressão digital (biometria) e software de gerenciamento</t>
  </si>
  <si>
    <t>66.08</t>
  </si>
  <si>
    <t>Equipamentos para sistema de seguranca, vigilancia e controle</t>
  </si>
  <si>
    <t>66.08.061</t>
  </si>
  <si>
    <t>Mesa controladora híbrida para até 32 câmeras IPs, com teclado e joystick, compatível com sistema de CFTV, IP ou analógico</t>
  </si>
  <si>
    <t>66.08.100</t>
  </si>
  <si>
    <t>Rack fechado padrão metálico, 19 x 12 Us x 470 mm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</si>
  <si>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</si>
  <si>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</si>
  <si>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</si>
  <si>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</si>
  <si>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</si>
  <si>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Rack fechado de piso padrão metálico, 19 x 44 Us x 770 mm</t>
  </si>
  <si>
    <t>66.08.131</t>
  </si>
  <si>
    <t>Monitor LCD ou LED colorido, tela plana de 21,5"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</si>
  <si>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</si>
  <si>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</si>
  <si>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</si>
  <si>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</si>
  <si>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</si>
  <si>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</si>
  <si>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</si>
  <si>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</si>
  <si>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</si>
  <si>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</si>
  <si>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</si>
  <si>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</si>
  <si>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</si>
  <si>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</si>
  <si>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</si>
  <si>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Unidade de disco rígido (HD) externo de 5 TB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</si>
  <si>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</si>
  <si>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</si>
  <si>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</si>
  <si>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</si>
  <si>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</si>
  <si>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Unidade gerenciadora digital de vídeo em rede (NVR) de até 8 câmeras IP, armazenamento de 6 TB, 1 interface de rede Fast Ethernet</t>
  </si>
  <si>
    <t>66.08.610</t>
  </si>
  <si>
    <t>Unidade gerenciadora digital de vídeo em rede (NVR) de até 16 câmeras IP, armazenamento de 12 TB, 1 interface de rede Gigabit Ethernet e 4 entradas de alarme</t>
  </si>
  <si>
    <t>66.08.620</t>
  </si>
  <si>
    <t>Unidade gerenciadora digital vídeo em rede (NVR) de até 32 câmeras IP, armazenamento de 48 TB, 2 interface de rede Gigabit Ethernet e 16 entradas de alarme</t>
  </si>
  <si>
    <t>66.20</t>
  </si>
  <si>
    <t>Reparos, conservacoes e complementos - GRUPO 66</t>
  </si>
  <si>
    <t>66.20.150</t>
  </si>
  <si>
    <t>Guia organizadora de cabos para rack, 19´ 1 U</t>
  </si>
  <si>
    <t>66.20.170</t>
  </si>
  <si>
    <t>Guia organizadora de cabos para rack, 19´ 2 U</t>
  </si>
  <si>
    <t>66.20.202</t>
  </si>
  <si>
    <t>Instalação de câmera fixa para CFTV</t>
  </si>
  <si>
    <t>66.20.212</t>
  </si>
  <si>
    <t>Instalação de câmera móvel para CFTV</t>
  </si>
  <si>
    <t>66.20.221</t>
  </si>
  <si>
    <t>Switch Gigabit para servidor central com 24 portas frontais e 2 portas SFP, capacidade 10 / 100 / 1000 Mbps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</si>
  <si>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</si>
  <si>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</si>
  <si>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</si>
  <si>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</si>
  <si>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</t>
  </si>
  <si>
    <t>Tratamento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</si>
  <si>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</si>
  <si>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</si>
  <si>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</si>
  <si>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</si>
  <si>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</si>
  <si>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</si>
  <si>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</si>
  <si>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</si>
  <si>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</si>
  <si>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Peneira estática em poliéster reforçado de fibra de vidro (PRFV) com tela de aço inoxidável AISI 304, malha de 1,5 mm, vazão de 50 l/s</t>
  </si>
  <si>
    <t>67.02.320</t>
  </si>
  <si>
    <t>Comporta em fibra de vidro (stop log) - espessura de 10 mm</t>
  </si>
  <si>
    <t>67.02.330</t>
  </si>
  <si>
    <t>Sistema de tratamento de águas cinzas e aproveitamento de águas pluviais, para reuso em fins não potáveis, vazão de 2 m³/h</t>
  </si>
  <si>
    <t>67.02.400</t>
  </si>
  <si>
    <t>Tanque em fibra de vidro (PRFV) com quebra ondas, capacidade de 25.000 l e misturador interno vertical em aço inoxidável</t>
  </si>
  <si>
    <t>67.02.410</t>
  </si>
  <si>
    <t>Sistema de tratamento de efluente por reator anaeróbio (UASB) e filtro aeróbio (FAS), para obras de segurança com vazão máxima horária 12 l/s</t>
  </si>
  <si>
    <t>67.02.502</t>
  </si>
  <si>
    <t>Elaboração de projeto de sistema de estação compacta de tratamento de esgoto para vazão máxima horária 12 l/s e atendimento classe II, assessoria, documentação e aprovação na CETESB</t>
  </si>
  <si>
    <t>67.02.503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</si>
  <si>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</si>
  <si>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68</t>
  </si>
  <si>
    <t>ELETRIFICACAO, EQUIPAMENTOS E SISTEMA</t>
  </si>
  <si>
    <t>68.01</t>
  </si>
  <si>
    <t>Posteamento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</si>
  <si>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</si>
  <si>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</si>
  <si>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</si>
  <si>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</si>
  <si>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</si>
  <si>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</si>
  <si>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</si>
  <si>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</si>
  <si>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</si>
  <si>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</si>
  <si>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</si>
  <si>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</si>
  <si>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</si>
  <si>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</si>
  <si>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</si>
  <si>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</si>
  <si>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</si>
  <si>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</si>
  <si>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</si>
  <si>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</si>
  <si>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</si>
  <si>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</si>
  <si>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</si>
  <si>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</si>
  <si>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68.02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</si>
  <si>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</si>
  <si>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</si>
  <si>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</si>
  <si>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</si>
  <si>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</si>
  <si>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</si>
  <si>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</si>
  <si>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</si>
  <si>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</si>
  <si>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</si>
  <si>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</si>
  <si>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</si>
  <si>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</si>
  <si>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</si>
  <si>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</si>
  <si>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</si>
  <si>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</si>
  <si>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</si>
  <si>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</si>
  <si>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</si>
  <si>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</si>
  <si>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</si>
  <si>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</si>
  <si>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</si>
  <si>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</si>
  <si>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68.20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</si>
  <si>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</si>
  <si>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</si>
  <si>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</si>
  <si>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</si>
  <si>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</si>
  <si>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</si>
  <si>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</si>
  <si>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</si>
  <si>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</si>
  <si>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</si>
  <si>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</si>
  <si>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69.03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</si>
  <si>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</si>
  <si>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</si>
  <si>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</si>
  <si>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</si>
  <si>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Caixa subterrânea de entrada de telefonia, tipo R1 (600 x 350 x 500) mm, padrão TELEBRÁS, com tampa</t>
  </si>
  <si>
    <t>69.03.140</t>
  </si>
  <si>
    <t>Caixa subterrânea de entrada de telefonia, tipo R2 (1070 x 520 x 500) mm, padrão TELEBRÁS, com tampa</t>
  </si>
  <si>
    <t>69.03.310</t>
  </si>
  <si>
    <t>Caixa de tomada em poliamida e tampa para piso elevado, com 4 alojamentos para elétrica e até 8 alojamentos para telefonia e dados</t>
  </si>
  <si>
    <t>69.03.340</t>
  </si>
  <si>
    <t>Conector RJ-45 fêmea - categoria 6</t>
  </si>
  <si>
    <t>69.03.360</t>
  </si>
  <si>
    <t>Conector RJ-45 fêmea - categoria 6A</t>
  </si>
  <si>
    <t>69.03.400</t>
  </si>
  <si>
    <t>Central PABX híbrida de telefonia para 8 linhas tronco e 24 a 32 ramais digital e analógico</t>
  </si>
  <si>
    <t>69.03.410</t>
  </si>
  <si>
    <t>Central PABX híbrida de telefonia para 8 linhas tronco e 128 ramais digital e analógico</t>
  </si>
  <si>
    <t>69.03.420</t>
  </si>
  <si>
    <t>Central PABX híbrida de telefonia para 8 linhas tronco e 128 ramais digital e analógico, com recursos PBX Networking</t>
  </si>
  <si>
    <t>69.05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</si>
  <si>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</si>
  <si>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</si>
  <si>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</si>
  <si>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</si>
  <si>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</si>
  <si>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</si>
  <si>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</si>
  <si>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69.06</t>
  </si>
  <si>
    <t>Sistemas ininterruptos de energia</t>
  </si>
  <si>
    <t>69.06.020</t>
  </si>
  <si>
    <t>Sistema ininterrupto de energia, trifásico on line de 10 kVA (220 V/220 V), com autonomia de 15 minutos</t>
  </si>
  <si>
    <t>69.06.030</t>
  </si>
  <si>
    <t>Sistema ininterrupto de energia, trifásico on line de 20 kVA (220 V/208 V-108 V), com autonomia 15 minutos</t>
  </si>
  <si>
    <t>69.06.040</t>
  </si>
  <si>
    <t>Sistema ininterrupto de energia, trifásico on line senoidal de 15 kVA (208 V/110 V), com autonomia de 15 minutos</t>
  </si>
  <si>
    <t>69.06.050</t>
  </si>
  <si>
    <t>Sistema ininterrupto de energia, monofásico, com potência de 2 kVA</t>
  </si>
  <si>
    <t>69.06.080</t>
  </si>
  <si>
    <t>Sistema ininterrupto de energia, monofásico on line senoidal de 5 kVA (220 V/110 V), com autonomia de 15 minutos</t>
  </si>
  <si>
    <t>69.06.100</t>
  </si>
  <si>
    <t>Sistema ininterrupto de energia, monofásico, com potência entre 5 a 7,5 kVA</t>
  </si>
  <si>
    <t>69.06.110</t>
  </si>
  <si>
    <t>Sistema ininterrupto de energia, monofásico de 600 VA (127 V/127 V), com autonomia de 10 a 15 minutos</t>
  </si>
  <si>
    <t>69.06.120</t>
  </si>
  <si>
    <t>Sistema ininterrupto de energia, trifásico on line senoidal de 10 kVA (220 V/110 V), com autonomia de 2 horas</t>
  </si>
  <si>
    <t>69.06.200</t>
  </si>
  <si>
    <t>Sistema ininterrupto de energia, trifásico on line de 20 kVA (220/127 V), com autonomia de 15 minutos</t>
  </si>
  <si>
    <t>69.06.210</t>
  </si>
  <si>
    <t>Sistema ininterrupto de energia, trifásico on line de 60 kVA (220/127 V), com autonomia de 15 minutos</t>
  </si>
  <si>
    <t>69.06.220</t>
  </si>
  <si>
    <t>Sistema ininterrupto de energia, trifásico on line de 80 kVA (220/127 V), com autonomia de 15 minutos</t>
  </si>
  <si>
    <t>69.06.240</t>
  </si>
  <si>
    <t>Sistema ininterrupto de energia, trifásico on line de 20 kVA (380/220 V), com autonomia de 15 minutos</t>
  </si>
  <si>
    <t>69.06.280</t>
  </si>
  <si>
    <t>Sistema ininterrupto de energia, trifásico on line senoidal de 5 kVA (220/110 V), com autonomia de 15 minutos</t>
  </si>
  <si>
    <t>69.06.290</t>
  </si>
  <si>
    <t>Sistema ininterrupto de energia, trifásico on line senoidal de 10 kVA (220/110 V), com autonomia de 10 a 15 minutos</t>
  </si>
  <si>
    <t>69.06.300</t>
  </si>
  <si>
    <t>Sistema ininterrupto de energia, trifásico on line senoidal de 50 kVA (220/110 V), com autonomia de 15 minutos</t>
  </si>
  <si>
    <t>69.06.320</t>
  </si>
  <si>
    <t>Sistema ininterrupto de energia, trifásico on line senoidal de 7,5 kVA (220/110 V), com autonomia de 15 minutos</t>
  </si>
  <si>
    <t>69.06.390</t>
  </si>
  <si>
    <t>Sistema ininterrupto de energia, trifásico on line senoidal de 40 kVA (380/220 V), com autonomia de 15 minutos</t>
  </si>
  <si>
    <t>69.08</t>
  </si>
  <si>
    <t>Equipamentos para informatica</t>
  </si>
  <si>
    <t>69.08.010</t>
  </si>
  <si>
    <t>Distribuidor interno óptico - 1 U para até 24 fibras</t>
  </si>
  <si>
    <t>69.09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</si>
  <si>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</si>
  <si>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</si>
  <si>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</si>
  <si>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</si>
  <si>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</si>
  <si>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</si>
  <si>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</si>
  <si>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</si>
  <si>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</si>
  <si>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</si>
  <si>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</si>
  <si>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69.10</t>
  </si>
  <si>
    <t>Telecomunicacoes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</si>
  <si>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</si>
  <si>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</si>
  <si>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</si>
  <si>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</si>
  <si>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</si>
  <si>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</si>
  <si>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</si>
  <si>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</si>
  <si>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</si>
  <si>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</si>
  <si>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</si>
  <si>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</si>
  <si>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</si>
  <si>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</si>
  <si>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</si>
  <si>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</si>
  <si>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</si>
  <si>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</si>
  <si>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</si>
  <si>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</si>
  <si>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</si>
  <si>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</si>
  <si>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</si>
  <si>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</si>
  <si>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</si>
  <si>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</si>
  <si>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</si>
  <si>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19" x 500 mm</t>
  </si>
  <si>
    <t>69.20.210</t>
  </si>
  <si>
    <t>Bandeja fixa para rack, 19" x 800 mm</t>
  </si>
  <si>
    <t>69.20.220</t>
  </si>
  <si>
    <t>Bandeja deslizante para rack, 19"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</si>
  <si>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</si>
  <si>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</si>
  <si>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</si>
  <si>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</si>
  <si>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</si>
  <si>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- 19" x 1 U</t>
  </si>
  <si>
    <t>69.20.250</t>
  </si>
  <si>
    <t>Painel frontal cego - 19"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</si>
  <si>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</si>
  <si>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</si>
  <si>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</si>
  <si>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</si>
  <si>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</si>
  <si>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</si>
  <si>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</si>
  <si>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</si>
  <si>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</si>
  <si>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</si>
  <si>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</si>
  <si>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</si>
  <si>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</si>
  <si>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</si>
  <si>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</si>
  <si>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</si>
  <si>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70.01</t>
  </si>
  <si>
    <t>Dispositivo viario</t>
  </si>
  <si>
    <t>70.01.001</t>
  </si>
  <si>
    <t>Faixa elevada para travessia de pedestres</t>
  </si>
  <si>
    <t>70.01.010</t>
  </si>
  <si>
    <t>Ondulação transversal - lombada tipo A</t>
  </si>
  <si>
    <t>70.01.011</t>
  </si>
  <si>
    <t>Ondulação transversal - lombada tipo B</t>
  </si>
  <si>
    <t>70.01.050</t>
  </si>
  <si>
    <t>Defensa semimaleavel simples</t>
  </si>
  <si>
    <t>Terminal absorvedor de impacto não direcionável</t>
  </si>
  <si>
    <t>70.02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</si>
  <si>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</si>
  <si>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</si>
  <si>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</si>
  <si>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</si>
  <si>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</si>
  <si>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</si>
  <si>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Sinalização horizontal em laminado elastoplástico retrorefletivo e antiderrapante, para faixas</t>
  </si>
  <si>
    <t>70.02.013</t>
  </si>
  <si>
    <t>Sinalização horizontal em laminado elastoplástico retrorefletivo e antiderrapante, para símbolos e letras</t>
  </si>
  <si>
    <t>70.02.014</t>
  </si>
  <si>
    <t>Sinalização horizontal em massa termoplástica à quente por aspersão, espessura de 1,5 mm, para faixas</t>
  </si>
  <si>
    <t>70.02.016</t>
  </si>
  <si>
    <t>Sinalização horizontal em massa termoplástica à quente por extrusão, espessura de 3,0 mm, para faixas</t>
  </si>
  <si>
    <t>70.02.017</t>
  </si>
  <si>
    <t>Sinalização horizontal em massa termoplástica à quente por extrusão, espessura de 3,0 mm, para legendas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</si>
  <si>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</si>
  <si>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</si>
  <si>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</si>
  <si>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</si>
  <si>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</si>
  <si>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</si>
  <si>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70.03</t>
  </si>
  <si>
    <t>Sinalizacao vertical</t>
  </si>
  <si>
    <t>70.03.001</t>
  </si>
  <si>
    <t>Placa para sinalização viária em chapa de aço, totalmente refletiva com película IA/IA - área até 2,0 m²</t>
  </si>
  <si>
    <t>70.03.003</t>
  </si>
  <si>
    <t>Placa para sinalização viária em chapa de aço, totalmente refletiva com película III/III - área até 2,0 m²</t>
  </si>
  <si>
    <t>70.03.006</t>
  </si>
  <si>
    <t>Placa para sinalização viária em chapa de alumínio, totalmente refletiva com película IA/IA - área até 2,0 m²</t>
  </si>
  <si>
    <t>70.03.008</t>
  </si>
  <si>
    <t>Placa para sinalização viária em chapa de alumínio, totalmente refletiva com película III/III - área até 2,0 m²</t>
  </si>
  <si>
    <t>70.03.009</t>
  </si>
  <si>
    <t>Placa para sinalização viária em chapa de alumínio, totalmente refletiva com película III/III - área maior que 2,0 m²</t>
  </si>
  <si>
    <t>70.03.010</t>
  </si>
  <si>
    <t>Placa para sinalização viária em alumínio composto, totalmente refletiva com película IA/IA - área até 2,0 m²</t>
  </si>
  <si>
    <t>70.03.012</t>
  </si>
  <si>
    <t>Placa para sinalização viária em alumínio composto, totalmente refletiva com película III/III - área até 2,0 m²</t>
  </si>
  <si>
    <t>70.03.013</t>
  </si>
  <si>
    <t>Placa para sinalização viária em alumínio composto, totalmente refletiva com película III/III - área maior que 2,0 m²</t>
  </si>
  <si>
    <t>70.04</t>
  </si>
  <si>
    <t>Coluna cônica</t>
  </si>
  <si>
    <t>70.04.001</t>
  </si>
  <si>
    <t>Coluna simples (PP), diâmetro de 2 1/2"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</si>
  <si>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</si>
  <si>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</si>
  <si>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</si>
  <si>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</si>
  <si>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</si>
  <si>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</si>
  <si>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</si>
  <si>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</si>
  <si>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</si>
  <si>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1/2' e comprimento de 3,6 m</t>
  </si>
  <si>
    <t>70.04.007</t>
  </si>
  <si>
    <t>Coluna semafórica simples 101 mm x 6 m</t>
  </si>
  <si>
    <t>70.05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</si>
  <si>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</si>
  <si>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</si>
  <si>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</si>
  <si>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</si>
  <si>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</si>
  <si>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</si>
  <si>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</si>
  <si>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</si>
  <si>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</si>
  <si>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</si>
  <si>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</si>
  <si>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70.06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</si>
  <si>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</si>
  <si>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</si>
  <si>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</si>
  <si>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</si>
  <si>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</si>
  <si>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</si>
  <si>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</si>
  <si>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</si>
  <si>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</si>
  <si>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</si>
  <si>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</si>
  <si>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</si>
  <si>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</si>
  <si>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</si>
  <si>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</si>
  <si>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</si>
  <si>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</si>
  <si>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97</t>
  </si>
  <si>
    <t>SINALIZACAO E COMUNICACAO VISUAL</t>
  </si>
  <si>
    <t>97.02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</si>
  <si>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</si>
  <si>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</si>
  <si>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</si>
  <si>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</si>
  <si>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</si>
  <si>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97.02.190</t>
  </si>
  <si>
    <t>Placa de identificação em acrílico com texto em vinil</t>
  </si>
  <si>
    <t>97.02.193</t>
  </si>
  <si>
    <t>Placa de sinalização em PVC fotoluminescente (200x200mm), com indicação de equipamentos de alarme, detecção e extinção de incêndio</t>
  </si>
  <si>
    <t>97.02.194</t>
  </si>
  <si>
    <t>Placa de sinalização em PVC fotoluminescente (150x150mm), com indicação de equipamentos de combate à incêndio e alarme</t>
  </si>
  <si>
    <t>97.02.195</t>
  </si>
  <si>
    <t>Placa de sinalização em PVC fotoluminescente (240x120mm), com indicação de rota de evacuação e saída de emergência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</si>
  <si>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</si>
  <si>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</si>
  <si>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</si>
  <si>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</si>
  <si>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</si>
  <si>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</si>
  <si>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</si>
  <si>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</si>
  <si>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97.03</t>
  </si>
  <si>
    <t>Pintura de letras e pictogramas</t>
  </si>
  <si>
    <t>97.03.010</t>
  </si>
  <si>
    <t>Sinalização com pictograma em tinta acrílica</t>
  </si>
  <si>
    <t>97.05</t>
  </si>
  <si>
    <t>Placas, porticos e sinalizacao viaria</t>
  </si>
  <si>
    <t>97.05.070</t>
  </si>
  <si>
    <t>Manta de borracha para sinalização em estacionamento e proteção de coluna e parede, de 1000 x 750 mm e espessura 10 mm</t>
  </si>
  <si>
    <t>97.05.080</t>
  </si>
  <si>
    <t>Cantoneira de borracha para sinalização em estacionamento e proteção de coluna, de 750 x 100 x 100 mm e espessura 10 mm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</si>
  <si>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</si>
  <si>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</si>
  <si>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</si>
  <si>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</si>
  <si>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</si>
  <si>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ARQUITETURA DE INTERIORES</t>
  </si>
  <si>
    <t>98.02</t>
  </si>
  <si>
    <t>Mobiliario</t>
  </si>
  <si>
    <t>98.02.210</t>
  </si>
  <si>
    <t>Banco de madeira com encosto e pés em ferro fundido pintado</t>
  </si>
  <si>
    <t>SECRETARIA DE ESTADO DA SAÚDE</t>
  </si>
  <si>
    <t>COORDENADORIA GERAL DE ADMINISTRAÇÃO</t>
  </si>
  <si>
    <t>PLANILHA ORÇAMENTARIA</t>
  </si>
  <si>
    <t xml:space="preserve">Obra: </t>
  </si>
  <si>
    <t>Local</t>
  </si>
  <si>
    <t>ITEM</t>
  </si>
  <si>
    <t>FONTE</t>
  </si>
  <si>
    <t>CÓDIGO</t>
  </si>
  <si>
    <t>DESCRIÇÃO DOS SERVIÇOS</t>
  </si>
  <si>
    <t>UNID</t>
  </si>
  <si>
    <t>QTDE</t>
  </si>
  <si>
    <t>VLR UNIT</t>
  </si>
  <si>
    <t>VLR TOTAL</t>
  </si>
  <si>
    <t>01.00</t>
  </si>
  <si>
    <t>SERVIÇO TÉCNICO ESPECIALIZADO</t>
  </si>
  <si>
    <t>01.01</t>
  </si>
  <si>
    <t>01.03</t>
  </si>
  <si>
    <t>01.04</t>
  </si>
  <si>
    <t>01.05</t>
  </si>
  <si>
    <t>Projeto ASBUILT/Data book para obras de contrução e/ou reforma</t>
  </si>
  <si>
    <t>cj</t>
  </si>
  <si>
    <t>01.07</t>
  </si>
  <si>
    <t>01.08</t>
  </si>
  <si>
    <t>02.00</t>
  </si>
  <si>
    <t>02.04</t>
  </si>
  <si>
    <r>
      <t>Rua Princesa Isabel, n</t>
    </r>
    <r>
      <rPr>
        <vertAlign val="superscript"/>
        <sz val="10"/>
        <rFont val="Verdana"/>
        <family val="2"/>
      </rPr>
      <t>o</t>
    </r>
    <r>
      <rPr>
        <sz val="10"/>
        <rFont val="Verdana"/>
        <family val="2"/>
      </rPr>
      <t xml:space="preserve"> 270 - Vila Correa</t>
    </r>
  </si>
  <si>
    <t>Obras de reforma da UTI do Hospital Regional de Ferraz de Vasconcelos</t>
  </si>
  <si>
    <t>01.09</t>
  </si>
  <si>
    <t>01.10</t>
  </si>
  <si>
    <t>02.07</t>
  </si>
  <si>
    <t>02.11</t>
  </si>
  <si>
    <t>02.12</t>
  </si>
  <si>
    <t>02.13</t>
  </si>
  <si>
    <t>INÍCIO, APOIO E ADMINISTRAÇÃO DA OBRA</t>
  </si>
  <si>
    <t>02.14</t>
  </si>
  <si>
    <t>Administração local - Acórdão 2622/2013</t>
  </si>
  <si>
    <t>VB</t>
  </si>
  <si>
    <t>03.00</t>
  </si>
  <si>
    <t>DEMOLIÇÕES, RETIRADAS E REMOÇÕES</t>
  </si>
  <si>
    <t>03.11</t>
  </si>
  <si>
    <t>03.12</t>
  </si>
  <si>
    <t>03.13</t>
  </si>
  <si>
    <t>03.14</t>
  </si>
  <si>
    <t>03.15</t>
  </si>
  <si>
    <t>04.00</t>
  </si>
  <si>
    <t>UNXMÊS</t>
  </si>
  <si>
    <t>Elevador sistema cremalheira, com cabine fechada, capacidade de carga 1.200kg (15 pessoas), torre de 18 m, até 3 paradas, com operador.</t>
  </si>
  <si>
    <t>03.17</t>
  </si>
  <si>
    <t>03.18</t>
  </si>
  <si>
    <t>03.19</t>
  </si>
  <si>
    <t>03.20</t>
  </si>
  <si>
    <t>03.21</t>
  </si>
  <si>
    <t>03.22</t>
  </si>
  <si>
    <t>03.23</t>
  </si>
  <si>
    <t>03.24</t>
  </si>
  <si>
    <t>03.25</t>
  </si>
  <si>
    <t>03.26</t>
  </si>
  <si>
    <t>03.27</t>
  </si>
  <si>
    <t>03.28</t>
  </si>
  <si>
    <t>03.29</t>
  </si>
  <si>
    <t>03.30</t>
  </si>
  <si>
    <t>05.00</t>
  </si>
  <si>
    <t>05.01</t>
  </si>
  <si>
    <t>05.02</t>
  </si>
  <si>
    <t>05.03</t>
  </si>
  <si>
    <t>05.05</t>
  </si>
  <si>
    <t>05.06</t>
  </si>
  <si>
    <t>ALVENARIAS E ELEMENTOS DIVISORES</t>
  </si>
  <si>
    <t>REVESTIMENTOS</t>
  </si>
  <si>
    <t>CONFORMTO ENFERMAGEM</t>
  </si>
  <si>
    <t>REVEST</t>
  </si>
  <si>
    <t>B</t>
  </si>
  <si>
    <t>PM</t>
  </si>
  <si>
    <t>AreaDes</t>
  </si>
  <si>
    <t>ÁreaCálc</t>
  </si>
  <si>
    <t>ISOLAMENTO 02</t>
  </si>
  <si>
    <t>PCD90</t>
  </si>
  <si>
    <t>PM90</t>
  </si>
  <si>
    <t>A</t>
  </si>
  <si>
    <t>PM110</t>
  </si>
  <si>
    <t>PC110</t>
  </si>
  <si>
    <t>Compr</t>
  </si>
  <si>
    <t>Largura</t>
  </si>
  <si>
    <t>BANHO</t>
  </si>
  <si>
    <t>COPA</t>
  </si>
  <si>
    <t>UTI 05</t>
  </si>
  <si>
    <t>UTI 04</t>
  </si>
  <si>
    <t>UTI 03</t>
  </si>
  <si>
    <t>UTI 02</t>
  </si>
  <si>
    <t>UTI 01</t>
  </si>
  <si>
    <t>ISOLAMENTO 01</t>
  </si>
  <si>
    <t>PLANTÃO MÉDICO</t>
  </si>
  <si>
    <t>SANIT</t>
  </si>
  <si>
    <t>CONFORTO MÉDICO</t>
  </si>
  <si>
    <t>PM80</t>
  </si>
  <si>
    <t>CIRCULAÇÃO 01</t>
  </si>
  <si>
    <t>não inf</t>
  </si>
  <si>
    <t>CAM</t>
  </si>
  <si>
    <t>DML</t>
  </si>
  <si>
    <t>UTILIDADES</t>
  </si>
  <si>
    <t>BANH MASC</t>
  </si>
  <si>
    <t>PMC90</t>
  </si>
  <si>
    <t>POSTO</t>
  </si>
  <si>
    <t>BANH FEM</t>
  </si>
  <si>
    <t>CIRCULAÇÃO 02</t>
  </si>
  <si>
    <t>CIRCULAÇÃO 03</t>
  </si>
  <si>
    <t>PM180</t>
  </si>
  <si>
    <t>2XPM180</t>
  </si>
  <si>
    <t>ANTE CÂMARA</t>
  </si>
  <si>
    <t>PM160</t>
  </si>
  <si>
    <t>ABRIGO TEMP RSS</t>
  </si>
  <si>
    <t>SANIT FEM</t>
  </si>
  <si>
    <t>SANIT MASC</t>
  </si>
  <si>
    <t>SANIT PNE</t>
  </si>
  <si>
    <t>CIRCULAÇÃO</t>
  </si>
  <si>
    <t>TERRAÇO</t>
  </si>
  <si>
    <t>Parede</t>
  </si>
  <si>
    <t>cerâmica</t>
  </si>
  <si>
    <t>porcelanato</t>
  </si>
  <si>
    <t>05.11</t>
  </si>
  <si>
    <t>05.12</t>
  </si>
  <si>
    <t>05.13</t>
  </si>
  <si>
    <t>06.00</t>
  </si>
  <si>
    <t>06.03</t>
  </si>
  <si>
    <t>06.04</t>
  </si>
  <si>
    <t>Arremate lateral em tabica metálica lisa branca 48x40x3000cm</t>
  </si>
  <si>
    <t>07.00</t>
  </si>
  <si>
    <t>07.03</t>
  </si>
  <si>
    <t>07.04</t>
  </si>
  <si>
    <t>07.07</t>
  </si>
  <si>
    <t>08.00</t>
  </si>
  <si>
    <t>09.00</t>
  </si>
  <si>
    <t>10.00</t>
  </si>
  <si>
    <t>11.00</t>
  </si>
  <si>
    <t>12.00</t>
  </si>
  <si>
    <t>12.02</t>
  </si>
  <si>
    <t>12.03</t>
  </si>
  <si>
    <t>13.00</t>
  </si>
  <si>
    <t>13.03</t>
  </si>
  <si>
    <t>13.04</t>
  </si>
  <si>
    <t>14.00</t>
  </si>
  <si>
    <t>14.06</t>
  </si>
  <si>
    <t>14.07</t>
  </si>
  <si>
    <t>14.08</t>
  </si>
  <si>
    <t>14.09</t>
  </si>
  <si>
    <t>14.12</t>
  </si>
  <si>
    <t>14.13</t>
  </si>
  <si>
    <t>14.14</t>
  </si>
  <si>
    <t>14.16</t>
  </si>
  <si>
    <t>14.17</t>
  </si>
  <si>
    <t>14.18</t>
  </si>
  <si>
    <t>14.19</t>
  </si>
  <si>
    <t>14.21</t>
  </si>
  <si>
    <t>14.22</t>
  </si>
  <si>
    <t>14.23</t>
  </si>
  <si>
    <t>14.24</t>
  </si>
  <si>
    <t>14.25</t>
  </si>
  <si>
    <t>14.26</t>
  </si>
  <si>
    <t>14.27</t>
  </si>
  <si>
    <t>14.29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</si>
  <si>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</si>
  <si>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</si>
  <si>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</si>
  <si>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</si>
  <si>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</si>
  <si>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</si>
  <si>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</si>
  <si>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</si>
  <si>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14.41</t>
  </si>
  <si>
    <t>14.42</t>
  </si>
  <si>
    <t>14.43</t>
  </si>
  <si>
    <t>14.44</t>
  </si>
  <si>
    <t>14.45</t>
  </si>
  <si>
    <t>14.46</t>
  </si>
  <si>
    <t>14.47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</si>
  <si>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</si>
  <si>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</si>
  <si>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</si>
  <si>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</si>
  <si>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</si>
  <si>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</si>
  <si>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</si>
  <si>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</si>
  <si>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</si>
  <si>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INST. ELÉTRICAS, TELEFONIA E SISTEMAS ELETRÔNICOS</t>
  </si>
  <si>
    <t>14.57</t>
  </si>
  <si>
    <t>14.58</t>
  </si>
  <si>
    <t>14.59</t>
  </si>
  <si>
    <t>15.00</t>
  </si>
  <si>
    <t>INST. HIDRÁULICAS, INCÊNDIO E GASES MEDICINAIS</t>
  </si>
  <si>
    <t>15.02</t>
  </si>
  <si>
    <t>15.04</t>
  </si>
  <si>
    <t>15.06</t>
  </si>
  <si>
    <t>15.07</t>
  </si>
  <si>
    <t>15.08</t>
  </si>
  <si>
    <t>15.09</t>
  </si>
  <si>
    <t>15.10</t>
  </si>
  <si>
    <t>15.11</t>
  </si>
  <si>
    <t>15.12</t>
  </si>
  <si>
    <t>15.13</t>
  </si>
  <si>
    <t>15.14</t>
  </si>
  <si>
    <t>15.15</t>
  </si>
  <si>
    <t>15.16</t>
  </si>
  <si>
    <t>15.17</t>
  </si>
  <si>
    <t>15.18</t>
  </si>
  <si>
    <t>15.19</t>
  </si>
  <si>
    <t>15.21</t>
  </si>
  <si>
    <t>15.22</t>
  </si>
  <si>
    <t>15.23</t>
  </si>
  <si>
    <t>15.24</t>
  </si>
  <si>
    <t>15.25</t>
  </si>
  <si>
    <t>15.26</t>
  </si>
  <si>
    <t>15.27</t>
  </si>
  <si>
    <t>15.28</t>
  </si>
  <si>
    <t>15.29</t>
  </si>
  <si>
    <t>15.30</t>
  </si>
  <si>
    <t>15.31</t>
  </si>
  <si>
    <t>15.32</t>
  </si>
  <si>
    <t>15.33</t>
  </si>
  <si>
    <t>15.34</t>
  </si>
  <si>
    <t>15.35</t>
  </si>
  <si>
    <t>15.36</t>
  </si>
  <si>
    <t>15.37</t>
  </si>
  <si>
    <t>15.38</t>
  </si>
  <si>
    <t>15.39</t>
  </si>
  <si>
    <t>15.40</t>
  </si>
  <si>
    <t>15.41</t>
  </si>
  <si>
    <t>15.42</t>
  </si>
  <si>
    <t>15.43</t>
  </si>
  <si>
    <t>15.44</t>
  </si>
  <si>
    <t>15.45</t>
  </si>
  <si>
    <t>15.46</t>
  </si>
  <si>
    <t>15.47</t>
  </si>
  <si>
    <t>15.48</t>
  </si>
  <si>
    <t>15.49</t>
  </si>
  <si>
    <t>15.50</t>
  </si>
  <si>
    <t>15.51</t>
  </si>
  <si>
    <t>15.52</t>
  </si>
  <si>
    <t>15.53</t>
  </si>
  <si>
    <t>15.54</t>
  </si>
  <si>
    <t>15.55</t>
  </si>
  <si>
    <t>15.56</t>
  </si>
  <si>
    <t>15.57</t>
  </si>
  <si>
    <t>15.58</t>
  </si>
  <si>
    <t>15.59</t>
  </si>
  <si>
    <t>15.60</t>
  </si>
  <si>
    <t>15.61</t>
  </si>
  <si>
    <t>15.62</t>
  </si>
  <si>
    <t>15.63</t>
  </si>
  <si>
    <t>Gl</t>
  </si>
  <si>
    <t>Painel de alarme de Gases Medicinais (O2, Vc, Ar Compr e NO2)</t>
  </si>
  <si>
    <t>Régua de Gases Medicinais com O2, Vc, Ar Compr e NO2 + 10 Tomadas 220V / 110V)</t>
  </si>
  <si>
    <t>16.00</t>
  </si>
  <si>
    <t>Tela em polietileno, malha 10 x 10 cm, fio 2 mm</t>
  </si>
  <si>
    <t>Eletroduto galvanizado conforme NBR13057 -  3/4´ com acessórios</t>
  </si>
  <si>
    <t>Eletroduto galvanizado conforme NBR13057 -  1´ com acessórios</t>
  </si>
  <si>
    <t>Eletroduto galvanizado a quente conforme NBR6323 - 3/4´ - com acessórios</t>
  </si>
  <si>
    <t>Eletroduto galvanizado a quente conforme NBR6323 - 1´ - com acessórios</t>
  </si>
  <si>
    <t>Eletroduto galvanizado a quente conforme NBR5598 - 2 1/2´ com acessórios</t>
  </si>
  <si>
    <t>44.01.040</t>
  </si>
  <si>
    <t xml:space="preserve">Bacia sifonada com caixa de descarga acoplada e tampa - infantil	</t>
  </si>
  <si>
    <t>CLIMATIZAÇÃO</t>
  </si>
  <si>
    <t>Climatizador de ar tipo Self Contained - condensador remoto com descarga horizontal - 150.000 BTU/h - Completo conforme Memorial Descritivo</t>
  </si>
  <si>
    <t>16.01</t>
  </si>
  <si>
    <t>16.04</t>
  </si>
  <si>
    <t>16.05</t>
  </si>
  <si>
    <t>16.06</t>
  </si>
  <si>
    <t>16.07</t>
  </si>
  <si>
    <t>16.08</t>
  </si>
  <si>
    <t>16.09</t>
  </si>
  <si>
    <t>16.11</t>
  </si>
  <si>
    <t>16.14</t>
  </si>
  <si>
    <t>16.15</t>
  </si>
  <si>
    <t>16.17</t>
  </si>
  <si>
    <t>16.18</t>
  </si>
  <si>
    <t>16.19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</si>
  <si>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</si>
  <si>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</si>
  <si>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</si>
  <si>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</si>
  <si>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</si>
  <si>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</si>
  <si>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</si>
  <si>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</si>
  <si>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</si>
  <si>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16.31</t>
  </si>
  <si>
    <t>16.34</t>
  </si>
  <si>
    <t>16.35</t>
  </si>
  <si>
    <t>16.36</t>
  </si>
  <si>
    <t>14.60</t>
  </si>
  <si>
    <t>14.61</t>
  </si>
  <si>
    <t>14.62</t>
  </si>
  <si>
    <t>14.63</t>
  </si>
  <si>
    <t>14.64</t>
  </si>
  <si>
    <t>14.65</t>
  </si>
  <si>
    <t>14.66</t>
  </si>
  <si>
    <t>14.67</t>
  </si>
  <si>
    <t>14.68</t>
  </si>
  <si>
    <t>14.69</t>
  </si>
  <si>
    <t>14.70</t>
  </si>
  <si>
    <t>14.71</t>
  </si>
  <si>
    <t>14.72</t>
  </si>
  <si>
    <t>14.73</t>
  </si>
  <si>
    <t>14.74</t>
  </si>
  <si>
    <t>14.75</t>
  </si>
  <si>
    <t>14.76</t>
  </si>
  <si>
    <t>14.77</t>
  </si>
  <si>
    <t>14.78</t>
  </si>
  <si>
    <t>14.79</t>
  </si>
  <si>
    <t>14.80</t>
  </si>
  <si>
    <t>14.81</t>
  </si>
  <si>
    <t>14.82</t>
  </si>
  <si>
    <t>14.83</t>
  </si>
  <si>
    <t>17.00</t>
  </si>
  <si>
    <t>PREÇO TOTAL DO EMPREENDIMENTO</t>
  </si>
  <si>
    <t>BDI</t>
  </si>
  <si>
    <t>SUBTOTAL DO EMPREENDIMENTO</t>
  </si>
  <si>
    <t>vb</t>
  </si>
  <si>
    <t>18.00</t>
  </si>
  <si>
    <t>18.01</t>
  </si>
  <si>
    <t>18.02</t>
  </si>
  <si>
    <t>PLANILHA RESUMO</t>
  </si>
  <si>
    <t>CRONOGRAMA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</si>
  <si>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</si>
  <si>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</si>
  <si>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</si>
  <si>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</si>
  <si>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</si>
  <si>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</si>
  <si>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</si>
  <si>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</si>
  <si>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</si>
  <si>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</si>
  <si>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</si>
  <si>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</si>
  <si>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un</t>
  </si>
  <si>
    <t>Sistema IT médico completo, inluindo Dispositivo Supervisor de isolamento (DSI) gerenciável, acoplador trifásico, concentrador, anunciador, transformador de separação, localizador de falhas, anunciador de alarme e teste</t>
  </si>
  <si>
    <t>Gesseiro</t>
  </si>
  <si>
    <t>Ajudante geral</t>
  </si>
  <si>
    <t>Parafuso auto-atarraxante/auto-brocante em aço médio carbono, com acabamento zincado brando, de 12 x 38 mm - com arruela de vedação</t>
  </si>
  <si>
    <t>06.05</t>
  </si>
  <si>
    <t>06.06</t>
  </si>
  <si>
    <t>BOLETIM REFERENCIAL DE CUSTOS</t>
  </si>
  <si>
    <t>RELATÓRIO DE INSUMOS</t>
  </si>
  <si>
    <t>Data base: AGOSTO/21</t>
  </si>
  <si>
    <t>L.S. : 0,00%</t>
  </si>
  <si>
    <t xml:space="preserve"> Descrição do Insumo</t>
  </si>
  <si>
    <t>Unidade</t>
  </si>
  <si>
    <t>Custo (R$)</t>
  </si>
  <si>
    <t>A.02.000.070107</t>
  </si>
  <si>
    <t>Impressão colorida em papel sulfite A4</t>
  </si>
  <si>
    <t>A.02.000.070108</t>
  </si>
  <si>
    <t>Encadernação espiral até 100 folhas</t>
  </si>
  <si>
    <t>A.03.000.022111</t>
  </si>
  <si>
    <t>A.04.000.098083</t>
  </si>
  <si>
    <t>A.04.000.098084</t>
  </si>
  <si>
    <t>Locação de conjunto de bombeamento a vácuo para rebaixamento de lençol freático, com até 50 ponteiras e potência até 15HP mínimo 30 dias</t>
  </si>
  <si>
    <t>A.04.000.098085</t>
  </si>
  <si>
    <t>Ponteiras filtrantes até 5m de profundidades - instaladas</t>
  </si>
  <si>
    <t>A.05.000.020299</t>
  </si>
  <si>
    <t>Taxa de destinação de resíduo sólido em aterro; tipo inerte</t>
  </si>
  <si>
    <t>A.05.000.020306</t>
  </si>
  <si>
    <t>A.05.000.020358</t>
  </si>
  <si>
    <t>Remoção de entulho de obra, terra, alvenaria, concreto, argamassa, madeira, papel, plástico, metal, capacidade de 4m³</t>
  </si>
  <si>
    <t>A.05.000.020359</t>
  </si>
  <si>
    <t>Remoção de entulho de obra, material volumoso (mistura de alvenaria, terra, madeira, papel, plástico e metal), capacidade 4 m³</t>
  </si>
  <si>
    <t>A.05.000.020363</t>
  </si>
  <si>
    <t>A.05.000.020998</t>
  </si>
  <si>
    <t>Remoção de entulho de obra, material rejeitado (mistura de vegetação, isopor, manta asfáltica, lã de vidro), capacidade 4 m³</t>
  </si>
  <si>
    <t>A.05.000.020999</t>
  </si>
  <si>
    <t>Remoção de entulho de obra, gesso, dry wall, capacidade 4 m³</t>
  </si>
  <si>
    <t>A.05.000.021093</t>
  </si>
  <si>
    <t>A.05.000.027014</t>
  </si>
  <si>
    <t>Locação máquinas de solda MIG/MAC, modelo TRR 3410 marca Bambozzi, (100% ciclo), para arame sólido/tubular 0,8 até 1,6mm, trifásicos, 220/380/440 V</t>
  </si>
  <si>
    <t>UNDIA</t>
  </si>
  <si>
    <t>A.05.000.047592</t>
  </si>
  <si>
    <t>Gerador a diesel carenado 150/136 kVA, variação de + ou - 5%, 380/220 V ou 220/127 V, 85dB a 1,5m, completo; ref. GMG 150 da Heimer ou equivalente</t>
  </si>
  <si>
    <t>A.05.000.066595</t>
  </si>
  <si>
    <t>Locação de bomba submersível monofásica, diâmetro de 2´ ou 3´, potência de 0,5CV até 3CV</t>
  </si>
  <si>
    <t>A.05.000.070104</t>
  </si>
  <si>
    <t>Computador - Processador Intel Core I5 ou superior, 4 GB RAM, HD 320 GB, Placa de rede 10/100 TX Mbps, Intel Graphics, saídas serial/Paralela/USB e periféricos</t>
  </si>
  <si>
    <t>A.05.000.080110</t>
  </si>
  <si>
    <t>Balancim elétrico tipo plataforma de 3 m de comprimento, para transporte vertical, com cabo passante de 60m, com gancho, clips, sapatilhas, ponta de cabo, etc.</t>
  </si>
  <si>
    <t>A.05.000.080359</t>
  </si>
  <si>
    <t>GPS com receptor L1-L2 / RTK com base</t>
  </si>
  <si>
    <t>A.05.000.080373</t>
  </si>
  <si>
    <t>Plataforma articulada elétrica, autopropelida, com altura aproximada de 12,50m e capacidade para 227kg, ref. Z34/22 DC da Genie ou equivalente</t>
  </si>
  <si>
    <t>A.05.000.080374</t>
  </si>
  <si>
    <t>Plataforma articulada à diesel, autopropelida, com altura aproximada de 20m e capacidade para 227kg, ref. 600 AJ da JLG, Z60/34 RT da Genie ou equivalente</t>
  </si>
  <si>
    <t>A.06.000.027013</t>
  </si>
  <si>
    <t>Gás para soldagem tipo MIG, ref. Coogar 215 ou equivalente</t>
  </si>
  <si>
    <t>A.06.000.044680</t>
  </si>
  <si>
    <t>Óleo mineral para disjuntor e transformador</t>
  </si>
  <si>
    <t>A.06.000.068502</t>
  </si>
  <si>
    <t>Cilindro de aço para gás GLP de 45kg com carga</t>
  </si>
  <si>
    <t>A.06.000.068550</t>
  </si>
  <si>
    <t>Cilindro de aço para gás GLP de 13kg com carga</t>
  </si>
  <si>
    <t>A.07.000.020350</t>
  </si>
  <si>
    <t>A.07.000.020459</t>
  </si>
  <si>
    <t>Taxa de mobilização e desmobilização de equipamentos para execução de levantamento topográfico 100km</t>
  </si>
  <si>
    <t>A.07.000.020476</t>
  </si>
  <si>
    <t>A.07.000.020483</t>
  </si>
  <si>
    <t>Sondagem a percussão, inclusive as peças gráficas e relatórios pertinentes mínimo de 30m</t>
  </si>
  <si>
    <t>A.07.000.020484</t>
  </si>
  <si>
    <t>Sondagem rotativa em solo, inclusive as peças gráficas e relatórios pertinentes mínimo 30m</t>
  </si>
  <si>
    <t>A.07.000.020485</t>
  </si>
  <si>
    <t>Sondagem rotativa em rocha, inclusive as peças gráficas e relatórios pertinentes</t>
  </si>
  <si>
    <t>A.07.000.020486</t>
  </si>
  <si>
    <t>Sondagem a trado, inclusive as peças gráficas e relatórios pertinentes (não considerar os ensaios de solo) mínimo 30m</t>
  </si>
  <si>
    <t>A.07.000.020487</t>
  </si>
  <si>
    <t>Sondagem percussão com a utilização de torquímetro, inclusive peças gráficas e relatórios pertinentes mínimo 30m</t>
  </si>
  <si>
    <t>A.08.000.020108</t>
  </si>
  <si>
    <t>Taxa de mobilização e desmobilização de equipamentos para execução de estaca pré-moldada em concreto</t>
  </si>
  <si>
    <t>A.08.000.020109</t>
  </si>
  <si>
    <t>A.08.000.020110</t>
  </si>
  <si>
    <t>A.08.000.020111</t>
  </si>
  <si>
    <t>A.08.000.020112</t>
  </si>
  <si>
    <t>A.08.000.020117</t>
  </si>
  <si>
    <t>A.08.000.020118</t>
  </si>
  <si>
    <t>A.08.000.020119</t>
  </si>
  <si>
    <t>A.08.000.020129</t>
  </si>
  <si>
    <t>Perfil de ferro soldado ´I´ de 12´</t>
  </si>
  <si>
    <t>A.08.000.020130</t>
  </si>
  <si>
    <t>Abertura de fuste mecanizado diâmetro 50 cm</t>
  </si>
  <si>
    <t>A.08.000.020131</t>
  </si>
  <si>
    <t>Abertura de fuste mecanizado diâmetro 60 cm</t>
  </si>
  <si>
    <t>A.08.000.020132</t>
  </si>
  <si>
    <t>Abertura de fuste mecanizado diâmetro 80 cm</t>
  </si>
  <si>
    <t>A.08.000.020137</t>
  </si>
  <si>
    <t>A.08.000.020138</t>
  </si>
  <si>
    <t>A.08.000.020139</t>
  </si>
  <si>
    <t>A.08.000.020143</t>
  </si>
  <si>
    <t>A.08.000.020144</t>
  </si>
  <si>
    <t>A.08.000.020145</t>
  </si>
  <si>
    <t>A.08.000.020146</t>
  </si>
  <si>
    <t>A.08.000.020147</t>
  </si>
  <si>
    <t>A.08.000.020150</t>
  </si>
  <si>
    <t>A.08.000.020154</t>
  </si>
  <si>
    <t>A.08.000.020161</t>
  </si>
  <si>
    <t>A.08.000.020162</t>
  </si>
  <si>
    <t>A.08.000.020198</t>
  </si>
  <si>
    <t>Estaca pré-moldada cravada para 20t</t>
  </si>
  <si>
    <t>A.08.000.020201</t>
  </si>
  <si>
    <t>Estaca pré-moldada cravada para 30t</t>
  </si>
  <si>
    <t>A.08.000.020203</t>
  </si>
  <si>
    <t>Estaca pré-moldada cravada para 40t</t>
  </si>
  <si>
    <t>A.08.000.020205</t>
  </si>
  <si>
    <t>Estaca pré-moldada cravada para 60t</t>
  </si>
  <si>
    <t>A.08.000.020216</t>
  </si>
  <si>
    <t>A.08.000.020220</t>
  </si>
  <si>
    <t>A.08.000.020251</t>
  </si>
  <si>
    <t>A.08.000.020260</t>
  </si>
  <si>
    <t>Estaca tipo Raiz, diâmetro 10cm para 10t, em solo</t>
  </si>
  <si>
    <t>A.08.000.020261</t>
  </si>
  <si>
    <t>Estaca tipo Raiz, diâmetro 31cm para 100t, em solo</t>
  </si>
  <si>
    <t>A.08.000.020262</t>
  </si>
  <si>
    <t>Estaca tipo Raiz, diâmetro 40cm para 130t, em solo</t>
  </si>
  <si>
    <t>A.08.000.020263</t>
  </si>
  <si>
    <t>Estaca tipo Raiz, diâmetro 12cm para 15t, em solo</t>
  </si>
  <si>
    <t>A.08.000.020265</t>
  </si>
  <si>
    <t>Estaca tipo Raiz, diâmetro 15cm para 25t, em solo</t>
  </si>
  <si>
    <t>A.08.000.020266</t>
  </si>
  <si>
    <t>Estaca tipo Raiz, diâmetro 16cm para 35t, em solo</t>
  </si>
  <si>
    <t>A.08.000.020267</t>
  </si>
  <si>
    <t>Estaca tipo Raiz, diâmetro 20cm para 50t, em solo</t>
  </si>
  <si>
    <t>A.08.000.020268</t>
  </si>
  <si>
    <t>Estaca tipo Raiz, diâmetro 25cm para 80t, em solo</t>
  </si>
  <si>
    <t>A.08.000.020271</t>
  </si>
  <si>
    <t>Estaca tipo Raiz, diâmetro de 45cm, sem armação, em solo</t>
  </si>
  <si>
    <t>A.08.000.020272</t>
  </si>
  <si>
    <t>Estaca tipo Raiz, diâmetro de 31cm, sem armação, em rocha</t>
  </si>
  <si>
    <t>A.08.000.020273</t>
  </si>
  <si>
    <t>Estaca tipo Raiz, diâmetro de 41cm, sem armação, em rocha</t>
  </si>
  <si>
    <t>A.08.000.020274</t>
  </si>
  <si>
    <t>Estaca tipo Raiz, diâmetro de 45cm, sem armação, em rocha</t>
  </si>
  <si>
    <t>A.08.000.020276</t>
  </si>
  <si>
    <t>Injeção de argamassa de cimento e areia em estaca raiz - sem fornecimento de materiais</t>
  </si>
  <si>
    <t>A.08.000.022106</t>
  </si>
  <si>
    <t>A.08.000.022107</t>
  </si>
  <si>
    <t>A.08.000.022108</t>
  </si>
  <si>
    <t>A.08.000.090121</t>
  </si>
  <si>
    <t>Estaca pré-moldada cravada para 50t</t>
  </si>
  <si>
    <t>A.09.000.020393</t>
  </si>
  <si>
    <t>Tubo de aço preto liso calandrado, para revestimento interno de poço profundo, diâmetro de 16" (406,40 mm), espessura de 3/16" (4,75 mm) com solda - fornecimento e aplicação</t>
  </si>
  <si>
    <t>A.09.000.020394</t>
  </si>
  <si>
    <t>Filtro espiralado em aço galvanizado simples (Standard) para poço profundo, diâmetro 6" (152,40 mm)</t>
  </si>
  <si>
    <t>A.09.000.020405</t>
  </si>
  <si>
    <t>A.09.000.020406</t>
  </si>
  <si>
    <t>A.09.000.020408</t>
  </si>
  <si>
    <t>Ensaio de vazão (bombeamento) para poço profundo, com bomba submersa, conforme Norma ABNT NBR 12244</t>
  </si>
  <si>
    <t>A.09.000.020411</t>
  </si>
  <si>
    <t>Filtro em aço galvanizado tipo NOLD para poço profundo, diâmetro 6" (150 mm) - fornecimento e aplicação</t>
  </si>
  <si>
    <t>A.09.000.020413</t>
  </si>
  <si>
    <t>Limpeza e desenvolvimento de poço profundo com ar ou bomba submersível</t>
  </si>
  <si>
    <t>A.09.000.020414</t>
  </si>
  <si>
    <t>Perfuração rotativa para poço profundo em aluvião, arenito ou solos sedimentados em geral, diâmetro de 14" (350 mm)</t>
  </si>
  <si>
    <t>A.09.000.020415</t>
  </si>
  <si>
    <t>Perfuração rotativa para poço profundo em aluvião, arenito ou solos sedimentados em geral, diâmetro de 16" (400 mm)</t>
  </si>
  <si>
    <t>A.09.000.020416</t>
  </si>
  <si>
    <t>Perfuração rotativa para poço profundo em aluvião, arenito ou solos sedimentados em geral, diâmetro de 18" (450 mm)</t>
  </si>
  <si>
    <t>A.09.000.020417</t>
  </si>
  <si>
    <t>Perfuração rotativa para poço profundo em aluvião, arenito ou solos sedimentados em geral, diâmetro de 10" (250 mm)</t>
  </si>
  <si>
    <t>A.09.000.020418</t>
  </si>
  <si>
    <t>Perfuração rotativa para poço profundo em aluvião, arenito ou solos sedimentados em geral, diâmetro de 12" (300 mm)</t>
  </si>
  <si>
    <t>A.09.000.020419</t>
  </si>
  <si>
    <t>Perfuração para poço profundo em rocha alterada (basalto alterado) em geral, diâmetro de 8" (200 mm)</t>
  </si>
  <si>
    <t>A.09.000.020420</t>
  </si>
  <si>
    <t>Perfuração para poço profundo em rocha alterada (basalto alterado) em geral, diâmetro de 10" (250 mm)</t>
  </si>
  <si>
    <t>A.09.000.020421</t>
  </si>
  <si>
    <t>Perfuração para poço profundo em rocha alterada (basalto alterado) em geral, diâmetro de 12" (300 mm)</t>
  </si>
  <si>
    <t>A.09.000.020422</t>
  </si>
  <si>
    <t>A.09.000.020423</t>
  </si>
  <si>
    <t>A.09.000.020424</t>
  </si>
  <si>
    <t>A.09.000.020428</t>
  </si>
  <si>
    <t>A.09.000.020429</t>
  </si>
  <si>
    <t>A.09.000.020430</t>
  </si>
  <si>
    <t>Tubo em chapa de aço 3/16", diâmetro de 12", para revestimento interno de poço profundo - fornecimento e aplicação (tubo sanitário)</t>
  </si>
  <si>
    <t>A.09.000.020431</t>
  </si>
  <si>
    <t>Tubo em chapa de aço 3/16", diâmetro de 14", para revestimento interno de poço profundo - fornecimento e aplicação (tubo sanitário)</t>
  </si>
  <si>
    <t>A.09.000.020432</t>
  </si>
  <si>
    <t>Tubo em chapa de aço 3/16", diâmetro de 16", para revestimento interno de poço profundo - fornecimento e aplicação</t>
  </si>
  <si>
    <t>A.09.000.020433</t>
  </si>
  <si>
    <t>Tubo preto DIN 2440 para revestimento interno de poço profundo, diâmetro de 6" (150 mm) - fornecimento e aplicação</t>
  </si>
  <si>
    <t>A.09.000.020434</t>
  </si>
  <si>
    <t>Tubo preto DIN 2440 para revestimento interno de poço profundo, diâmetro de 8" (200 mm) - fornecimento e aplicação</t>
  </si>
  <si>
    <t>A.09.000.020442</t>
  </si>
  <si>
    <t>Perfuração rotativa para poço profundo em aluvião, arenito ou solos sedimentados em geral, diâmetro de 26" (650 mm)</t>
  </si>
  <si>
    <t>A.09.000.020443</t>
  </si>
  <si>
    <t>A.09.000.020444</t>
  </si>
  <si>
    <t>Perfuração rotativa para poço profundo em aluvião, arenito ou solos sedimentados em geral, diâmetro de 20" (500 mm)</t>
  </si>
  <si>
    <t>A.09.000.020445</t>
  </si>
  <si>
    <t>A.09.000.020447</t>
  </si>
  <si>
    <t>Filtro PVC geomecânico nervurado tipo Standard para poço profundo, diâmetro 6" (150 mm) - fornecimento e aplicação</t>
  </si>
  <si>
    <t>A.09.000.020448</t>
  </si>
  <si>
    <t>Pré-filtro tipo Jacareí (pedrisco arestado tipo 1,5/3,0 mm) - fornecimento e aplicação</t>
  </si>
  <si>
    <t>A.09.000.020449</t>
  </si>
  <si>
    <t>Tubo em PVC geomecânico nervurado tipo Standard, diâmetro 6" (150 mm) - fornecimento e aplicação</t>
  </si>
  <si>
    <t>A.09.000.020452</t>
  </si>
  <si>
    <t>Filtro PVC geomecânico nervurado tipo reforçado para poço profundo, diâmetro 8" (200 mm) - fornecimento e aplicação</t>
  </si>
  <si>
    <t>A.09.000.020453</t>
  </si>
  <si>
    <t>Tubo em PVC geomecânico nervurado tipo reforçado, diâmetro 8" (200 mm) - fornecimento e aplicação</t>
  </si>
  <si>
    <t>A.09.000.020454</t>
  </si>
  <si>
    <t>A.09.000.020473</t>
  </si>
  <si>
    <t>A.09.000.020478</t>
  </si>
  <si>
    <t>A.09.000.020496</t>
  </si>
  <si>
    <t>Perfuração rotativa para poço profundo em aluvião, arenito ou solos sedimentados em geral, diâmetro de 22" (550 mm)</t>
  </si>
  <si>
    <t>A.09.000.020497</t>
  </si>
  <si>
    <t>A.09.000.020500</t>
  </si>
  <si>
    <t>Tubo em chapa de aço 3/16", para revestimento da boca de poço profundo, diâmetro 20" (508 mm) - fornecimento e aplicação</t>
  </si>
  <si>
    <t>A.09.000.020506</t>
  </si>
  <si>
    <t>Licença de perfuração para poço profundo conforme Portaria DAEE nº 1.630 de 30/05/2017  e suas complementares 1.631 a 1.635 e Instrução Técnica DPO nº 10 de 30/05/2017 do DAEE</t>
  </si>
  <si>
    <t>A.09.000.020507</t>
  </si>
  <si>
    <t>Outorga de direito de uso para poço profundo conforme Portaria DAEE nº 1.630 de 30/05/2017 e suas complementares 1.631 a 1.635 e Instrução Técnica DPO nº 10 de 30/05/2017 do DAEE</t>
  </si>
  <si>
    <t>A.09.000.020897</t>
  </si>
  <si>
    <t>Perfuração rotativa para poço profundo em camadas de solos sedimentares, diâmetro de 8.1/2" (215,90 mm)</t>
  </si>
  <si>
    <t>A.09.000.020898</t>
  </si>
  <si>
    <t>Tubo liso em aço galvanizado conforme norma ABNT NBR 5590, espessura de 1/4" (6,35 mm), diâmetro de 6" (152,40 mm), união solda - fornecimento e aplicação</t>
  </si>
  <si>
    <t>A.09.000.020899</t>
  </si>
  <si>
    <t>Filtro espiralado em aço galvanizado tipo reforçado para poço profundo, diâmetro de 6" (152,40 mm) - fornecimento e aplicação</t>
  </si>
  <si>
    <t>A.09.000.020900</t>
  </si>
  <si>
    <t>A.09.000.020901</t>
  </si>
  <si>
    <t>Perfuração roto-pneumática para poço profundo em rocha metassedimentar em geral, diâmetro de 12.1/4" (311,15 mm)</t>
  </si>
  <si>
    <t>A.09.000.020902</t>
  </si>
  <si>
    <t>Tubo de aço preto, com costura (soldado), para revestimento interno de poço profundo, diâmetro de 6" (152,40 mm), espessura de 1/4" (6,35 mm) - fornecimento e aplicação</t>
  </si>
  <si>
    <t>A.09.000.020925</t>
  </si>
  <si>
    <t>Filtro espiralado em aço inoxidável tipo reforçado para poço profundo, diâmetro de 6" (152,40 mm) - fornecimento e aplicação</t>
  </si>
  <si>
    <t>A.09.000.020926</t>
  </si>
  <si>
    <t>Centralizador de coluna para poço profundo, diâmetro de 4´ ou 6´ - fornecimento e aplicação</t>
  </si>
  <si>
    <t>A.09.000.020927</t>
  </si>
  <si>
    <t>Ensaio de vazão escalonado para poço profundo, conforme Norma ABNT NBR 12244</t>
  </si>
  <si>
    <t>A.09.000.020928</t>
  </si>
  <si>
    <t>Ensaio de recuperação de nível para poço profundo, conforme Norma ABNT NBR 12244</t>
  </si>
  <si>
    <t>A.09.000.020929</t>
  </si>
  <si>
    <t>Lacre do poço profundo (tampa), conforme Instrução Técnica DPO nº 10 de 30/05/2017 do DAEE - fornecimento e aplicação</t>
  </si>
  <si>
    <t>A.09.000.020930</t>
  </si>
  <si>
    <t>Parecer técnico junto a CETESB conforme critérios específicos determinados na Instrução Técnica DPO nº 10 de 30/05/2017 do DAEE</t>
  </si>
  <si>
    <t>A.09.000.090378</t>
  </si>
  <si>
    <t>Pré-filtro tipo Pérola (seixos selecionados tipo 1,0/2,0 mm) - fornecimento e aplicação</t>
  </si>
  <si>
    <t>A.09.000.090380</t>
  </si>
  <si>
    <t>Perfilagem elétrica de poço profundo com perfil raio gama</t>
  </si>
  <si>
    <t>A.09.000.090429</t>
  </si>
  <si>
    <t>Perfilagem ótica (filmagem / endoscopia) de poço profundo</t>
  </si>
  <si>
    <t>A.10.000.012114</t>
  </si>
  <si>
    <t>Realimentador automático de 1', ref. fabricação Acqua Save ou equivalente</t>
  </si>
  <si>
    <t>A.10.000.012115</t>
  </si>
  <si>
    <t>Sifão ladrão em polietileno para extravasão, diâmetro de 100mm, ref. fabricação Acqua Save ou equivalente</t>
  </si>
  <si>
    <t>A.10.000.066607</t>
  </si>
  <si>
    <t>Peneira estática em poliéster reforçado de fibra de vidro (PRFV) com tela de aço inoxidável AISI 304, malha de 1,5 mm, vazão de 50 l/s; ref. PE-03 da SanecomFibra ou equivalente</t>
  </si>
  <si>
    <t>A.10.000.092000</t>
  </si>
  <si>
    <t>Análises químicas laboratoriais em amostra de efluente, conforme CONAMA 357 de 2005 - Artigos 10 e 15 (Água Doce - Classe II), exigências CETESB e para tratamento de fósforo e nitrogênio</t>
  </si>
  <si>
    <t>A.10.000.092001</t>
  </si>
  <si>
    <t>Análises químicas laboratoriais em amostra de efluente, conforme CONAMA 357 de 2005 (Água Doce - Classe II)</t>
  </si>
  <si>
    <t>A.10.000.092210</t>
  </si>
  <si>
    <t>Medidor vazão "Parshall" em fibra de vidro, garganta W= 3´ com régua medidora, conforme Norma ASTM D-1941, ref. SanecomFibra, Caldefiber, Werjen ou equivalente</t>
  </si>
  <si>
    <t>A.11.000.020364</t>
  </si>
  <si>
    <t>Locação de escoramento tubular metálico (pontual ou em quadros)</t>
  </si>
  <si>
    <t>KGMES</t>
  </si>
  <si>
    <t>A.11.000.020376</t>
  </si>
  <si>
    <t>Locação de quadros metálicos para plataforma de proteção perimetral, com lateral inclinada de 45°, largura 2,05+0,80m (desenvolvida)</t>
  </si>
  <si>
    <t>A.12.000.021081</t>
  </si>
  <si>
    <t>Container guarita, módulo metálico aço galvanizado 2,00x2,30m ou 2,30x2,30m, vão livre, forro térmico, piso concreto, cimentado, madeira ou material equivalente</t>
  </si>
  <si>
    <t>A.12.000.021097</t>
  </si>
  <si>
    <t>Container alojamento, módulo metálico em aço galvanizado de 6,0x2,3x1,5m, vão livre, piso de concreto, cimentado, madeira ou material equivalente</t>
  </si>
  <si>
    <t>A.12.000.021098</t>
  </si>
  <si>
    <t>Container sanitário, módulo aço galvanizado, 2 vasos sanitários, 2 lavatórios/calha e 2 mictórios/calha, 4 pontos para chuveiro, piso impermeável e antiderrapante</t>
  </si>
  <si>
    <t>A.12.000.021099</t>
  </si>
  <si>
    <t>Container depósito, módulo metálico em aço galvanizado de 6,0x2,3x2,5m, vão livre, piso de concreto, cimentado, madeira ou material equivalente</t>
  </si>
  <si>
    <t>A.12.000.021100</t>
  </si>
  <si>
    <t>Container escritório com WC, em aço galvanizado, piso compensado naval (escritório), 1 vaso sanitário, 1 lavatório, 1 ponto para chuveiro, piso impermeável e antiderrapante (WC)</t>
  </si>
  <si>
    <t>A.13.000.020661</t>
  </si>
  <si>
    <t>Análise físico-química e bacteriológica da água para poço profundo, conforme portaria 2914/2011, anexos I, VII e X do Ministério da Saúde</t>
  </si>
  <si>
    <t>A.14.000.038043</t>
  </si>
  <si>
    <t>Saco de ráfia - capacidade 50 kg - dimensões (60 x 90)cm</t>
  </si>
  <si>
    <t>A.14.000.081900</t>
  </si>
  <si>
    <t>Banheiro químico, modelo Standard, com limpeza 1 vez por semana e descarte conforme exigências da CETESB</t>
  </si>
  <si>
    <t>B.01.000.010101</t>
  </si>
  <si>
    <t>B.01.000.010106</t>
  </si>
  <si>
    <t>Azulejista</t>
  </si>
  <si>
    <t>B.01.000.010109</t>
  </si>
  <si>
    <t>Esgoteiro/cavoqueiro</t>
  </si>
  <si>
    <t>B.01.000.010111</t>
  </si>
  <si>
    <t>Carpinteiro</t>
  </si>
  <si>
    <t>B.01.000.010112</t>
  </si>
  <si>
    <t>Ajudante de carpinteiro</t>
  </si>
  <si>
    <t>B.01.000.010115</t>
  </si>
  <si>
    <t>Eletricista</t>
  </si>
  <si>
    <t>B.01.000.010116</t>
  </si>
  <si>
    <t>Ajudante eletricista</t>
  </si>
  <si>
    <t>B.01.000.010117</t>
  </si>
  <si>
    <t>Eletrotécnico montador</t>
  </si>
  <si>
    <t>B.01.000.010118</t>
  </si>
  <si>
    <t>Encanador</t>
  </si>
  <si>
    <t>B.01.000.010119</t>
  </si>
  <si>
    <t>Ajudante de encanador</t>
  </si>
  <si>
    <t>B.01.000.010121</t>
  </si>
  <si>
    <t>Ferreiro/armador</t>
  </si>
  <si>
    <t>B.01.000.010122</t>
  </si>
  <si>
    <t>Ajudante de ferreiro</t>
  </si>
  <si>
    <t>B.01.000.010123</t>
  </si>
  <si>
    <t>B.01.000.010124</t>
  </si>
  <si>
    <t>Graniteiro</t>
  </si>
  <si>
    <t>B.01.000.010126</t>
  </si>
  <si>
    <t>Jardineiro</t>
  </si>
  <si>
    <t>B.01.000.010130</t>
  </si>
  <si>
    <t>Marceneiro</t>
  </si>
  <si>
    <t>B.01.000.010139</t>
  </si>
  <si>
    <t>Pedreiro</t>
  </si>
  <si>
    <t>B.01.000.010140</t>
  </si>
  <si>
    <t>Pintor</t>
  </si>
  <si>
    <t>B.01.000.010141</t>
  </si>
  <si>
    <t>Ajudante de pintor</t>
  </si>
  <si>
    <t>B.01.000.010142</t>
  </si>
  <si>
    <t>Poceiro</t>
  </si>
  <si>
    <t>B.01.000.010143</t>
  </si>
  <si>
    <t>Operador</t>
  </si>
  <si>
    <t>B.01.000.010144</t>
  </si>
  <si>
    <t>Serralheiro</t>
  </si>
  <si>
    <t>B.01.000.010145</t>
  </si>
  <si>
    <t>Ajudante serralheiro</t>
  </si>
  <si>
    <t>B.01.000.010146</t>
  </si>
  <si>
    <t>Servente</t>
  </si>
  <si>
    <t>B.01.000.010148</t>
  </si>
  <si>
    <t>Soldador</t>
  </si>
  <si>
    <t>B.01.000.010160</t>
  </si>
  <si>
    <t>Ajudante de topógrafo</t>
  </si>
  <si>
    <t>B.01.000.010185</t>
  </si>
  <si>
    <t>Topografo</t>
  </si>
  <si>
    <t>B.01.000.010186</t>
  </si>
  <si>
    <t>Vidraceiro</t>
  </si>
  <si>
    <t>B.01.000.010187</t>
  </si>
  <si>
    <t>Desenhista</t>
  </si>
  <si>
    <t>B.01.000.010195</t>
  </si>
  <si>
    <t>Ajudante de esgoteiro</t>
  </si>
  <si>
    <t>B.01.000.010197</t>
  </si>
  <si>
    <t>Oficial de eletrificação</t>
  </si>
  <si>
    <t>B.01.000.010198</t>
  </si>
  <si>
    <t>Técnico equipamentos informática</t>
  </si>
  <si>
    <t>B.01.000.010506</t>
  </si>
  <si>
    <t>Montador</t>
  </si>
  <si>
    <t>B.01.000.010507</t>
  </si>
  <si>
    <t>Montador eletromecânico</t>
  </si>
  <si>
    <t>B.01.000.020112</t>
  </si>
  <si>
    <t>Coordenador de projetos</t>
  </si>
  <si>
    <t>B.01.000.020113</t>
  </si>
  <si>
    <t>Arquiteto junior</t>
  </si>
  <si>
    <t>B.01.000.020114</t>
  </si>
  <si>
    <t>Arquiteto senior</t>
  </si>
  <si>
    <t>B.01.000.020115</t>
  </si>
  <si>
    <t>Engenheiro junior de civil</t>
  </si>
  <si>
    <t>B.01.000.020116</t>
  </si>
  <si>
    <t>Engenheiro junior de elétrica</t>
  </si>
  <si>
    <t>B.01.000.020117</t>
  </si>
  <si>
    <t>Engenheiro junior de mecânica</t>
  </si>
  <si>
    <t>B.01.000.020118</t>
  </si>
  <si>
    <t>Engenheiro senior de civil</t>
  </si>
  <si>
    <t>B.01.000.020119</t>
  </si>
  <si>
    <t>Engenheiro senior de elétrica</t>
  </si>
  <si>
    <t>B.01.000.020120</t>
  </si>
  <si>
    <t>Engenheiro senior de mecânica</t>
  </si>
  <si>
    <t>B.01.000.020121</t>
  </si>
  <si>
    <t>Projetista pleno - nível técnico</t>
  </si>
  <si>
    <t>B.01.000.020122</t>
  </si>
  <si>
    <t>Desenhista pleno/cadista</t>
  </si>
  <si>
    <t>B.02.000.020508</t>
  </si>
  <si>
    <t>Cimento CPII-E-32 (sacos de 50 kg)</t>
  </si>
  <si>
    <t>B.02.000.020509</t>
  </si>
  <si>
    <t>Cimento branco comum (sacos de 20 kg)</t>
  </si>
  <si>
    <t>B.02.000.020529</t>
  </si>
  <si>
    <t>Massa (só material) cor marfim, Classic Spray HD da Argamont ou equivalente</t>
  </si>
  <si>
    <t>B.02.000.026680</t>
  </si>
  <si>
    <t>Nitobond EPD Adesivo estrutural à base de resina epoxi de alta viscosidade</t>
  </si>
  <si>
    <t>B.02.000.028016</t>
  </si>
  <si>
    <t>Adesivo colante "Bianco" (embalagem em balde de 18 kg)</t>
  </si>
  <si>
    <t>B.02.000.034597</t>
  </si>
  <si>
    <t>Argamassa com resistência química, térmica e vibração, para áreas com altas temperaturas até 300°C, ref. Argamassa Kitchen ou equivalente</t>
  </si>
  <si>
    <t>B.02.000.037043</t>
  </si>
  <si>
    <t>Massa para vidro comum branca e/ou cinza</t>
  </si>
  <si>
    <t>B.02.000.037501</t>
  </si>
  <si>
    <t>Massa plástica para mármore e granito</t>
  </si>
  <si>
    <t>B.02.000.038504</t>
  </si>
  <si>
    <t>Argamassa polimérica do tipo Anchortec Anchormassa S2 da Fosroc, Denvertec 700 da Denver, ou equivalente</t>
  </si>
  <si>
    <t>B.02.000.039024</t>
  </si>
  <si>
    <t>Argamassa polimérica impermeabilizante, referência Sikatop 100, Tec Plus Top da Quartzolit Weber ou equivalente</t>
  </si>
  <si>
    <t>B.02.000.039026</t>
  </si>
  <si>
    <t>Impermeabilização em membrana à base de resina termoplástica e cimentos aditivados com reforço em tela poliéster; ref. Viaplus 5000 da Viapol ou equivalente</t>
  </si>
  <si>
    <t>B.02.000.039027</t>
  </si>
  <si>
    <t>Rejunte flexível cores diversas, para áreas interna e externa, pisos e paredes, juntas de 2 a 10 mm</t>
  </si>
  <si>
    <t>B.02.000.039028</t>
  </si>
  <si>
    <t>Rejunte antiácido bicomponente, à base de resina furânica, para rejuntamento de placas cerâmicas anticorrosivas, ref. comercial Resilit FN da Resinar, rejunte furânico da Gail ou equivalente</t>
  </si>
  <si>
    <t>B.02.000.039031</t>
  </si>
  <si>
    <t>Argamassa colante industrializada para assentamento, uso interno, tipo AC-I, conforme NBR 14081</t>
  </si>
  <si>
    <t>B.02.000.039032</t>
  </si>
  <si>
    <t>Argamassa colante industrializada flexível, para assentamento de placas cerâmicas em áreas internas e externas, tipo AC-II, conforme NBR 14081, ref. comercial Ligamax Gold Extra fabricante Eliane ou equivalente</t>
  </si>
  <si>
    <t>B.02.000.039033</t>
  </si>
  <si>
    <t>Argamassa industrializada colorida, para assentamento e rejuntamento de pastilhas cerâmicas, porcelana/vidro, bloco de vidro, interno e externo, e= 3 a 6 mm</t>
  </si>
  <si>
    <t>B.02.000.039041</t>
  </si>
  <si>
    <t>Rejunte sintético anticorrosivo tricomponente, à base de resina epóxi, para rejuntamento de placas cerâmicas antiácidas de uso industrial, ref. comercial Resilit E da Resinar, Rejunte Epóxi Anticorrosivo da Gail ou equivalente</t>
  </si>
  <si>
    <t>B.02.000.039042</t>
  </si>
  <si>
    <t>Argamassa química bicomponente, alta resistência química, térmicas e vibrações, Argamassa AC-III-E da Gail</t>
  </si>
  <si>
    <t>B.02.000.039043</t>
  </si>
  <si>
    <t>Rejunte anticorrosivo bicomponente, composto de cimentos especiais à base de bauxita, agregados e aditivos químicos não tóxico, resistente a altas temperaturas até 300°C, ref. Rejunte Aluminoso da Gail, Resilit Aluminoso da Resinar ou equivalente</t>
  </si>
  <si>
    <t>B.02.000.039044</t>
  </si>
  <si>
    <t>Argamassa colante industrial; referência Gail Argamassa Industrial ou equivalente</t>
  </si>
  <si>
    <t>B.02.000.039055</t>
  </si>
  <si>
    <t>Massa para revestimento, ref. Multimassa pronta uso geral da Quartizolit ou equivalente - saco de 20 kg</t>
  </si>
  <si>
    <t>B.02.000.039056</t>
  </si>
  <si>
    <t>Argamassa colante industrializada, resistência química e térmicas, tipo AC-III. Ref. Argamassa Ligamax Gold Performance Branca da Eliane ou equivalente</t>
  </si>
  <si>
    <t>B.02.000.042229</t>
  </si>
  <si>
    <t>Adesivo estrutural bicomponente, à base de epóxi, ref. Cola Compound- Otto Baumgart</t>
  </si>
  <si>
    <t>B.02.000.092014</t>
  </si>
  <si>
    <t>Argamassa graute expansiva; referência Sikagrout 250 da Sika, V-2 Grauth da Vedacit ou equivalente</t>
  </si>
  <si>
    <t>B.02.000.093344</t>
  </si>
  <si>
    <t>Rejunte flexível para porcelanato, aplicada em áreas internas e externas com junta até 3mm, ref. Rejunte Ligamax Gold Total da Eliane ou equivalente</t>
  </si>
  <si>
    <t>B.03.000.020505</t>
  </si>
  <si>
    <t>Cal hidratada (saco de 20 kg)</t>
  </si>
  <si>
    <t>B.03.000.020580</t>
  </si>
  <si>
    <t>Gesso em pó ensacado para revestimento saco de 20 kg</t>
  </si>
  <si>
    <t>B.03.000.038003</t>
  </si>
  <si>
    <t>Cal para pintura (saco de 8 kg)</t>
  </si>
  <si>
    <t>B.04.000.020503</t>
  </si>
  <si>
    <t>Areia média lavada (a granel caçamba fechada)</t>
  </si>
  <si>
    <t>B.04.000.020504</t>
  </si>
  <si>
    <t>Areia grossa</t>
  </si>
  <si>
    <t>B.05.000.020513</t>
  </si>
  <si>
    <t>Pedra britada usinada n° 1 posto obra</t>
  </si>
  <si>
    <t>B.05.000.020514</t>
  </si>
  <si>
    <t>Pedra britada usinada n° 2 posto obra</t>
  </si>
  <si>
    <t>B.05.000.020515</t>
  </si>
  <si>
    <t>Pedra britada usinada n° 4 posto obra</t>
  </si>
  <si>
    <t>B.05.000.020516</t>
  </si>
  <si>
    <t>Brita graduada usinada posto obra</t>
  </si>
  <si>
    <t>B.05.000.020518</t>
  </si>
  <si>
    <t>Pedra britada nº médios 1.2.3 e 4 (a granel)</t>
  </si>
  <si>
    <t>B.05.000.020519</t>
  </si>
  <si>
    <t>Pedra britada usinada nº 3 posto obra</t>
  </si>
  <si>
    <t>B.05.000.020521</t>
  </si>
  <si>
    <t>Pedra de mão (rachão)</t>
  </si>
  <si>
    <t>B.05.000.020522</t>
  </si>
  <si>
    <t>Pedrisco</t>
  </si>
  <si>
    <t>B.05.000.020523</t>
  </si>
  <si>
    <t>Bica corrida posto obra</t>
  </si>
  <si>
    <t>B.05.000.020524</t>
  </si>
  <si>
    <t>Pó de pedra</t>
  </si>
  <si>
    <t>B.06.000.021510</t>
  </si>
  <si>
    <t>Aço CA-25 $MD bitolas</t>
  </si>
  <si>
    <t>B.06.000.021525</t>
  </si>
  <si>
    <t>Aço CA-50-A $MD bitolas</t>
  </si>
  <si>
    <t>B.06.000.021538</t>
  </si>
  <si>
    <t>Aço CA-60-B $MD bitolas</t>
  </si>
  <si>
    <t>B.06.000.021560</t>
  </si>
  <si>
    <t>Tela soldada, diversas bitolas</t>
  </si>
  <si>
    <t>B.06.000.042302</t>
  </si>
  <si>
    <t>Tela em aço soldada nervurada CA-60, Q-61, diâmetro do fio = 3,4mm, espaçamento da malha = 15x15cm - (0,97 kg/m²)</t>
  </si>
  <si>
    <t>B.07.000.024042</t>
  </si>
  <si>
    <t>Disco de corte 7´</t>
  </si>
  <si>
    <t>B.07.000.024090</t>
  </si>
  <si>
    <t>Fita adesiva textura antiderrapante fosforescente/fotoluminescente para pisos, degraus, escadas, rampas, corredores e saídas de emergência, entre outros, na cor preta, para áreas internas e externas, alto tráfego, com largura de 5 cm, ref. Safety Walk Ne</t>
  </si>
  <si>
    <t>B.07.000.024091</t>
  </si>
  <si>
    <t>Faixa em policarbonato para sinalização, fotoluminescente amarela, adesivado com dupla face, para degraus, antiderrapante, comprimento 20cm, largura mínima de 3cm, ref. Andaluz ou equivalente</t>
  </si>
  <si>
    <t>B.07.000.024502</t>
  </si>
  <si>
    <t>Argila expandida n° 1 (tipo 2215 - dimensões 22 a 15 mm) - a granel</t>
  </si>
  <si>
    <t>B.07.000.026681</t>
  </si>
  <si>
    <t>Resina epóxi de baixa viscosidade para injeção de fissuras, ref. Anchorbond Injeção da Anchortec, ou equivalente</t>
  </si>
  <si>
    <t>B.07.000.038005</t>
  </si>
  <si>
    <t>Disco de desbaste 7´</t>
  </si>
  <si>
    <t>B.07.000.038098</t>
  </si>
  <si>
    <t>Lona plástica preta</t>
  </si>
  <si>
    <t>B.07.000.049501</t>
  </si>
  <si>
    <t>Fita isolante de 20 m, ref. 3M Scoth 33MR ou equivalente - uso especial</t>
  </si>
  <si>
    <t>B.07.000.049753</t>
  </si>
  <si>
    <t>Luva isolante de borracha, acima de 5 até 10kV</t>
  </si>
  <si>
    <t>B.07.000.049763</t>
  </si>
  <si>
    <t>B.07.000.049764</t>
  </si>
  <si>
    <t>Porta luvas (caixa) em madeira com tampa</t>
  </si>
  <si>
    <t>B.07.000.049767</t>
  </si>
  <si>
    <t>Luva isolante de borracha acima de 10 até 20kV</t>
  </si>
  <si>
    <t>B.07.000.067021</t>
  </si>
  <si>
    <t>Mangueira plástica flexível 3/4´</t>
  </si>
  <si>
    <t>B.07.000.069552</t>
  </si>
  <si>
    <t>Fita teflon de 18 mm</t>
  </si>
  <si>
    <t>B.07.000.090631</t>
  </si>
  <si>
    <t>Fita adesiva antiderrapante para pisos e degraus, na cor preta, alto tráfego, com largura de 5cm, ref. Safety-WalkMR fabricação 3M ou equivalente</t>
  </si>
  <si>
    <t>B.07.000.090806</t>
  </si>
  <si>
    <t>Escova de aço</t>
  </si>
  <si>
    <t>B.09.000.024005</t>
  </si>
  <si>
    <t>Impermeabilização em argamassa de concreto não estrutural, com consumo de cimento 350 Kg/m³, relação a/c de 0,5 e aditivo hidrófugo impermeabilizante, dosado em central</t>
  </si>
  <si>
    <t>B.09.000.024006</t>
  </si>
  <si>
    <t>Agente de cura química para concreto e argamassa, ref. Quimicret Quimatécnica, Basf Masterkure 201, Curing-Otto Baumgart ou equivalente</t>
  </si>
  <si>
    <t>B.09.000.024069</t>
  </si>
  <si>
    <t>Aditivo hidrófugo de pega normal, ref. Vedacit / Otto Baumgart, Sika 1 / Sika</t>
  </si>
  <si>
    <t>B.09.000.028074</t>
  </si>
  <si>
    <t>Adesivo para poliuretano PA 02</t>
  </si>
  <si>
    <t>bg</t>
  </si>
  <si>
    <t>B.09.000.039023</t>
  </si>
  <si>
    <t>Adesivo/selador à base de emulsão acrílica, ref. Nitobond AR da Anchortec ou Rheomix 104 da BASF ou equivalente</t>
  </si>
  <si>
    <t>B.09.000.039075</t>
  </si>
  <si>
    <t>Cola para chapas melamínicas</t>
  </si>
  <si>
    <t>B.09.000.039076</t>
  </si>
  <si>
    <t>Cola branca específica para piso, tacos madeira</t>
  </si>
  <si>
    <t>B.09.000.069513</t>
  </si>
  <si>
    <t>Adesivo para tubos PVC</t>
  </si>
  <si>
    <t>C.01.000.020235</t>
  </si>
  <si>
    <t>Furo em concreto armado com diâmetro de 1 1/4´</t>
  </si>
  <si>
    <t>C.01.000.020236</t>
  </si>
  <si>
    <t>Furo em concreto armado com diâmetro de 1 1/2´</t>
  </si>
  <si>
    <t>C.01.000.020237</t>
  </si>
  <si>
    <t>Furo em concreto armado com diâmetro de 2 1/4´</t>
  </si>
  <si>
    <t>C.01.000.020256</t>
  </si>
  <si>
    <t>Furação com broca de vídea para até 10mm x 100mm em concreto armado, inclusive colagem da armadura com resina Epoxi (para até 8mm)</t>
  </si>
  <si>
    <t>C.01.000.020257</t>
  </si>
  <si>
    <t>Furação com broca de vídea para 16mm x 150mm em concreto armado, inclusive colagem da armadura com resina Epoxi (para 12,5mm)</t>
  </si>
  <si>
    <t>C.01.000.020258</t>
  </si>
  <si>
    <t>Furação com broca de vídea para 20mm x 150mm em concreto armado, inclusive colagem da armadura com resina Epoxi (para 16mm)</t>
  </si>
  <si>
    <t>C.01.000.020259</t>
  </si>
  <si>
    <t>Furação com broca de vídea para 12,5mm x 200mm em concreto armado, inclusive colagem da armadura com resina Epoxi (para 10mm)</t>
  </si>
  <si>
    <t>C.01.000.020260</t>
  </si>
  <si>
    <t>Furação com broca de vídea para 12,5mm x 100mm em concreto armado, inclusive colagem da armadura com resina Epoxi (para 10mm)</t>
  </si>
  <si>
    <t>C.01.000.020261</t>
  </si>
  <si>
    <t>Furação com broca de vídea para 16mm x 100mm em concreto armado, inclusive colagem da armadura com resina Epoxi (para 12,5mm)</t>
  </si>
  <si>
    <t>C.01.000.020263</t>
  </si>
  <si>
    <t>Furação com broca de vídea para até 10mm x 150mm em concreto armado, inclusive colagem da armadura com resina Epoxi (para até 8mm)</t>
  </si>
  <si>
    <t>C.01.000.020264</t>
  </si>
  <si>
    <t>Furação com broca de vídea para 12,5mm x 150mm em concreto armado, inclusive colagem da armadura com resina Epoxi (para 10mm)</t>
  </si>
  <si>
    <t>C.01.000.020265</t>
  </si>
  <si>
    <t>Furação com broca de vídea para até 10mm x 200mm em concreto armado, inclusive colagem da armadura com resina Epoxi (para 8mm)</t>
  </si>
  <si>
    <t>C.01.000.020266</t>
  </si>
  <si>
    <t>Furação com broca de vídea para 16mm x 200mm em concreto armado, inclusive colagem da armadura com resina Epoxi (para 12,5mm)</t>
  </si>
  <si>
    <t>C.01.000.020267</t>
  </si>
  <si>
    <t>Furação com broca de vídea para 20mm x 200mm em concreto armado, inclusive colagem da armadura com resina Epoxi (para 16mm)</t>
  </si>
  <si>
    <t>C.01.000.020317</t>
  </si>
  <si>
    <t>Locação de forma deslizante, Dint.= 5,50 a 6,00m, mão de obra especializada e direção técnica</t>
  </si>
  <si>
    <t>C.01.000.020318</t>
  </si>
  <si>
    <t>Locação de forma deslizante, Dint.= 3,50 a 4,00m, mão de obra especializada e direção técnica</t>
  </si>
  <si>
    <t>C.01.000.020560</t>
  </si>
  <si>
    <t>Furo em concreto armado com diâmetro de 2 1/2´</t>
  </si>
  <si>
    <t>C.01.000.020592</t>
  </si>
  <si>
    <t>Furo em concreto armado de 1´</t>
  </si>
  <si>
    <t>C.01.000.020593</t>
  </si>
  <si>
    <t>Furo em concreto armado de 3´</t>
  </si>
  <si>
    <t>C.01.000.020594</t>
  </si>
  <si>
    <t>Furo em concreto armado de 5´</t>
  </si>
  <si>
    <t>C.01.000.020692</t>
  </si>
  <si>
    <t>C.01.000.024054</t>
  </si>
  <si>
    <t>Fibra de carbono para reforço estrutural de alta resisência 300 g/m², faixa de resistência a tração de 4.000 à 4900 Mpa; referência comercial Sika, Viapol ou equivalente</t>
  </si>
  <si>
    <t>C.01.000.090095</t>
  </si>
  <si>
    <t>Corte vertical em placa de concreto armado, espessura de 15cm</t>
  </si>
  <si>
    <t>C.01.000.090640</t>
  </si>
  <si>
    <t>Taxa de mobilização e desmobilização de equipamentos para execução de perfuração em concreto, com broca diamantada ou vídea</t>
  </si>
  <si>
    <t>C.01.000.090647</t>
  </si>
  <si>
    <t>Furo em concreto armado de 2´</t>
  </si>
  <si>
    <t>C.01.000.090648</t>
  </si>
  <si>
    <t>Furo em concreto armado de 4´</t>
  </si>
  <si>
    <t>C.01.000.090649</t>
  </si>
  <si>
    <t>Furo em concreto armado de 6´</t>
  </si>
  <si>
    <t>C.01.000.092024</t>
  </si>
  <si>
    <t>Corte de junta dilatação com serra disco diamantado na largura de 3 mm, profundidade de 3 cm, para piso de concreto ou alta resistência 3,0 mm x 3,0 cm</t>
  </si>
  <si>
    <t>C.01.000.098199</t>
  </si>
  <si>
    <t>Mão de obra especializada, equipamento e ferramentas apropriadas para nivelamento de piso em concreto com desempeno de magnésio e acabadora de superfície</t>
  </si>
  <si>
    <t>C.02.000.035614</t>
  </si>
  <si>
    <t>Piso em placa de concreto permeável drenante, cinza natural de 40x40x6cm, com resina protetora; ref. DRCCL19D12M da Drenalte, Ecoverde, Oterprem, Presto ou equivalente, conforme Norma ACI 522 R-06</t>
  </si>
  <si>
    <t>C.04.000.020530</t>
  </si>
  <si>
    <t>Concreto usinado fck= 15 MPa, slump 5 ± 1cm, brita 1 e 2</t>
  </si>
  <si>
    <t>C.04.000.020535</t>
  </si>
  <si>
    <t>Concreto usinado fck= 20 MPa, slump 5 ± 1cm, brita 1 e 2</t>
  </si>
  <si>
    <t>C.04.000.020536</t>
  </si>
  <si>
    <t>Concreto usinado fck= 25 MPa, slump 5 ± 1cm, slump 1 e 2</t>
  </si>
  <si>
    <t>C.04.000.020542</t>
  </si>
  <si>
    <t>Concreto usinado fck= 35 MPa, slump 5 ± 1cm, brita 1 e 2</t>
  </si>
  <si>
    <t>C.04.000.020544</t>
  </si>
  <si>
    <t>Concreto usinado fck= 30 MPa, slump 5 ± 1cm, brita 1 e 2</t>
  </si>
  <si>
    <t>C.04.000.020546</t>
  </si>
  <si>
    <t>Concreto usinado bombeado fck= 40 MPa, slump 8 ± 1cm, brita 1 e 2</t>
  </si>
  <si>
    <t>C.04.000.020551</t>
  </si>
  <si>
    <t>Concreto usinado fck= 40 MPa, slump 5 ± 1cm, brita 1 e 2</t>
  </si>
  <si>
    <t>C.04.000.020553</t>
  </si>
  <si>
    <t>Concreto usinado bombeado fck= 20 MPa, slump 8 ± 1cm, brita 1 e 2</t>
  </si>
  <si>
    <t>C.04.000.020554</t>
  </si>
  <si>
    <t>Concreto usinado bombeado fck= 25 MPa, slump 8 ± 1cm, brita 1 e 2</t>
  </si>
  <si>
    <t>C.04.000.020556</t>
  </si>
  <si>
    <t>Concreto usinado bombeado fck= 35 MPa, slump 8 ± 1cm, brita 1 e 2</t>
  </si>
  <si>
    <t>C.04.000.020559</t>
  </si>
  <si>
    <t>Concreto usinado bombeado fck= 30 MPa, slump 8 ± 1cm, brita 1 e 2</t>
  </si>
  <si>
    <t>C.04.000.020560</t>
  </si>
  <si>
    <t>Concreto usinado fck= 30 MPa, pedrisco, slump 22cm ± 2cm</t>
  </si>
  <si>
    <t>C.04.000.020562</t>
  </si>
  <si>
    <t>Concreto usinado fck= 25 MPa para perfil extrudado, Slump 0 ± 1</t>
  </si>
  <si>
    <t>C.04.000.020563</t>
  </si>
  <si>
    <t>Concreto usinado 150kg cimento/m³</t>
  </si>
  <si>
    <t>C.04.000.020564</t>
  </si>
  <si>
    <t>Concreto usinado 200kg cimento/m³</t>
  </si>
  <si>
    <t>C.04.000.020565</t>
  </si>
  <si>
    <t>Concreto usinado 300kg cimento/m³</t>
  </si>
  <si>
    <t>C.04.000.020566</t>
  </si>
  <si>
    <t>Taxa para bombeamento de concreto</t>
  </si>
  <si>
    <t>C.04.000.022006</t>
  </si>
  <si>
    <t>Enchimento de laje com concreto celular, densidade 1200kg/m³</t>
  </si>
  <si>
    <t>C.05.000.020379</t>
  </si>
  <si>
    <t>Tubo de papelão para forma com diâmetro de 45 cm</t>
  </si>
  <si>
    <t>C.05.000.021235</t>
  </si>
  <si>
    <t>Tubo de papelão para forma com diâmetro de 30 cm</t>
  </si>
  <si>
    <t>C.05.000.021238</t>
  </si>
  <si>
    <t>Tubo de papelão para forma com diâmetro de 25 cm</t>
  </si>
  <si>
    <t>C.05.000.021239</t>
  </si>
  <si>
    <t>Tubo de papelão para forma com diâmetro de 35 cm</t>
  </si>
  <si>
    <t>C.05.000.021240</t>
  </si>
  <si>
    <t>Tubo de papelão para fôrma com diâmetro de 40 cm</t>
  </si>
  <si>
    <t>C.06.000.022011</t>
  </si>
  <si>
    <t>Laje pré-fabricada unidirecional em viga treliçada/lajota em EPS LT 12 (8 + 4) - SC = 200kgf/m²</t>
  </si>
  <si>
    <t>C.06.000.022012</t>
  </si>
  <si>
    <t>Laje pré-fabricada unidirecional em viga treliçada/lajota em EPS LT 16 (12 + 4) - SC = 300kgf/m²</t>
  </si>
  <si>
    <t>C.06.000.022013</t>
  </si>
  <si>
    <t>Laje pré-fabricada unidirecional em viga treliçada/lajota em EPS LT 20 (16 + 4) - SC = 300kgf/m²</t>
  </si>
  <si>
    <t>C.06.000.022014</t>
  </si>
  <si>
    <t>Laje pré-fabricada unidirecional em viga treliçada/lajota em EPS LT 25 (20 + 5) - SC = 300kgf/m²</t>
  </si>
  <si>
    <t>C.06.000.022015</t>
  </si>
  <si>
    <t>Laje pré-fabricada unidirecional em viga treliçada/lajota em EPS LT 30 (25+ 5) - SC = 300kgf/m²</t>
  </si>
  <si>
    <t>C.06.000.022029</t>
  </si>
  <si>
    <t>Laje pré-fabricada mista vigota treliçada/lajota cerâmica - LT 24 (20+4); sobrecarga 200 kgf/m²</t>
  </si>
  <si>
    <t>C.06.000.022030</t>
  </si>
  <si>
    <t>Laje pré-fabricada mista vigota treliçada/lajota cerâmica - LT 30 (24+6); sobrecarga 200 kgf/m²</t>
  </si>
  <si>
    <t>C.06.000.022032</t>
  </si>
  <si>
    <t>Pré-laje em painel pré-fabricado treliçado, com EPS classe PI, H= 12 cm, sem capeamento; sobrecarga 200 kgf/m²</t>
  </si>
  <si>
    <t>C.06.000.022033</t>
  </si>
  <si>
    <t>Pré-laje em painel pré-fabricado treliçado, com EPS classe PI, H= 25 cm, sem capeamento; sobrecarga 200 kgf/m²</t>
  </si>
  <si>
    <t>C.06.000.022034</t>
  </si>
  <si>
    <t>Pré-laje em painel pré-fabricado treliçado, com EPS classe PI, H= 20 cm, sem capeamento; sobrecarga 200 kgf/m²</t>
  </si>
  <si>
    <t>C.06.000.022035</t>
  </si>
  <si>
    <t>Pré-laje em painel pré-fabricado treliçado, com EPS classe PI, H= 16 cm, sem capeamento; sobrecarga 200 kgf/m²</t>
  </si>
  <si>
    <t>C.06.000.022039</t>
  </si>
  <si>
    <t>Laje pré-fabricada mista vigota protendida/lajota cerâmica - LP 25 (20+5); sobrecarga 200kgf/m²</t>
  </si>
  <si>
    <t>C.06.000.022047</t>
  </si>
  <si>
    <t>Laje pré-fabricada mista vigota treliçada/lajota cerâmica - LT 12 (8+4); sobrecarga 200kgf/m²</t>
  </si>
  <si>
    <t>C.06.000.022048</t>
  </si>
  <si>
    <t>Laje pré-fabricada mista vigota treliçada/lajota cerâmica - LT 16 (12+4); sobrecarga 200 kgf/m²</t>
  </si>
  <si>
    <t>C.06.000.022049</t>
  </si>
  <si>
    <t>Laje pré-fabricada mista vigota treliçada/lajota cerâmica - LT 20 (16+4); sobrecarga 200 kgf/m²</t>
  </si>
  <si>
    <t>C.06.000.022050</t>
  </si>
  <si>
    <t>Laje pré-fabricada mista vigota protendida/lajota cerâmica - LP 12 (8+4); sobrecarga 200kgf/m²</t>
  </si>
  <si>
    <t>C.06.000.022051</t>
  </si>
  <si>
    <t>Laje pré-fabricada mista vigota protendida/lajota cerâmica - LP 16 (12+4); sobrecarga 200kgf/m²</t>
  </si>
  <si>
    <t>C.06.000.022052</t>
  </si>
  <si>
    <t>Laje pré-fabricada mista vigota protendida/lajota cerâmica - LP 20 (16+4); sobrecarga 200kgf/m²</t>
  </si>
  <si>
    <t>C.06.000.022061</t>
  </si>
  <si>
    <t>Pré-laje em painel pré-fabricado treliçado maciço; altura total, H= 12 cm, sobrecarga 200 kgf/m²</t>
  </si>
  <si>
    <t>C.06.000.022065</t>
  </si>
  <si>
    <t>Pré-laje em painel pré-fabricado treliçado maciço; altura total, H= 16 cm; sobrecarga 200 kgf/m²</t>
  </si>
  <si>
    <t>C.06.000.025011</t>
  </si>
  <si>
    <t>Capa para muro e/ou rufo pré-moldado em concreto de 14 x 50 x 18,5 cm, ref. mod. 75C da Neo Rex ou equivalente</t>
  </si>
  <si>
    <t>C.06.000.025012</t>
  </si>
  <si>
    <t>Capa para muro e/ou rufo pré-moldado em concreto de 20 x 50 x 26 cm, ref. mod. 75D da Neo Rex ou equivalente</t>
  </si>
  <si>
    <t>C.06.000.025013</t>
  </si>
  <si>
    <t>Capa para muro e/ou rufo pré-moldado em concreto, com pingadeira, de 24/25x50x29,5cm; ref. F75 da Neo Rex, AD-83 da Facital ou equivalente</t>
  </si>
  <si>
    <t>C.07.000.022510</t>
  </si>
  <si>
    <t>Bloco de concreto de vedação 9 x 19 x 39 cm, classe C (resistência &gt; ou = 3 Mpa)</t>
  </si>
  <si>
    <t>C.07.000.022522</t>
  </si>
  <si>
    <t>Bloco de concreto de vedação 14 x 19 x 39 cm, classe C (resistência &gt; ou = 3 Mpa)</t>
  </si>
  <si>
    <t>C.07.000.022523</t>
  </si>
  <si>
    <t>Bloco de concreto de vedação 19 x 19 x 39 cm, classe C (resistência &gt; ou = 3 Mpa)</t>
  </si>
  <si>
    <t>C.07.000.022537</t>
  </si>
  <si>
    <t>Bloco de concreto estrutural de 14 x 19 x 39 cm, classe B (resistência &gt; ou = 4 Mpa)</t>
  </si>
  <si>
    <t>C.07.000.022538</t>
  </si>
  <si>
    <t>Bloco de concreto estrutural de 19 x 19 x 39 cm, classe B (resistência &gt; ou = 4 Mpa)</t>
  </si>
  <si>
    <t>C.07.000.022539</t>
  </si>
  <si>
    <t>Bloco de concreto estrutural de 14 x 19 x 39 cm, classe A (resistência &gt; ou = 8 Mpa)</t>
  </si>
  <si>
    <t>C.07.000.022540</t>
  </si>
  <si>
    <t>Bloco de concreto estrutural de 19 x 19 x 39 cm, classe A (resistência &gt; ou = 8 Mpa)</t>
  </si>
  <si>
    <t>C.07.000.022577</t>
  </si>
  <si>
    <t>Bloco de concreto para piso drenante de 50 x 50 x 10 cm; ref. Neo-Rex CGD / Facital AD-CGD ou equivalente</t>
  </si>
  <si>
    <t>C.07.000.022579</t>
  </si>
  <si>
    <t>Elemento vazado em concreto, tipo veneziana por sobreposição de peças de 39 x 39 x 10 cm; ref. Neo Rex EV59A ou equivalente</t>
  </si>
  <si>
    <t>C.07.000.023005</t>
  </si>
  <si>
    <t>Grelha pré-moldada em concreto, com furos redondos 79,5 x 24,5 x 8 cm; ref. GRE88R da Neo Rex ou equivalente</t>
  </si>
  <si>
    <t>C.07.000.023016</t>
  </si>
  <si>
    <t>Elemento vazado em concreto do tipo quadriculado de 39 x 39 x 10 cm; ref. Neo-Rex 23A ou equivalente</t>
  </si>
  <si>
    <t>C.07.000.023042</t>
  </si>
  <si>
    <t>Banco em concreto pré-moldado, dimensões 150 x 45 x 45 cm, referência BVP150 da Neo Rex ou equivalente</t>
  </si>
  <si>
    <t>C.07.000.023049</t>
  </si>
  <si>
    <t>Banco em concreto pré-moldado com 1 assento, pés vazados, de 200 x 42 x 47cm, ref. BV200 da Neo Rex ou equivalente</t>
  </si>
  <si>
    <t>C.07.000.023055</t>
  </si>
  <si>
    <t>Banco em concreto pré-moldado, reto, sem encosto, com 3 pés, medindo aproximadamente 300 x 45 x 45 cm; ref. BVA-300 da Neo-Rex ou equivalente</t>
  </si>
  <si>
    <t>C.07.000.027504</t>
  </si>
  <si>
    <t>Mourão de concreto 10x10x300cm, curvo com 8 furos</t>
  </si>
  <si>
    <t>C.07.000.027520</t>
  </si>
  <si>
    <t>Mourão em concreto de 10x10x220cm, reto com furos a cada 20cm</t>
  </si>
  <si>
    <t>C.07.000.027540</t>
  </si>
  <si>
    <t>Mourão de concreto seção min. 10x10x300cm, 12 furos</t>
  </si>
  <si>
    <t>C.07.000.035580</t>
  </si>
  <si>
    <t>Piso de concreto intertravado, cor natural, tipos: raquete, retangular, sextavado e 16 faces, espessura 6 cm, 35 MPa</t>
  </si>
  <si>
    <t>C.07.000.035581</t>
  </si>
  <si>
    <t>Piso de concreto intertravado, tipos: raquete, retangular, sextavado e 16 faces, espessura 8 cm, 35 MPa</t>
  </si>
  <si>
    <t>C.07.000.035583</t>
  </si>
  <si>
    <t>Piso de concreto intertravado, colorido, tipos: raquete, retangular, sextavado e 16 faces, espessura 6 cm, 35 MPa</t>
  </si>
  <si>
    <t>C.09.000.022551</t>
  </si>
  <si>
    <t>Bloco de concreto celular autoclavado com espessura de 10 cm - Classe C25</t>
  </si>
  <si>
    <t>C.09.000.022552</t>
  </si>
  <si>
    <t>Bloco de concreto celular autoclavado com espessura de 12,5 cm - Classe C25</t>
  </si>
  <si>
    <t>C.09.000.022553</t>
  </si>
  <si>
    <t>Bloco de concreto celular autoclavado com espessura de 15 cm - Classe C25</t>
  </si>
  <si>
    <t>C.09.000.022554</t>
  </si>
  <si>
    <t>Bloco de concreto celular autoclavado com espessura de 20 cm - Classe C25</t>
  </si>
  <si>
    <t>C.10.000.028150</t>
  </si>
  <si>
    <t>Guia chapeu para boca de lobo, padrão PMSP</t>
  </si>
  <si>
    <t>C.10.000.028151</t>
  </si>
  <si>
    <t>Tampa de concreto para boca de lobo, padrão PMSP</t>
  </si>
  <si>
    <t>C.10.000.028153</t>
  </si>
  <si>
    <t>Bate-roda pré-fabricado em concreto aparente liso, com chumbador para fixação, cor natural - medidas: (13x17x180cm) ou (13x17x200cm)</t>
  </si>
  <si>
    <t>C.10.000.032022</t>
  </si>
  <si>
    <t>Ladrilho hidráulico várias cores, exceto branco, cinza e preto, de 20x20x1,8cm, ref. fabricação Fulget, Artefatos cimentos Maria Estela Ltda ou Pisos Paulista</t>
  </si>
  <si>
    <t>C.10.000.036514</t>
  </si>
  <si>
    <t>Guia pré-moldada reta/curva, padrão PMSP 100, fck 25MPa</t>
  </si>
  <si>
    <t>C.10.000.036525</t>
  </si>
  <si>
    <t>Guias pré-moldada curvas, padrão PMSP 100, fck 25 MPa</t>
  </si>
  <si>
    <t>C.10.000.091167</t>
  </si>
  <si>
    <t>Ladrilho hidráulico nas cores: branco, preto e cinza, de 20 x 20 x 1,8 cm, ref. fabricação Fulget ou equivalente</t>
  </si>
  <si>
    <t>D.01.000.035569</t>
  </si>
  <si>
    <t>Raspagem/calafetação/cera em piso de madeira - aplicado</t>
  </si>
  <si>
    <t>D.01.000.035577</t>
  </si>
  <si>
    <t>Raspagem, calafetação de verniz a base de água, bi-componente com proteção, acabamento semibrilho; ref. Bona Traffic ou equivalente</t>
  </si>
  <si>
    <t>D.01.000.036007</t>
  </si>
  <si>
    <t>Colocação do soalho, inclusive fornecimento e acessórios para instalação</t>
  </si>
  <si>
    <t>D.02.000.020215</t>
  </si>
  <si>
    <t>Estronca de eucalipto com 10cm de diâmetro sem casca</t>
  </si>
  <si>
    <t>D.02.000.020217</t>
  </si>
  <si>
    <t>Estronca de eucalipto-citriodora (mourão), com diâmetro de 200 a 250 mm - com casca</t>
  </si>
  <si>
    <t>D.02.000.021001</t>
  </si>
  <si>
    <t>Caibro em cambará, cedrinho, eucalipto-citriodora, eucalipto-saligna, garapa, cupiúba, de 5,0 x 6,0cm</t>
  </si>
  <si>
    <t>D.02.000.021005</t>
  </si>
  <si>
    <t>Madeira serrada em cambará, cedrinho, cumaru, eucalipto-citriodora, eucalipto-saligna, garapa, pinus-elioti, tuari, (viga de 6 x 12cm)</t>
  </si>
  <si>
    <t>D.02.000.021009</t>
  </si>
  <si>
    <t>Pontalete de cedrinho de 75 mm x 75 mm - 3ª construção</t>
  </si>
  <si>
    <t>D.02.000.021014</t>
  </si>
  <si>
    <t>Sarrafo de cedrinho 2,5 x 5 cm</t>
  </si>
  <si>
    <t>D.02.000.021017</t>
  </si>
  <si>
    <t>Sarrafo de cedrinho 2,5 x 10 cm</t>
  </si>
  <si>
    <t>D.02.000.021018</t>
  </si>
  <si>
    <t>Sarrafo de cedrinho bruto - 1´ x 3´</t>
  </si>
  <si>
    <t>D.02.000.021021</t>
  </si>
  <si>
    <t>Tábua cedrinho 25 mm x 300 mm de 3ª</t>
  </si>
  <si>
    <t>D.02.000.021027</t>
  </si>
  <si>
    <t>Vigas em cambará, cedrinho, eucalipto-citriodora, eucalipto-saligna, garapa, cupiúba, itaúba, de 6,0 x 16,0cm</t>
  </si>
  <si>
    <t>D.02.000.021043</t>
  </si>
  <si>
    <t>Madeira de cedrinho - bruto</t>
  </si>
  <si>
    <t>D.02.000.021052</t>
  </si>
  <si>
    <t>Estronca de eucalipto (mourão), com 15cm de diâmetro sem casca</t>
  </si>
  <si>
    <t>D.02.000.021060</t>
  </si>
  <si>
    <t>Ripa em cambará, cedrinho, cupuíba, eucalipto-citriodora, eucalipto-saligna, garapa, itaúba, pinus-elioti, 12 mm x 50 mm</t>
  </si>
  <si>
    <t>D.02.000.021066</t>
  </si>
  <si>
    <t>Sarrafo de cedrinho aparelhado 1 x 2´</t>
  </si>
  <si>
    <t>D.02.000.021070</t>
  </si>
  <si>
    <t>Chapa OSB (Oriented Strand Board), dimensões 122 x 220 x 8 mm</t>
  </si>
  <si>
    <t>D.02.000.021071</t>
  </si>
  <si>
    <t>Chapa OSB (Oriented Strand Board), dimensões 122 x 220 x 10 mm</t>
  </si>
  <si>
    <t>D.02.000.021072</t>
  </si>
  <si>
    <t>Chapa OSB (Oriented Strand Board), dimensões 122 x 220 x 12 mm</t>
  </si>
  <si>
    <t>D.02.000.090166</t>
  </si>
  <si>
    <t>Tábua aparelhada em cambará, cedrinho, cupuíba, eucalipto-citriodora, eucalipto-saligna, garapa, pinus-elioti, itaúba, de 2,5 x 20,0 cm - testeira / tabeira</t>
  </si>
  <si>
    <t>D.02.000.090635</t>
  </si>
  <si>
    <t>Madeira em cambará, cedrinho, eucalipto-citriodora, eucalipto-saligna, garapa, cupiúba, itaúba, de 5 x 20 cm - bruta</t>
  </si>
  <si>
    <t>D.03.000.021030</t>
  </si>
  <si>
    <t>Chapa compensada cola PVA resinada de 6mm (2,20 x 1,10)m</t>
  </si>
  <si>
    <t>D.03.000.021031</t>
  </si>
  <si>
    <t>Chapa compensada cola resinada de 10mm (2,20 x 1,10)m</t>
  </si>
  <si>
    <t>D.03.000.021032</t>
  </si>
  <si>
    <t>Chapa compensada cola PVA resinada de 12mm (2,20 x 1,10)m</t>
  </si>
  <si>
    <t>D.03.000.021033</t>
  </si>
  <si>
    <t>Chapa compensada cola fenólica plastificada de 12mm (2,20 x 1,10)m</t>
  </si>
  <si>
    <t>D.03.000.021034</t>
  </si>
  <si>
    <t>Chapa compensada cola fenólica plastificada de 18mm (2,44 x 1,22)m</t>
  </si>
  <si>
    <t>D.03.000.021036</t>
  </si>
  <si>
    <t>Chapa compensado naval em virola, espessura de 25mm - (2,20 x 1,60)m</t>
  </si>
  <si>
    <t>D.03.000.021085</t>
  </si>
  <si>
    <t>Chapa compensada cola fenólica plastificada de 6mm (2,2 x 1,10)m</t>
  </si>
  <si>
    <t>D.03.000.021095</t>
  </si>
  <si>
    <t>D.04.000.021076</t>
  </si>
  <si>
    <t>Tabua emparelhada em cambará, cedrinho, cupuíba, amesclão, eucalipto-citriodora, eucalipto-saligna, garapa, pinus-elioti, tauari, de 2,50 x 10cm</t>
  </si>
  <si>
    <t>D.04.000.030006</t>
  </si>
  <si>
    <t>Caixilho em madeira, tipo veneziana de correr</t>
  </si>
  <si>
    <t>D.04.000.030020</t>
  </si>
  <si>
    <t>Porta lisa de madeira, interna "PIM", para acabamento em pintura, 01 folha, desempenho intermediário para uso coletivo, tráfego regular 50.000 ciclos, padrão dimensional médio, com ferragens, completo - 80 x 210 cm</t>
  </si>
  <si>
    <t>D.04.000.030021</t>
  </si>
  <si>
    <t>Porta lisa de madeira, interna "PIM", para acabamento em pintura, 01 folha, desempenho superior para uso público, tráfego intenso de 100.000 ciclos, padrão dimensional médio/pesado, com ferragens, completo - 80 x 210 cm</t>
  </si>
  <si>
    <t>D.04.000.030022</t>
  </si>
  <si>
    <t>Porta lisa de madeira, interna "PIM", para acabamento em pintura, 01 folha, desempenho superior para uso público, tráfego intenso de 100.000 ciclos, padrão dimensional médio/pesado, com ferragens, completo - 90 x 210 cm</t>
  </si>
  <si>
    <t>D.04.000.030023</t>
  </si>
  <si>
    <t>Porta lisa de madeira, interna, resistente a umidade "PIM RU", para acabamento em pintura, 01 folha, desempenho superior para uso público, tráfego intenso de 100.000 ciclos, padrão dimensional médio/pesado, com ferragens, completo - 80 x 210 cm</t>
  </si>
  <si>
    <t>D.04.000.030024</t>
  </si>
  <si>
    <t>Porta lisa de madeira, interna, resistente a umidade "PIM RU", para acabamento revestida ou em pintura, 01 folha, de 35mm, para divisória sanitária, desempenho superior para uso público, tráfego intenso de 100.000 ciclos, padrão dimensional médio/pesado,</t>
  </si>
  <si>
    <t>D.04.000.030025</t>
  </si>
  <si>
    <t xml:space="preserve">Porta lisa de madeira, interna, resistente a umidade "PIM RU", para acabamento em pintura, 01 folha, tipo acessível, desempenho superior para uso público, tráfego intenso de 100.000 ciclos, padrão dimensional médio/pesado, com ferragens, completo - 90 x </t>
  </si>
  <si>
    <t>D.04.000.030026</t>
  </si>
  <si>
    <t xml:space="preserve">Porta lisa de madeira, interna, resistente a umidade "PIM RU", para acabamento em pintura, 01 folha, de correr ou deslizante, tipo acessível, desempenho superior para uso público, tráfego intenso de 100.000 ciclos, padrão dimensional pesado, com sistema </t>
  </si>
  <si>
    <t>D.04.000.030108</t>
  </si>
  <si>
    <t>Folha de porta lisa em madeira folheada e encabeçada, sob medida</t>
  </si>
  <si>
    <t>D.04.000.030112</t>
  </si>
  <si>
    <t>Folha de porta em madeira sarrafeada com película lisa para verniz 72x210cm</t>
  </si>
  <si>
    <t>D.04.000.030113</t>
  </si>
  <si>
    <t>Folha de porta em madeira sarrafeada com película lisa para verniz 82x210cm</t>
  </si>
  <si>
    <t>D.04.000.030114</t>
  </si>
  <si>
    <t>Folha de porta em madeira sarrafeada com película lisa para verniz 92x210cm</t>
  </si>
  <si>
    <t>D.04.000.030135</t>
  </si>
  <si>
    <t>Batente madeira itauba/garapeira/cedro/angelim 14 x 3,5 cm, vão 52 a 92 x 210 cm</t>
  </si>
  <si>
    <t>D.04.000.030137</t>
  </si>
  <si>
    <t>Batente madeira itauba/garapeira/cedro/angelim 14 x 3,5 cm, vão 122 x 210 cm</t>
  </si>
  <si>
    <t>D.04.000.030150</t>
  </si>
  <si>
    <t>Guarnição cedrinho de 210 x 100 x 1 x 5 cm</t>
  </si>
  <si>
    <t>D.04.000.030205</t>
  </si>
  <si>
    <t>Folha de madeira sarrafeada, revestida nas 2 faces com laminado liso 62x210cm</t>
  </si>
  <si>
    <t>D.04.000.030206</t>
  </si>
  <si>
    <t>Folha de madeira sarrafeada, revestida nas 2 faces com laminado liso 72x210cm</t>
  </si>
  <si>
    <t>D.04.000.030207</t>
  </si>
  <si>
    <t>Folha de madeira sarrafeada, revestida nas 2 faces com laminado liso 82x210cm</t>
  </si>
  <si>
    <t>D.04.000.030208</t>
  </si>
  <si>
    <t>Folha de madeira sarrafeada, revestida nas 2 faces com laminado liso 92x210cm</t>
  </si>
  <si>
    <t>D.04.000.030221</t>
  </si>
  <si>
    <t>Folha de porta lisa em madeira sarrafeada para pintura 62x210cm</t>
  </si>
  <si>
    <t>D.04.000.030222</t>
  </si>
  <si>
    <t>Folha de porta lisa em madeira sarrafeada para pintura 72x210cm</t>
  </si>
  <si>
    <t>D.04.000.030223</t>
  </si>
  <si>
    <t>Folha de porta lisa em madeira sarrafeada para pintura 82x210cm</t>
  </si>
  <si>
    <t>D.04.000.030224</t>
  </si>
  <si>
    <t>Folha de porta lisa em madeira sarrafeada para pintura 92x210cm</t>
  </si>
  <si>
    <t>D.04.000.030225</t>
  </si>
  <si>
    <t>Folha de porta macho/fêmea sem emenda de 0,72x2,10m</t>
  </si>
  <si>
    <t>D.04.000.030226</t>
  </si>
  <si>
    <t>Folha de porta macho/fêmea sem emenda de 0,82x2,10m</t>
  </si>
  <si>
    <t>D.04.000.030227</t>
  </si>
  <si>
    <t>Folha de porta macho/fêmea sem emenda de 0,92x2,10m</t>
  </si>
  <si>
    <t>D.04.000.030228</t>
  </si>
  <si>
    <t>Folha de porta macho/fêmea sem emenda de 0,62x2,10m</t>
  </si>
  <si>
    <t>D.04.000.030274</t>
  </si>
  <si>
    <t>Folha de porta lisa em madeira para pintura 110 x 210 cm</t>
  </si>
  <si>
    <t>D.04.000.030360</t>
  </si>
  <si>
    <t>Chapa de laminado melamínico</t>
  </si>
  <si>
    <t>D.04.000.030366</t>
  </si>
  <si>
    <t>Sarrafo de cedrinho de 10 x 1,5 cm, aparelhada 3ª construção (para acabamento lateral de beiral)</t>
  </si>
  <si>
    <t>D.04.000.030380</t>
  </si>
  <si>
    <t>Faixa/batedor de proteção em tábua de MDF, revestido com laminado melamínico, canto arredondado - 290x15mm</t>
  </si>
  <si>
    <t>D.04.000.034041</t>
  </si>
  <si>
    <t>Tabua aparelhada de pinus macho-fêmea, de 1 x 10 cm - para forro</t>
  </si>
  <si>
    <t>D.04.000.035511</t>
  </si>
  <si>
    <t>Tabua aparelhada em cambará, cedrinho, cupuíba, eucalipto-citriodora, eucalipto-saligna, garapa, pinus-elioti, de 10 x 2 cm - macho/fêmea</t>
  </si>
  <si>
    <t>D.04.000.035551</t>
  </si>
  <si>
    <t>Taco de Ipê fixado com cola 10 x 40cm - material</t>
  </si>
  <si>
    <t>D.04.000.036002</t>
  </si>
  <si>
    <t>Rodapé de madeira ipê/jatobá de 7 x 1,5 cm</t>
  </si>
  <si>
    <t>D.04.000.036006</t>
  </si>
  <si>
    <t>Soalho madeira aparelhada em cumaru, ipê, jatobá, tauari, garapa, angelim-pedra, de 20 x 2 cm</t>
  </si>
  <si>
    <t>D.04.000.036106</t>
  </si>
  <si>
    <t>Cordão meia cana de madeira aparelhada 1 x 1cm, em cumaru, ipê, jatobá, tauari, garapa, angelim-pedra, de 1 x 1cm</t>
  </si>
  <si>
    <t>D.04.000.098078</t>
  </si>
  <si>
    <t>Lousa em laminado melamínico, branco linha comercial</t>
  </si>
  <si>
    <t>D.05.000.023507</t>
  </si>
  <si>
    <t>Divisória cega tipo naval, Divilux 35 Fibraroc Formidur BPplus - instalado</t>
  </si>
  <si>
    <t>D.05.000.023509</t>
  </si>
  <si>
    <t>Divisória para sanitários, painéis em laminado melamínico estrutural, perfis em alumínio, inclusive ferragem</t>
  </si>
  <si>
    <t>D.05.000.023512</t>
  </si>
  <si>
    <t>Divisória painel/vidro/vidro, tipo naval, Divilux 35 MSO, Eucaplac UV instalado</t>
  </si>
  <si>
    <t>D.05.000.023585</t>
  </si>
  <si>
    <t>Divisória Divilux 35 MSO Eucaplac UV cega - instalado</t>
  </si>
  <si>
    <t>D.05.000.024618</t>
  </si>
  <si>
    <t>D.05.000.024619</t>
  </si>
  <si>
    <t>Divisória tipo piso/teto em vidro temperado simples de 6mm, com coluna estrutural em alumínio extrudado</t>
  </si>
  <si>
    <t>D.05.000.024620</t>
  </si>
  <si>
    <t>Divisória tipo piso/teto em vidro temperado duplo de 6mm e micro persianas, com coluna estrutural em alumínio extrudado</t>
  </si>
  <si>
    <t>E.01.000.037530</t>
  </si>
  <si>
    <t>Pintura de acabamento em tinta esmalte sobre estrutura metálica</t>
  </si>
  <si>
    <t>E.01.000.037531</t>
  </si>
  <si>
    <t>Pintura de acabamento em tinta epóxi sobre estrutura metálica</t>
  </si>
  <si>
    <t>E.01.000.037532</t>
  </si>
  <si>
    <t>Tinta PU bi componente para estrutura metálica, cor branca, ref. Sherwin Williams ou equivalente</t>
  </si>
  <si>
    <t>E.01.000.037533</t>
  </si>
  <si>
    <t>Fundo primer epoxi bicomponente, para pintura de ferro, alumínio, aço e galvanizado, ref. Sherwin Williams ou equivalente</t>
  </si>
  <si>
    <t>E.02.000.026760</t>
  </si>
  <si>
    <t>Prego diversas bitolas (referência 18 x 27)</t>
  </si>
  <si>
    <t>E.02.000.027010</t>
  </si>
  <si>
    <t>Arame recozido nº 18 BWG</t>
  </si>
  <si>
    <t>E.02.000.027011</t>
  </si>
  <si>
    <t>Arame tipo MIG, diâmetro de 0,80 a 1,20 mm</t>
  </si>
  <si>
    <t>E.02.000.027018</t>
  </si>
  <si>
    <t>Arame farpado galvanizado fio Nº 16 BWG</t>
  </si>
  <si>
    <t>E.02.000.027025</t>
  </si>
  <si>
    <t>Arame galvanizado nº 16 BWG</t>
  </si>
  <si>
    <t>E.02.000.090264</t>
  </si>
  <si>
    <t>Arame galvanizado nº 14 BWG</t>
  </si>
  <si>
    <t>E.03.000.026504</t>
  </si>
  <si>
    <t>Gancho de 1/4´ com porca e arruela, 550 mm</t>
  </si>
  <si>
    <t>E.03.000.026513</t>
  </si>
  <si>
    <t>Chumbador Fischer Bolt diâmetro = 1/2´ e comprimento = 4´</t>
  </si>
  <si>
    <t>E.03.000.026516</t>
  </si>
  <si>
    <t>Parafuso em latão com cabeça sextavada, com rosca mecânica de 3/8´ x 50mm</t>
  </si>
  <si>
    <t>E.03.000.026548</t>
  </si>
  <si>
    <t>Parafuso cabeça chata com bucha plástica de 8 mm - 5,5 x 50 mm</t>
  </si>
  <si>
    <t>E.03.000.026577</t>
  </si>
  <si>
    <t>Parafuso com rosca soberba 8 x 165mm</t>
  </si>
  <si>
    <t>E.03.000.026651</t>
  </si>
  <si>
    <t>Gaxeta EPDM ref. 1619 da Day Brasil ou equivalente</t>
  </si>
  <si>
    <t>E.03.000.026652</t>
  </si>
  <si>
    <t>Gaxeta EPDM ref. 274 da Day Brasil ou equivalente</t>
  </si>
  <si>
    <t>E.03.000.026653</t>
  </si>
  <si>
    <t>E.03.000.026709</t>
  </si>
  <si>
    <t>Grapa ferro para cantoneira 1´ x 1/8´ 1,19 kg/m</t>
  </si>
  <si>
    <t>E.03.000.026726</t>
  </si>
  <si>
    <t>Parafuso com arruela e bucha S8 de 4,8 x 50 mm, tipo panela</t>
  </si>
  <si>
    <t>E.03.000.026733</t>
  </si>
  <si>
    <t>Parafusos niquelados para sanitários</t>
  </si>
  <si>
    <t>E.03.000.026735</t>
  </si>
  <si>
    <t>Conjunto de fixação para lavatório (dois parafusos, duas buchas e quatro arruelas); ref. SP 7 01 da Deca ou equivalente</t>
  </si>
  <si>
    <t>E.03.000.026771</t>
  </si>
  <si>
    <t>Rebites de ferro zincado n° 8, comprimento de 6,10 mm, diâmetro nominal de 3 mm</t>
  </si>
  <si>
    <t>E.03.000.049502</t>
  </si>
  <si>
    <t>Porca quadrada para parafuso M16</t>
  </si>
  <si>
    <t>E.03.000.049534</t>
  </si>
  <si>
    <t>Parafuso cabeça abaulada M16 x 45 mm</t>
  </si>
  <si>
    <t>E.03.000.049535</t>
  </si>
  <si>
    <t>Parafuso cabeça abaulada M10 x 115 mm</t>
  </si>
  <si>
    <t>E.03.000.049539</t>
  </si>
  <si>
    <t>Arruela quadrada de 50 mm com furo de 18 mm</t>
  </si>
  <si>
    <t>E.03.000.049540</t>
  </si>
  <si>
    <t>Arruela quadrada 100 x 100 x 5 mm com furo de 18 mm</t>
  </si>
  <si>
    <t>E.03.000.049550</t>
  </si>
  <si>
    <t>Parafuso cabeça quadrada M16 x 125 mm</t>
  </si>
  <si>
    <t>E.03.000.049551</t>
  </si>
  <si>
    <t>Parafuso cabeça abaulada M16 x 150 mm</t>
  </si>
  <si>
    <t>E.03.000.049552</t>
  </si>
  <si>
    <t>Parafuso cabeça quadrada M16 x 300 mm</t>
  </si>
  <si>
    <t>E.03.000.049553</t>
  </si>
  <si>
    <t>Parafuso rosca dupla M16 x 450 mm</t>
  </si>
  <si>
    <t>E.03.000.069519</t>
  </si>
  <si>
    <t>Conjunto para fixação de tanque</t>
  </si>
  <si>
    <t>E.03.000.069568</t>
  </si>
  <si>
    <t>Parafuso e bucha de 8´ para fixação de louça sanitária</t>
  </si>
  <si>
    <t>E.03.000.090616</t>
  </si>
  <si>
    <t>Parafuso sextavado em aço inoxidável de 1/4" x 1 1/4"; ref. SXRI1/4X1.1/4A2 da Belenus, TEL5329 da Termotécnica ou equivalente</t>
  </si>
  <si>
    <t>E.03.000.090617</t>
  </si>
  <si>
    <t>Arruela lisa em aço inoxidável de 1/4"; ref. 39136202 da Ciser, Inox 1/4" da Aciole, AL3/16A4 da Veppel ou equivalente</t>
  </si>
  <si>
    <t>E.03.000.090618</t>
  </si>
  <si>
    <t>Porca sextavada em aço inoxidável de 1/4";  ref. Inox 1/4" da Ciser, TEL5314 da Termotécnica, Inox 304 1/4" da Walsywa ou equivalente</t>
  </si>
  <si>
    <t>E.04.000.025014</t>
  </si>
  <si>
    <t>Fornecimento e montagem de estrutura metálica em aço USISAC41E / COSARCOR400E / CSNCOR420</t>
  </si>
  <si>
    <t>E.04.000.037502</t>
  </si>
  <si>
    <t>E.04.000.037503</t>
  </si>
  <si>
    <t>E.04.000.037504</t>
  </si>
  <si>
    <t>Tubo metálico metalon, referência 60 x 60 x 3,75mm</t>
  </si>
  <si>
    <t>E.04.000.037532</t>
  </si>
  <si>
    <t>Fornecimento e montagem de estrutura metálica em aço ASTM-A 36, sem pintura</t>
  </si>
  <si>
    <t>E.05.000.026198</t>
  </si>
  <si>
    <t>Chapa perfurada em aço SAE 1020, furos redondos de diâmetro 7,5 mm, área aberta 45%, e espessura de 1/8´, dimensão 2,0 x 1,0 m</t>
  </si>
  <si>
    <t>E.05.000.026615</t>
  </si>
  <si>
    <t>Cantoneira ferro 1´ x 1´ x 1/8´ - 1,19 kg/m</t>
  </si>
  <si>
    <t>E.05.000.026662</t>
  </si>
  <si>
    <t>Chapa de aço ASTM A-36 de 1/4´</t>
  </si>
  <si>
    <t>E.05.000.026678</t>
  </si>
  <si>
    <t>Ferro cantoneira abas iguais em aço carbono, de 1´ x 1´ x 1/8´</t>
  </si>
  <si>
    <t>E.05.000.026682</t>
  </si>
  <si>
    <t>Cantoneira em aço galvanizado de 1´ x 1/8´</t>
  </si>
  <si>
    <t>E.05.000.026702</t>
  </si>
  <si>
    <t>Insert maciço com furo inferior para ancoragem, carga de trabalho 3.000 kg; ref. TS24 da Trejor ou equivalente</t>
  </si>
  <si>
    <t>E.05.000.026703</t>
  </si>
  <si>
    <t>Içador, carga de trabalho 3.000 kg, ref. TP24 fabricação Trejor</t>
  </si>
  <si>
    <t>E.05.000.026704</t>
  </si>
  <si>
    <t>Chapa de ferro Nº 14</t>
  </si>
  <si>
    <t>E.05.000.026707</t>
  </si>
  <si>
    <t>Posicionador, carga de trabalho 3.000 kg, ref. TP24 fabricação Trejor ou equivalente</t>
  </si>
  <si>
    <t>E.06.000.021546</t>
  </si>
  <si>
    <t>Tela galvanizada para fixação de alvenaria, malha de 15x15mm e dimensão 6x50cm</t>
  </si>
  <si>
    <t>E.06.000.021547</t>
  </si>
  <si>
    <t>Tela galvanizada para fixação de alvenaria, malha de 15x15mm e dimensão 7,5x50cm</t>
  </si>
  <si>
    <t>E.06.000.021548</t>
  </si>
  <si>
    <t>Tela galvanizada para fixação de alvenaria, malha de 15x15mm e dimensão 10,5x50cm</t>
  </si>
  <si>
    <t>E.06.000.021549</t>
  </si>
  <si>
    <t>Tela galvanizada para fixação de alvenaria, malha de 15x15mm e dimensão 12x50cm</t>
  </si>
  <si>
    <t>E.06.000.021550</t>
  </si>
  <si>
    <t>Tela galvanizada para fixação de alvenaria, malha de 15x15mm e dimensão 17x50cm</t>
  </si>
  <si>
    <t>E.06.000.021551</t>
  </si>
  <si>
    <t>Pino de aço liso com arruela  1/4" x 27 mm para tela galvanizada para fixação de alvenaria</t>
  </si>
  <si>
    <t>E.06.000.042847</t>
  </si>
  <si>
    <t>Clips de fixação para vergalhão em aço galvanizado diâmetro de 3/8´, ref. TEL 5238 ou equivalente</t>
  </si>
  <si>
    <t>E.06.000.065001</t>
  </si>
  <si>
    <t>Reservatório metálico cilíndrico horizontal, capacidade de 1.000 litros</t>
  </si>
  <si>
    <t>E.06.000.065041</t>
  </si>
  <si>
    <t>Reservatório metálico cilíndrico horizontal, capacidade de 10.000 litros</t>
  </si>
  <si>
    <t>E.06.000.065042</t>
  </si>
  <si>
    <t>Reservatório metálico cilíndrico horizontal, capacidade de 5.000 litros</t>
  </si>
  <si>
    <t>E.06.000.065056</t>
  </si>
  <si>
    <t>Reservatório metálico cilíndrico horizontal, capacidade de 3.000 litros</t>
  </si>
  <si>
    <t>E.07.000.020127</t>
  </si>
  <si>
    <t>Perfil em alumínio anodizado natural, perfil qualquer</t>
  </si>
  <si>
    <t>E.07.000.026650</t>
  </si>
  <si>
    <t>Cantoneira em alumínio antiderrapante, dimensões 50 x 30 mm, ref. comercial Artesana ou equivalente</t>
  </si>
  <si>
    <t>E.07.000.026661</t>
  </si>
  <si>
    <t>Chapa lisa em alumínio 2000 x 1000 x 3 mm (16,20 kg/pc)</t>
  </si>
  <si>
    <t>E.07.000.026667</t>
  </si>
  <si>
    <t>Cantoneira sextavada em alumínio para placa cerâmica, acabamento natural ref. Canto metal A3 ou equivalente</t>
  </si>
  <si>
    <t>E.07.000.027632</t>
  </si>
  <si>
    <t>Gradil em alumínio natural com portão central de 2 folhas de 80cm cada - sob medida</t>
  </si>
  <si>
    <t>E.07.000.033503</t>
  </si>
  <si>
    <t>Cantoneira em alumínio ´Y´ para massa, espessura de 1,5mm, ref. R-78da Pin-Can, M-1 da Canto Metal ou equivalente</t>
  </si>
  <si>
    <t>E.07.000.090592</t>
  </si>
  <si>
    <t>Cinta de alumínio, diâmetro de 1/2´</t>
  </si>
  <si>
    <t>E.07.000.093837</t>
  </si>
  <si>
    <t>Fita porosa de 25mm x 25 m</t>
  </si>
  <si>
    <t>E.08.000.021080</t>
  </si>
  <si>
    <t>Perfil em alumínio anodizado tipo U, abas iguais, de 9,53x9,53x1,58mm</t>
  </si>
  <si>
    <t>E.08.000.025044</t>
  </si>
  <si>
    <t>Brise metálico curvo e móvel termoacustico, em chapa lisa de alumínio pré-pintada, preenchido com poliuretano expandido injetado, largura 335 mm, ref. Asa de avião da Refax, BSM335 da Sul Metal ou equivalente</t>
  </si>
  <si>
    <t>E.08.000.025053</t>
  </si>
  <si>
    <t>Brise metálico curvo e móvel em chapa microperfurada de alumínio pré-pintada, ref. AS288 Retrátil da Refax, SM A300 da Sul Metais ou equivalente</t>
  </si>
  <si>
    <t>E.08.000.025059</t>
  </si>
  <si>
    <t>Brise metálico em Alumínio, espessura 0,5 mm, com aletas de 20 cm, estrutura auxiliar, ref. AB200 da Refax, BSM-A200 da Sul Metais ou equivalente</t>
  </si>
  <si>
    <t>E.08.000.026215</t>
  </si>
  <si>
    <t>Revestimento tipo ACM com acabamento em PVDF e espessura de 4 mm - instalado</t>
  </si>
  <si>
    <t>E.08.000.026216</t>
  </si>
  <si>
    <t>Revestimento tipo ACM com acabamento em PVDF e espessura de 4 mm, na cor verde - instalado</t>
  </si>
  <si>
    <t>E.08.000.030901</t>
  </si>
  <si>
    <t>Barra de proteção para lavatório tipo U, para pessoas com mobilidade reduzida, em tubo de alumínio com pintura de epóxi, medidas: 63x51cm ou 54x40cm</t>
  </si>
  <si>
    <t>E.08.000.090569</t>
  </si>
  <si>
    <t>Folha em alumínio corrugado 015 revestido em papel kraft</t>
  </si>
  <si>
    <t>E.09.000.045602</t>
  </si>
  <si>
    <t>Caixa de derivação, embutida ou externa, 2x30x40 / 2x40x40 / 2x30x60mm, para rodapé duplo</t>
  </si>
  <si>
    <t>E.09.000.090147</t>
  </si>
  <si>
    <t>Parafuso com arruela em aço galvanizado, para flange S16/80</t>
  </si>
  <si>
    <t>E.09.000.090150</t>
  </si>
  <si>
    <t>Parafuso com porca e arruela em aço galvanizado S20/90</t>
  </si>
  <si>
    <t>E.10.000.020343</t>
  </si>
  <si>
    <t>Tela galvanizada fio 24 BWG, malha hexagonal de 1/2´</t>
  </si>
  <si>
    <t>E.10.000.027017</t>
  </si>
  <si>
    <t>Gabião tipo caixa em tela metálica, revestido com galvanização com liga zinco/alumínio, malha hexagonal torção dupla 8x10cm, fio diâmetro 2,7mm, altura 0,5m, independente do formato, conforme NBR 8964, ref. Maccaferri, Comep, Diprotec ou equivalente</t>
  </si>
  <si>
    <t>E.10.000.027018</t>
  </si>
  <si>
    <t>Gabião tipo caixa em tela metálica, revestido com galvanização com liga zinco/alumínio, malha hexagonal torção dupla 8x10cm, fio diâmetro 2,7mm, altura de 1,0m, independente do formato, conforme NBR 8964; ref. Maccaferri, Comep, Diprotec ou equivalente</t>
  </si>
  <si>
    <t>E.10.000.027511</t>
  </si>
  <si>
    <t>Tela de aço galvanizado, fio 10 BWG,  malha 2´ tipo alambrado</t>
  </si>
  <si>
    <t>E.10.000.027518</t>
  </si>
  <si>
    <t>Tela de aço galvanizado, fio 12BWG, malha 2´ tipo alambrado</t>
  </si>
  <si>
    <t>E.10.000.027521</t>
  </si>
  <si>
    <t>Tela em arame galvanizado, malha 2´, fio 22BWG, tipo galinheiro</t>
  </si>
  <si>
    <t>E.10.000.027526</t>
  </si>
  <si>
    <t>Tela ondulada de arame galvanizado, fio 10B WG, malha 1´ artística</t>
  </si>
  <si>
    <t>E.10.000.027529</t>
  </si>
  <si>
    <t>Tela de alambrado em arame galvanizado, fio 16BWG, malha 1´</t>
  </si>
  <si>
    <t>E.10.000.049565</t>
  </si>
  <si>
    <t>Cordoalha para estai de aço galvanizado 7 fios, diâmetro 3/8´ tipo SM, galvanização eletrolítica</t>
  </si>
  <si>
    <t>E.10.000.049575</t>
  </si>
  <si>
    <t>Esticador para cabo de aço 5/16´ (8 mm) com terminal gancho-olhal</t>
  </si>
  <si>
    <t>E.10.000.090472</t>
  </si>
  <si>
    <t>Cabo de aço galvanizado com alma de aço, diâmetro 5/16´ (7,94mm)</t>
  </si>
  <si>
    <t>E.10.000.090476</t>
  </si>
  <si>
    <t>Cabo de aço galvanizado com alma de aço, diâmetro 3/16´ (4,76mm)</t>
  </si>
  <si>
    <t>E.10.000.090477</t>
  </si>
  <si>
    <t>Cordoalha de aço galvanizado, diâmetro de 1/4´ (6,35mm), tipo HS, galvanização à fogo, classe A com 7 fios</t>
  </si>
  <si>
    <t>E.10.000.092774</t>
  </si>
  <si>
    <t>Cabo de aço galvanizado com alma de aço, diâmetro 3/8´ (9,52mm)</t>
  </si>
  <si>
    <t>E.18.000.020159</t>
  </si>
  <si>
    <t>Barra de apoio lateral para lavatório, para pessoas com mobilidade reduzida, em tubo de aço inoxidável de 1.1/4´, comprimento 25 a 30 cm</t>
  </si>
  <si>
    <t>E.18.000.027519</t>
  </si>
  <si>
    <t>Barreira de proteção perimetral em aço inoxidável, AISI 430, dupla (clipada) instalado com 8 espiras, ref. Iron Wall, Master proteção, Incotela ou equivalente</t>
  </si>
  <si>
    <t>E.18.000.027523</t>
  </si>
  <si>
    <t>Colocação de Ouriço, simples ou dupla, com 8 espiras - instalado</t>
  </si>
  <si>
    <t>E.18.000.030900</t>
  </si>
  <si>
    <t>Barra de apoio em aço inoxidável AISI 304, diâmetro de 32 mm (1 1/4´), espessura 1,5 mm e comprimento 40 cm</t>
  </si>
  <si>
    <t>E.18.000.031010</t>
  </si>
  <si>
    <t>Barra de apoio, para pessoas com mobilidade reduzida, em tubo de aço inoxidável 1 1/2´, L= 500mm</t>
  </si>
  <si>
    <t>E.18.000.031011</t>
  </si>
  <si>
    <t>Barra de apoio, para pessoas com mobilidade reduzida, em tubo de aço inoxidável 1 1/2´, L= 800mm</t>
  </si>
  <si>
    <t>E.18.000.031013</t>
  </si>
  <si>
    <t>Barra de apoio, para pessoas com mobilidade reduzida, em tubo de aço inoxidável 1 1/2´, L= 800x800mm</t>
  </si>
  <si>
    <t>E.18.000.031109</t>
  </si>
  <si>
    <t>Corrimão em tubo redondo de aço inoxidável AISI 304 liga 18,8, diâmetro nominal de 1 1/2" (38,1mm), espessura de 1,5mm, acabamento escovado, sem arestas vivas, conforme NBR 9050, NBR 9077 E NBR 14718</t>
  </si>
  <si>
    <t>E.18.000.031932</t>
  </si>
  <si>
    <t>Corrimão duplo em tubo de aço inoxidável com diâmetro de 1 1/2´ e montantes com diâmetro de 2´, acabamento aço inox 304 escovado, fixado com flange e canopla</t>
  </si>
  <si>
    <t>E.18.000.031933</t>
  </si>
  <si>
    <t>Corrimão em tubo de aço inoxidável, diâmetro 1 1/2´ e montantes com diâmetro de 2´, acabamento em aço inox 304 escovado, fixado com flange e canopla</t>
  </si>
  <si>
    <t>E.18.000.036519</t>
  </si>
  <si>
    <t>Revestimento em aço inoxidável AISI304, liga18,8 em chapa 20 com espessura de 1mm, acabamento escovado - colocado</t>
  </si>
  <si>
    <t>E.18.000.039079</t>
  </si>
  <si>
    <t>Placa comemorativa em aço inoxidável escovado, medidas aproximadas de 50cm de largura e 70cm de altura, texto+desenho+parafuos</t>
  </si>
  <si>
    <t>E.18.000.050496</t>
  </si>
  <si>
    <t>Mesa lateral em aço inoxidável com prateleira inferior, de 2100 x 700 x 850mm</t>
  </si>
  <si>
    <t>E.18.000.063554</t>
  </si>
  <si>
    <t>Abrigo simples em aço inoxidável escovado AISI-304/316, com suporte para mangueira 1 1/2", porta em vidro temperado, 60x90x17cm, ref. Firex, Gilfire, Rwinox ou equivalente</t>
  </si>
  <si>
    <t>E.18.000.067524</t>
  </si>
  <si>
    <t>Captor pluvial equipado com mecanismo anti-vórtice, corpo em aço inoxidável, grelha em alumínio, DN= 50 mm; ref. linha EPAMS da Saint Gobain ou equivalente</t>
  </si>
  <si>
    <t>E.18.000.067525</t>
  </si>
  <si>
    <t>Captor pluvial equipado com mecanismo anti-vórtice, corpo em aço inoxidável, grelha em alumínio, DN= 75 mm; ref. linha SMU EPAMS da Saint Gobain ou equivalente</t>
  </si>
  <si>
    <t>E.19.000.025645</t>
  </si>
  <si>
    <t>Telha ondulada translúcida em polipropileno, 244x110cm, espessura 1,10mm, ref. 177 Esaf, Atco ou equivalente</t>
  </si>
  <si>
    <t>E.20.000.025640</t>
  </si>
  <si>
    <t>Brise metálico curvo/móvel termoacústico, chapa lisa aluzinc pré-pintada, injeção poliuretano expandido, ref. Termobrise Luxalon 335 da Hunter Douglas, Asa de avião da Refax, BSM335 da Sul Metais ou equivalente</t>
  </si>
  <si>
    <t>E.20.000.091554</t>
  </si>
  <si>
    <t>Brise metálico fixo em chapa lisa de Aluzinc pré-pintada, espessura de 0,6 mm, seção "U" dimensão 200x75mm, ref. Aerobrise 200 da Hunter Douglas, AB 200 da Refax, BSM-A200 da Sul Metais ou equivalente</t>
  </si>
  <si>
    <t>F.03.000.020572</t>
  </si>
  <si>
    <t>Concreto asfáltico usinado à quente tipo CBUQ, faixa Dersa (faixa 4 ou 5) posto obra</t>
  </si>
  <si>
    <t>F.03.000.020573</t>
  </si>
  <si>
    <t>Binder fechado, fornecimento posto obra</t>
  </si>
  <si>
    <t>F.03.000.024023</t>
  </si>
  <si>
    <t>Manta asfáltica plastomérica com armadura filme de poliéster tipo III, espessura 4mm, face exposta em geotêxtil, Premium Geotêxtil da Viapol ou equivalente</t>
  </si>
  <si>
    <t>F.03.000.024031</t>
  </si>
  <si>
    <t>Papel betumado KRAFT</t>
  </si>
  <si>
    <t>F.03.000.024034</t>
  </si>
  <si>
    <t>Asfalto oxidado tipo II (NBR9910), ref. Denver asfalto OX ou 084 da Petrox ou equivalente</t>
  </si>
  <si>
    <t>F.03.000.024078</t>
  </si>
  <si>
    <t>Impermeabilização Denvercril Super / Igolflex / Vedapren / Viaflex branco ou equivalente</t>
  </si>
  <si>
    <t>F.03.000.024081</t>
  </si>
  <si>
    <t>Membrana de asfalto modificado com elastômeros cor preta, ref. Vedapren / Otto Baumgart, Denverpren SBS / Denver, Igolflex Preto / Sika ou equivalente</t>
  </si>
  <si>
    <t>F.03.000.024109</t>
  </si>
  <si>
    <t>Manta asfáltica com armadura filme de poliéster, tipo III-B, espessura de 3 mm, ref. Denvermanta III-B Denver Global, Torodin III-B Viapol, Premium Poliéster III-B Viapol ou equivalente</t>
  </si>
  <si>
    <t>F.03.000.024110</t>
  </si>
  <si>
    <t>Manta asfáltica com armadura filme de poliéster, tipo III-B, espessura de 4 mm, ref. Denvermanta III-B Denver Global, Torodin III-B Viapol, Premium Poliéster III-B Viapol ou equivalente</t>
  </si>
  <si>
    <t>F.03.000.024111</t>
  </si>
  <si>
    <t>Manta asfáltica tipo III-B, esp. 3mm, face exposta em geotêxtil, ref. Denvermanta Geotêxtil III-B -Denver Global, Torodin Geotêxtil III-B e Premium III-B Viapol ou equivalente</t>
  </si>
  <si>
    <t>F.03.000.024534</t>
  </si>
  <si>
    <t>Isolamento térmico em espuma elastomérica, espessura de 9 a 12 mm, para tubulação água quente e refrigeração, diâmetro de 1/4´ (cobre)</t>
  </si>
  <si>
    <t>F.03.000.024535</t>
  </si>
  <si>
    <t>Isolamento térmico em espuma elastomérica, espessura de 9 a 12 mm, para tubulação água quente e refrigeração, diâmetro de 5/8´ (cobre) ou 1/4´ (ferro)</t>
  </si>
  <si>
    <t>F.03.000.024549</t>
  </si>
  <si>
    <t>Manta elastomérica para tubulação de água quente e refrigeração, espessura de 19 a 26 mm</t>
  </si>
  <si>
    <t>F.03.000.024550</t>
  </si>
  <si>
    <t>Isolamento térmico em espuma elastomérica, espessura de 19 a 26 mm, para tubulação de água quente e refrigeração, diâmetro de 3/8" (cobre) e 1/8" (ferro)</t>
  </si>
  <si>
    <t>F.03.000.024551</t>
  </si>
  <si>
    <t>Isolamento térmico em espuma elastomérica, espessura de 19 a 26 mm, para tubulação de água quente e refrigeração, diâmetro de 3/4" (cobre) e 3/8" (ferro)</t>
  </si>
  <si>
    <t>F.03.000.024702</t>
  </si>
  <si>
    <t>Asfalto betuminoso (CAP 85/100= CAP 7)(CAP 50/60= CAP 20)</t>
  </si>
  <si>
    <t>F.03.000.024704</t>
  </si>
  <si>
    <t>Emulsão RR-1-C</t>
  </si>
  <si>
    <t>F.03.000.024705</t>
  </si>
  <si>
    <t>Asfalto diluído CM-30</t>
  </si>
  <si>
    <t>F.03.000.039005</t>
  </si>
  <si>
    <t>Pintura impermeabilizante com asfalto oxidado e solventes orgânicos, ref. Viabit/Viapol, Neutrol/Otto Baumgart/IGOL55 Sika, ou equivalente</t>
  </si>
  <si>
    <t>F.04.000.025523</t>
  </si>
  <si>
    <t>Cumeeira para telha de poliester reforçado com fibra de vidro (PRFV), perfil trapezoidal 49 ou kalheta; ref. Coberfibras, Cersan, Fibratel Telhas, Doplast ou equivalente</t>
  </si>
  <si>
    <t>F.04.000.025549</t>
  </si>
  <si>
    <t>Domo em acrílico fixado com perfil de alumínio, de 1,05 x 1,05 m ref. Alumecril, Domoplast ou equivalente - instalado</t>
  </si>
  <si>
    <t>F.04.000.025550</t>
  </si>
  <si>
    <t>Chapa em policarbonato alveolar bronze de 6 x 1050 x 6000 mm</t>
  </si>
  <si>
    <t>F.04.000.025600</t>
  </si>
  <si>
    <t>Chapa em policarbonato compacto, cor fumê/bronze, espessura de 6mm</t>
  </si>
  <si>
    <t>F.04.000.025601</t>
  </si>
  <si>
    <t>Chapa em policarbonato compacto, cor cristal, espessura de 6mm</t>
  </si>
  <si>
    <t>F.04.000.025602</t>
  </si>
  <si>
    <t>Chapa em policarbonato compacto, cor cristal, espessura de 10mm</t>
  </si>
  <si>
    <t>F.04.000.025608</t>
  </si>
  <si>
    <t>Telha de poliester reforçado com fibra de vidro (PRFV), perfil trapezoidal 49 ou kalheta, com espessura de 1,5mm; ref. Coberfibras, Cersan, Fibratel Telhas, Doplast ou equivalente</t>
  </si>
  <si>
    <t>F.04.000.025638</t>
  </si>
  <si>
    <t>Chapa em policarbonato alveolar bronze de 10 x 2100 x 6000 mm</t>
  </si>
  <si>
    <t>F.04.000.025642</t>
  </si>
  <si>
    <t>Chapa em policarbonato alveolar translúcido de 10 x 2100 x 6000 mm</t>
  </si>
  <si>
    <t>F.04.000.026505</t>
  </si>
  <si>
    <t>Calço plástico para telha ondulada, 18 mm</t>
  </si>
  <si>
    <t>F.04.000.026506</t>
  </si>
  <si>
    <t>Calço plástico para telha trapezoidal, 38 mm</t>
  </si>
  <si>
    <t>F.04.000.090497</t>
  </si>
  <si>
    <t>Chapa em policarbonato alveolar de 6mm</t>
  </si>
  <si>
    <t>F.07.000.022013</t>
  </si>
  <si>
    <t>Poliestireno expandido densidade 9 a 10 kg/m³ - P1 para enchimento</t>
  </si>
  <si>
    <t>F.07.000.022016</t>
  </si>
  <si>
    <t>EPS (poliestireno expandido) tipo 5F com densidade de 22,5 kg/m³, antichamas (tipo F), resistência a compressão de 104 KPa, deformação de 10%, em blocos</t>
  </si>
  <si>
    <t>F.07.000.024075</t>
  </si>
  <si>
    <t>Manta de lã de vidro e/ou lã de rocha de 2´</t>
  </si>
  <si>
    <t>F.07.000.024507</t>
  </si>
  <si>
    <t>Poliestireno expandido P-III (isopor), espessura de 10mm</t>
  </si>
  <si>
    <t>F.07.000.024513</t>
  </si>
  <si>
    <t>Poliestireno expandido P-III (isopor), esp.= 20mm</t>
  </si>
  <si>
    <t>F.07.000.024536</t>
  </si>
  <si>
    <t>Isolamento térmico em espuma elastomérica, espessura de 9 a 12 mm, para tubulação água quente e refrigeração, diâmetro de 1/2´ (cobre)</t>
  </si>
  <si>
    <t>F.07.000.024537</t>
  </si>
  <si>
    <t>Isolamento térmico em espuma elastomérica, espessura de 9 a 12 mm, para tubulação água quente e refrigeração, diâmetro de 1´ (cobre)</t>
  </si>
  <si>
    <t>F.07.000.024538</t>
  </si>
  <si>
    <t>Isolamento térmico em espuma elastomérica, espessura de 19 a 26 mm, para tubulação água quente e refrigeração, diâmetro de 7/8´ (cobre) / 1/2´ (ferro)</t>
  </si>
  <si>
    <t>F.07.000.024539</t>
  </si>
  <si>
    <t>Isolamento térmico em espuma elastomérica, espessura de 19 a 26 mm, para tubulação água quente e refrigeração, diâmetro de 1 1/8´ (cobre) / 3/4´ (ferro)</t>
  </si>
  <si>
    <t>F.07.000.024540</t>
  </si>
  <si>
    <t>Isolamento térmico em espuma elastomérica, espessura de 19 a 26 mm, para tubulação água quente e refrigeração, diâmetro de 1 3/8´ (cobre) ou 1´ (ferro)</t>
  </si>
  <si>
    <t>F.07.000.024541</t>
  </si>
  <si>
    <t>Isolamento térmico em espuma elastomérica, espessura de 19 a 26 mm, para tubulação água quente e refrigeração, diâmetro de 1 5/8´ (cobre) ou 1 1/4´ (ferro)</t>
  </si>
  <si>
    <t>F.07.000.024542</t>
  </si>
  <si>
    <t>Isolamento térmico em espuma elastomérica, espessura de 19 a 26 mm, para tubulação água quente e refrigeração, diâmetro de 1 1/2´ (ferro)</t>
  </si>
  <si>
    <t>F.07.000.024543</t>
  </si>
  <si>
    <t>Isolamento térmico em espuma elastomérica, espessura de 19 a 26 mm, para tubulação água quente e refrigeração, diâmetro de 2´ (ferro)</t>
  </si>
  <si>
    <t>F.07.000.024544</t>
  </si>
  <si>
    <t>Isolamento térmico em espuma elastomérica, espessura de 19 a 26 mm, para tubulação água quente e refrigeração, diâmetro de 2 1/2´ (ferro)</t>
  </si>
  <si>
    <t>F.07.000.024545</t>
  </si>
  <si>
    <t>Isolamento térmico em espuma elastomérica, espessura de 19 a 26 mm, para tubulação água quente e refrigeração, diâmetro de 3 1/2´ (cobre) / 3´ (ferro)</t>
  </si>
  <si>
    <t>F.07.000.024546</t>
  </si>
  <si>
    <t>Isolamento térmico em espuma elastomérica, espessura de 19 a 26 mm, para tubulação água quente e refrigeração, diâmetro de 4´ (ferro)</t>
  </si>
  <si>
    <t>F.07.000.024547</t>
  </si>
  <si>
    <t>Isolamento térmico em espuma elastomérica, espessura de 19 a 26 mm, para tubulação água quente e refrigeração, diâmetro de 5´ (ferro)</t>
  </si>
  <si>
    <t>F.07.000.024548</t>
  </si>
  <si>
    <t>Isolamento térmico em espuma elastomérica, espessura de 19 a 26 mm, para tubulação água quente e refrigeração, diâmetro de 6´ (ferro)</t>
  </si>
  <si>
    <t>F.07.000.024551</t>
  </si>
  <si>
    <t>Manta em fibra cerâmica aluminizada, espessura de 38 mm, densidade 96 kg/m³, comprimento de fibra (médio) 100mm, para isolamento térmico de duto de pressurização</t>
  </si>
  <si>
    <t>F.07.000.024571</t>
  </si>
  <si>
    <t>Manta de lã de vidro e/ou lã de rocha de 1´</t>
  </si>
  <si>
    <t>F.08.000.020301</t>
  </si>
  <si>
    <t>Placa neoprene fretado para apoio-Dm³</t>
  </si>
  <si>
    <t>F.08.000.024103</t>
  </si>
  <si>
    <t>Mastique silicone Silix 567; referência comercial Rhodia / Dow Corning 790 ou equivalente</t>
  </si>
  <si>
    <t>F.08.000.028059</t>
  </si>
  <si>
    <t>Perfil de acabamento com borracha termoplástica vulcanizada de embutir, para junta dilatação piso-piso, fixação em perfis de alumínio, ref. GFTW100V/GFT100x2" da CS Brasil ou equivalente</t>
  </si>
  <si>
    <t>F.08.000.028060</t>
  </si>
  <si>
    <t>Perfil de acabamento com borracha santoprene de embutir, para junta de dilatação, piso-parede, fixação em perfis de alumínio, ref. Cosimo Cataldo ou equivalente</t>
  </si>
  <si>
    <t>F.08.000.028061</t>
  </si>
  <si>
    <t>Perfil de acabamento com borracha santoprene de embutir, para junta dilatação parede-parede ou forro-forro, fixação em perfis de alumínio, ref. Cosimo Cataldo ou equivalente</t>
  </si>
  <si>
    <t>F.08.000.028062</t>
  </si>
  <si>
    <t>Perfil de acabamento com borracha santoprene de embutir, para junta dilatação parede-parede ou forro-forro-canto, fixação em perfis de alumínio, ref. Cosimo Cataldo ou equivalente</t>
  </si>
  <si>
    <t>F.08.000.028065</t>
  </si>
  <si>
    <t>Mastique elástico poliuretano para juntas, ref. Vedaflex da Otto Baumgart, Sikaflex 1A da Sika, Durolastic poliuretano da Wolf Hacker ou equivalente</t>
  </si>
  <si>
    <t>F.08.000.033572</t>
  </si>
  <si>
    <t>Friso para junta de dilatação em revestimento granito lavado tipo Fulget</t>
  </si>
  <si>
    <t>F.08.000.036004</t>
  </si>
  <si>
    <t>Junta estrutural, UT10VMA Uniontech / JJ1015M Jeene</t>
  </si>
  <si>
    <t>F.08.000.036005</t>
  </si>
  <si>
    <t>Junta estrutural, UT20VMA Uniontech / JJ2027M Jeene</t>
  </si>
  <si>
    <t>F.08.000.036018</t>
  </si>
  <si>
    <t>Junta UT25OAE Uniontech / JJ2540VV Jeene, labios poliméricos</t>
  </si>
  <si>
    <t>F.08.000.036019</t>
  </si>
  <si>
    <t>Junta UT35OAE Uniontech / JJ3550VV Jeene, labios poliméricos</t>
  </si>
  <si>
    <t>F.08.000.036025</t>
  </si>
  <si>
    <t>Perfilado termoplast. PVC, Vedacit O-12/Sika O-12</t>
  </si>
  <si>
    <t>F.08.000.036027</t>
  </si>
  <si>
    <t>Perfilado termoplast. PVC, Vedacit O-22/Sika O-22</t>
  </si>
  <si>
    <t>F.08.000.036063</t>
  </si>
  <si>
    <t>Juntas latão 3/4´x 1/8´</t>
  </si>
  <si>
    <t>F.08.000.062026</t>
  </si>
  <si>
    <t>Guia de polietileno Tarucel, diâmetro de 15 mm</t>
  </si>
  <si>
    <t>F.09.000.024029</t>
  </si>
  <si>
    <t>Manta geotêxtil com resistência à tração longitudinal de 31kN/m e transversal de 27kN/m, ref. linha Bidim RT ou equivalente</t>
  </si>
  <si>
    <t>F.09.000.024049</t>
  </si>
  <si>
    <t>Manta geotêxtil com resistência à tração longitudinal de 16kN/m e transversal de 14kN/m, ref. linha Bidim RT ou equivalente</t>
  </si>
  <si>
    <t>F.09.000.024080</t>
  </si>
  <si>
    <t>Manta geotêxtil com resistência à tração longitudinal de 10kN/m e transversal de 9kN/m, ref. linha Bidim RT ou equivalente</t>
  </si>
  <si>
    <t>F.09.000.092628</t>
  </si>
  <si>
    <t>Tela de juta (aniagem)</t>
  </si>
  <si>
    <t>F.10.000.023573</t>
  </si>
  <si>
    <t>Forro termoacústico em lã de vidro com acabamento plástico; e= 20 mm, densidade 60 kg/m³, com estrutura de sustentação colocado; ref. Forrovid K-60 ou equivalente</t>
  </si>
  <si>
    <t>F.10.000.024058</t>
  </si>
  <si>
    <t>Lâmina refletiva revestida nas 2 faces em alumínio, dupla malha de reforço de resina termoplástica de alta densidade e laminação com filme entre suas camadas, classe A atendendo norma ABNT NBR 15567, espessura 0,20mm; ref. Duralfoil Multi 2 de Gib do Bra</t>
  </si>
  <si>
    <t>F.10.000.024520</t>
  </si>
  <si>
    <t>Espuma flexível poliuretano poliéter, auto extinguível, superfície em cunhas anecóicas ou ondulado, natural grafite, e=50mm, densidade 28 até 35kg/m³; ref. Sonique Wave 50/10 Vibrasom, Sinus PLus da Isopur ou equivalente</t>
  </si>
  <si>
    <t>F.11.000.025601</t>
  </si>
  <si>
    <t>Telha em fibra vegetal, ondulada de 3mm; ref. Onduline, Fibroflex ou equivalente</t>
  </si>
  <si>
    <t>F.11.000.025602</t>
  </si>
  <si>
    <t>Cumeeira em fibra vegetal, lisa de 3mm; ref. Onduline, Fibroflex ou equivalente</t>
  </si>
  <si>
    <t>F.12.000.024008</t>
  </si>
  <si>
    <t>Fita autoadesiva em poliester de 5 cm, para trincas, ref. Fitafix ou equivalente</t>
  </si>
  <si>
    <t>F.12.000.024026</t>
  </si>
  <si>
    <t>Selante endurecedor à base de polímeros siliconados, ref. Otto baugart, Masterkure HD 200WB da Basf ou equivalente</t>
  </si>
  <si>
    <t>F.12.000.024102</t>
  </si>
  <si>
    <t>Geomembrana em polietileno PEAD, lisa em ambas as faces com espessura de 1 mm</t>
  </si>
  <si>
    <t>F.12.000.028008</t>
  </si>
  <si>
    <t>Desmoldante para formas</t>
  </si>
  <si>
    <t>F.12.000.028069</t>
  </si>
  <si>
    <t>Selante elástico de alto desempenho à base de poliuretano para uso geral, ref. Nitoseal PU30 da Fosroc, Sikaflex-Construction ou equivalente</t>
  </si>
  <si>
    <t>F.12.000.028075</t>
  </si>
  <si>
    <t>Cola de contato para espuma elastomérica, isolamento térmico (uso adesivo industrial), ref. Armaflex 520 ou equivalente</t>
  </si>
  <si>
    <t>F.12.000.091473</t>
  </si>
  <si>
    <t>Serviço soldagem geomembrana alta densidade PEAD</t>
  </si>
  <si>
    <t>F.13.000.025534</t>
  </si>
  <si>
    <t>Telha ondulada em CRFS (2,13x1,10m) de 8mm</t>
  </si>
  <si>
    <t>F.13.000.025535</t>
  </si>
  <si>
    <t>Cumeeira universal CRFS 0,06, (1,10), perfil ondulado</t>
  </si>
  <si>
    <t>F.13.000.025538</t>
  </si>
  <si>
    <t>Telha tipo Kalheta 44cm CRFS (3,0 x 0,472m)</t>
  </si>
  <si>
    <t>F.13.000.025539</t>
  </si>
  <si>
    <t>Rufo em CRFS 0,08, Tod.1,10m, perfil ondulado</t>
  </si>
  <si>
    <t>F.13.000.025542</t>
  </si>
  <si>
    <t>Cumeeira normal em CRFS, perfil ondulado (1,10m)</t>
  </si>
  <si>
    <t>F.13.000.025545</t>
  </si>
  <si>
    <t>Telha ondulada em CRFS (2,13x1,10m) de 6mm</t>
  </si>
  <si>
    <t>F.13.000.025551</t>
  </si>
  <si>
    <t>Cumeeira normal em CRFS, perfil Kalheta 44 (0,608m)</t>
  </si>
  <si>
    <t>F.13.000.025552</t>
  </si>
  <si>
    <t>Telha modulada (onda 50) em CRFS (2,30 x 0,605m)</t>
  </si>
  <si>
    <t>F.13.000.025555</t>
  </si>
  <si>
    <t>Cumeeira normal em CRFS, perfil modulada/onda 50(0,6m)</t>
  </si>
  <si>
    <t>F.13.000.025564</t>
  </si>
  <si>
    <t>Espigão normal CRFS perfil modulada/onda 50(1,22m)</t>
  </si>
  <si>
    <t>F.13.000.026001</t>
  </si>
  <si>
    <t>Espigão universal em CRFS perfil ondulado (1,80m)</t>
  </si>
  <si>
    <t>F.14.000.025516</t>
  </si>
  <si>
    <t>Telha em chapa de aço zincado, pré-pintado, perfil trapezoidal, espessura de 0,50mm, ref.: LR-40 da Perfilor, LR 40 da Eucatex, MBP 40 da MBP ou equivalente</t>
  </si>
  <si>
    <t>F.14.000.025529</t>
  </si>
  <si>
    <t>Cumeeira em chapa de aço zincado, pré-pintada, perfil trapezoidal, espessura de 0,50mm; ref. LR-40 da Perfilor, MBP-40 da MBP, Eucatex ou equivalente</t>
  </si>
  <si>
    <t>F.14.000.025531</t>
  </si>
  <si>
    <t>Cumeeira em de aço zincado, pré-pintada, perfil ondulado, espessura de 0,50mm; ref. LR-17 da Perfilor, MBP17,5 da MBP, Eucatex ou equivalente</t>
  </si>
  <si>
    <t>F.14.000.025532</t>
  </si>
  <si>
    <t>Telha em chapa de aço zincado, grau "B", 260g/m2, perfil trapezoidal, esp.0,80 mm, h=120 mm, autoportante; ref. A120 da Eucatex ou equivalente</t>
  </si>
  <si>
    <t>F.14.000.025563</t>
  </si>
  <si>
    <t>Telha sanduíche chapa de aço zincado, perfil trapezoidal, pré-pintada, esp. 0,50 mm, miolo poliestireno expandido classe F2, espessura de 30 mm; ref. MBP / Eucatex ou equivalente</t>
  </si>
  <si>
    <t>F.14.000.025576</t>
  </si>
  <si>
    <t>Telha em chapa de aço zincado, pré-pintada, perfil trapezoidal, espessura de 0,80 mm; ref. LR-100N da Perfilor, MBP 100 da MBP ou equivalente</t>
  </si>
  <si>
    <t>F.14.000.025580</t>
  </si>
  <si>
    <t>Telha em chapa de aço zincado, pré-pintada, perfil ondulado, espessura de 0,50mm; ref. LR-17 da Pefilor, L17,5 da Eucatex, MBP 17,5 da MBP ou equivalente</t>
  </si>
  <si>
    <t>F.14.000.025581</t>
  </si>
  <si>
    <t>Telha em chapa de aço zincado, pré-pintada, perfil ondulado, espessura de 0.8mm; ref. LR-17 Calandrada da Perfilor, RT 17 calandrada da MBP ou equivalente</t>
  </si>
  <si>
    <t>F.14.000.068001</t>
  </si>
  <si>
    <t>Calha em chapa galvanizada 26 desenvolvimento 0,33 m</t>
  </si>
  <si>
    <t>F.14.000.068002</t>
  </si>
  <si>
    <t>Calha em chapa galvanizada 26 desenvolvimento 0,50 m</t>
  </si>
  <si>
    <t>F.14.000.068025</t>
  </si>
  <si>
    <t>Calha em chapa galvanizada 24 desenvolvimento 0,33 m</t>
  </si>
  <si>
    <t>F.14.000.068026</t>
  </si>
  <si>
    <t>Calha em chapa galvanizada 24 desenvolvimento 0,50 m</t>
  </si>
  <si>
    <t>F.14.000.068027</t>
  </si>
  <si>
    <t>Calha em chapa galvanizada 24 desenvolvimento 1,00 m</t>
  </si>
  <si>
    <t>F.14.000.092046</t>
  </si>
  <si>
    <t>Telha sanduíche chapa de aço zincado pré-pintada, perfil trapezoidal, h= 25mm para face inferior e superior, esp. 0,50 mm, miolo lã de rocha FRS 32 de 50 mm, para montar; ref. MBP ou equivalente</t>
  </si>
  <si>
    <t>F.14.000.092047</t>
  </si>
  <si>
    <t>Telha sanduíche chapa de aço zincado pré pintada, perfil trapezoidal, h= 40mm para face inferior e superior, esp. 0,50 mm, miolo poliuretano injetado 30 kg/m3 de 30 mm, montada</t>
  </si>
  <si>
    <t>G.01.000.022514</t>
  </si>
  <si>
    <t>Tijolo especial maciço para alvenaria a vista</t>
  </si>
  <si>
    <t>G.01.000.022515</t>
  </si>
  <si>
    <t>Tijolo comum maciço</t>
  </si>
  <si>
    <t>G.01.000.022516</t>
  </si>
  <si>
    <t>Tijolo cerâmico furado "baianinho" de 10 x 19 x 19 cm</t>
  </si>
  <si>
    <t>G.01.000.022536</t>
  </si>
  <si>
    <t>Tijolo laminado 5,5 x 11 x 23,5 cm</t>
  </si>
  <si>
    <t>G.01.000.022541</t>
  </si>
  <si>
    <t>Bloco cerâmico para vedação 9 x 19 x 39 cm, uso revestido</t>
  </si>
  <si>
    <t>G.01.000.022542</t>
  </si>
  <si>
    <t>Bloco cerâmico para vedação 14 x 19 x 39 cm</t>
  </si>
  <si>
    <t>G.01.000.022543</t>
  </si>
  <si>
    <t>Bloco cerâmico para vedação 19 x 19 x 39 cm, uso revestido</t>
  </si>
  <si>
    <t>G.01.000.022544</t>
  </si>
  <si>
    <t>Bloco cerâmico estrutural 14 x 19 x 39 cm, uso revestido</t>
  </si>
  <si>
    <t>G.01.000.022545</t>
  </si>
  <si>
    <t>Bloco cerâmico estrutural 19 x 19 x 39 cm, uso revestido</t>
  </si>
  <si>
    <t>G.01.000.025501</t>
  </si>
  <si>
    <t>G.01.000.025508</t>
  </si>
  <si>
    <t>G.01.000.025533</t>
  </si>
  <si>
    <t>G.01.000.025536</t>
  </si>
  <si>
    <t>G.01.000.025537</t>
  </si>
  <si>
    <t>Cumeeira para telhas tipo universal</t>
  </si>
  <si>
    <t>G.01.000.025639</t>
  </si>
  <si>
    <t>Final de espigão de barro - (terminal de cumeeira)</t>
  </si>
  <si>
    <t>G.01.000.026042</t>
  </si>
  <si>
    <t>Telhas cerâmica, tipo colonial paulista (capa e canal)</t>
  </si>
  <si>
    <t>G.02.000.022584</t>
  </si>
  <si>
    <t>Pastilha de porcelana, esmaltada ou natural, para uso em paredes e fachadas internas/externas, formato 2,5x5 cm, diversas cores, ref. linha Decoração e Design da Jatobá, linha Cerâmica Atlas ou equivalente</t>
  </si>
  <si>
    <t>G.02.000.022585</t>
  </si>
  <si>
    <t>Placa cerâmica extrudada para uso vertical (paredes e fachadas), com garras cônicas, espessura entre 9 e 10 mm, ref. linha Natural da Gail, linha Piscina e Cor e linha Industrial Premium da Cerâmica São Luiz ou equivalente</t>
  </si>
  <si>
    <t>G.02.000.023000</t>
  </si>
  <si>
    <t>Ladrilho hidráulico antiderrapante, tipo rampa, várias cores, de 30 x 30 cm, ref. Ivaí, Mosaico Amazonas ou equivalente</t>
  </si>
  <si>
    <t>G.02.000.023001</t>
  </si>
  <si>
    <t>Porcelanato esmaltado tipo antiderrapante, com acabamento retificado, indicado para áreas externas, grupo de absorção BIa; referência comercial Eliane, Itagres, Elizabeth, Cecrisa ou equivalente</t>
  </si>
  <si>
    <t>G.02.000.023003</t>
  </si>
  <si>
    <t>Porcelanato esmaltado polido, com acabamento retificado, indicado para áreas internas e ambientes com tráfego médio, grupo de absorção BIa; referência comercial Eliane, Cecrisa-Portinari ou equivalente</t>
  </si>
  <si>
    <t>G.02.000.023005</t>
  </si>
  <si>
    <t>Placa cerâmica esmaltada para parede ou fachada, de 7,5x7,5 cm, monocromática; ref. linha Prisma Bianco da Portobello ou equivalente</t>
  </si>
  <si>
    <t>G.02.000.023006</t>
  </si>
  <si>
    <t>Placa cerâmica esmaltada para parede ou fachada, de 10x10 cm, monocromática, diversas cores, ref. linha Arquiteto Urbano da Portobello, linha galeria branca da Eliane, linha Onix da Atlas ou equivalente</t>
  </si>
  <si>
    <t>G.02.000.023007</t>
  </si>
  <si>
    <t>Placa cerâmica esmaltada para parede, ambientes internos, tipo monoporosa, formato retangular; ref. linha Diamante da Eliane, linha Monocrom da Cecrisa-Portinari ou equivalente</t>
  </si>
  <si>
    <t>G.02.000.023008</t>
  </si>
  <si>
    <t>Placa cerâmica esmaltada para parede, de 15x15 cm, tipo monocolor, diversas cores, ref. linha Piscina da Eliane ou equivalente</t>
  </si>
  <si>
    <t>G.02.000.023009</t>
  </si>
  <si>
    <t>Placa cerâmica esmaltada para parede, de 20x20 cm, tipo monocolor, diversas cores, ref. linhas Marinha e piscina da Eliane ou equivalente</t>
  </si>
  <si>
    <t>G.02.000.023017</t>
  </si>
  <si>
    <t>Placa cerâmica extrudada resistente a altas temperaturas, para pisos indústrias e cozinhas profissionais, alta resistência química e mecânica, espessura mínima 13 mm; ref. Gail, Cerâmica São Luiz ou equivalente</t>
  </si>
  <si>
    <t>G.02.000.023018</t>
  </si>
  <si>
    <t>Rodapé em placa cerâmica extrudada, resistente a altas temperaturas, para pisos industriais e cozinhas profissionais, alta resistência química e mecânica, altura de 10 cm; ref. Gail, Cerâmica São Luiz ou equivalente</t>
  </si>
  <si>
    <t>G.02.000.032009</t>
  </si>
  <si>
    <t>Ladrilho hidráulico para portadores de deficiência física/visual 25 x 25 x 2,5 cm, ref. Tátil cônico da Paulista, Podotáctil da Bernardi ou equivalente</t>
  </si>
  <si>
    <t>G.02.000.034499</t>
  </si>
  <si>
    <t>Placa cerâmica extrudada para piso industrial, de alta resistência química e mecânica, nas dimensões 300 x 300 x 9 mm; referência Gail ou equivalente</t>
  </si>
  <si>
    <t>G.02.000.034523</t>
  </si>
  <si>
    <t>Placa cerâmica esmaltada antiderrapante, área interna com saída para o exterior, grupo de absorção BIIa, classe de abrasão PEI-5, resistência química A; ref. Biancogres, Incepa, Elizabeth ou equivalente</t>
  </si>
  <si>
    <t>G.02.000.034525</t>
  </si>
  <si>
    <t>Placa cerâmica esmaltada para área interna, grupo de absorção BIIb, classe de abrasão PEI-5, resistência química B; ref. Eliane, Cecrisa-Portinari, Incefra, Cerâmica Almeida ou equivalente</t>
  </si>
  <si>
    <t>G.02.000.034532</t>
  </si>
  <si>
    <t>Placa cerâmica esmaltada tipo rústica para área interna com saída para o exterior, grupo de absorção BIIb, classe de abrasão PEI-5, resistência química B; ref. Eliane, Incefra, Cerâmica Almeida, Elizabeth ou equivalente</t>
  </si>
  <si>
    <t>G.02.000.034534</t>
  </si>
  <si>
    <t>Pastilha de porcelana, esmaltada ou natural, para uso em paredes e fachadas internas/externas, formato 5x5 cm, diversas cores, ref. comercial linha Piscina da Jatobá, linhas Revenda e Engenharia da Atlas ou equivalente</t>
  </si>
  <si>
    <t>G.02.000.034535</t>
  </si>
  <si>
    <t>Pastilha de porcelana, esmaltada ou natural, para uso em paredes e fachadas internas/externas, formato 2,5x2,5 cm, diversas cores, ref. comercial linhas Piscina e Mediterranée da Jatobá, linha Revenda da Atlas ou equivalente</t>
  </si>
  <si>
    <t>G.02.000.034536</t>
  </si>
  <si>
    <t>Placa cerâmica extrudada para piso industrial, de alta resistência química e mecânica, com espessura de 9 a 10 mm; ref. Gail, Cerâmica São Luiz ou equivalente</t>
  </si>
  <si>
    <t>G.02.000.034537</t>
  </si>
  <si>
    <t>Placa cerâmica extrudada para piso industrial, de alta resistência química e mecânica, com espessura de 12 a 14 mm; ref. Gail, Cerâmica São Luiz ou equivalente</t>
  </si>
  <si>
    <t>G.02.000.034538</t>
  </si>
  <si>
    <t>Rodapé em placa cerâmica extrudada para piso industrial, de alta resistência química e mecânica, com altura de 10 cm, topo boleado; ref. Gail, Cerâmica São Luiz ou equivalente</t>
  </si>
  <si>
    <t>G.02.000.034583</t>
  </si>
  <si>
    <t>Porcelanato técnico não esmaltado tipo antiderrapante, com acabamento retificado, resistente ao escorregamento, indicado para ambientes externos, grupo de absorção BIa, ref. comercial Eliane, Elizabeth, Portinari ou equivalente</t>
  </si>
  <si>
    <t>G.02.000.034585</t>
  </si>
  <si>
    <t>Porcelanato esmaltado tipo acetinado, indicado para áreas internas e ambientes com acesso ao exterior, com acabamento tradicional, grupo de absorção BIa; ref. comercial Eliane, Elizabeth, Cecrisa-Portinari ou equivalente</t>
  </si>
  <si>
    <t>G.02.000.034590</t>
  </si>
  <si>
    <t>Porcelanato técnico natural, com acabamento retificado, indicado para áreas internas e ambientes com acesso ao exterior, grupo de absorção BIa; ref. Eliane, Incepa ou equivalente</t>
  </si>
  <si>
    <t>G.02.000.034592</t>
  </si>
  <si>
    <t>Porcelanato técnico polido, indicado para ambientes internos e de médio tráfego, grupo de absorção BIa; referência comercial Eliane, Incepa, Cecrisa-Portinari ou equivalente</t>
  </si>
  <si>
    <t>H.01.000.021198</t>
  </si>
  <si>
    <t>H.01.000.021199</t>
  </si>
  <si>
    <t>H.01.000.021229</t>
  </si>
  <si>
    <t>Porta corta-fogo classe P.120 de 80 x 210 cm, chapa de aço n. 26, com uma folha de abrir, completa, sem barra antipânico</t>
  </si>
  <si>
    <t>H.01.000.021234</t>
  </si>
  <si>
    <t>Porta corta-fogo em aço galvanizada P.90, com barra antipânico numa face e maçaneta na outra, completa; ref. Authentic ou equivalente</t>
  </si>
  <si>
    <t>H.01.000.021403</t>
  </si>
  <si>
    <t>Porta corta-fogo classe P.120 de 90 x 210 cm, chapa de aço n. 26, com uma folha de abrir, completa, sem barra anti-pânico</t>
  </si>
  <si>
    <t>H.01.000.031213</t>
  </si>
  <si>
    <t>Porta corta-fogo classe P.90 leve de 90x210cm, completa, com maçaneta tipo alavanca e batentes (NBR 11742)</t>
  </si>
  <si>
    <t>H.01.000.031233</t>
  </si>
  <si>
    <t>Porta corta-fogo classe P.90 de 100 x 210cm, completa, com maçaneta tipo alavanca e batentes (NBR 11742)</t>
  </si>
  <si>
    <t>H.01.000.031674</t>
  </si>
  <si>
    <t>Barra antipânico de sobrepor, com maçaneta e chave, com travamento horizontal, para porta em vidro de 1 folha</t>
  </si>
  <si>
    <t>H.01.000.031919</t>
  </si>
  <si>
    <t>Barra antipânico de sobrepor, com maçaneta e chave, com travamento vertical, para porta em vidro de 2 folhas</t>
  </si>
  <si>
    <t>H.02.000.030107</t>
  </si>
  <si>
    <t>Folha de porta veneziana maciça sob medida</t>
  </si>
  <si>
    <t>H.02.000.065547</t>
  </si>
  <si>
    <t>Armário sob medida compensado, revestido folheado madeira (mogno, freijó, imbuia, marfim, cerejeira) dobradiça em aço, puxadores, trinco com chave profundidade até 50cm</t>
  </si>
  <si>
    <t>H.02.000.065548</t>
  </si>
  <si>
    <t>Armário sob medida compensado, revestido laminado melamínico texturizado, várias cores (post forming) dobradiça em aço, puxadores, trinco com chave, profundidade até 50 cm</t>
  </si>
  <si>
    <t>H.02.000.090738</t>
  </si>
  <si>
    <t>Folha de porta em madeira para receber vidro, com montantes em imbuia</t>
  </si>
  <si>
    <t>H.02.000.090741</t>
  </si>
  <si>
    <t>Caixilho de madeira maxim-ar</t>
  </si>
  <si>
    <t>H.02.000.090797</t>
  </si>
  <si>
    <t>Instalação de visor (vidro branco de 3mm) de 20x30cm, em porta de madeira colocado</t>
  </si>
  <si>
    <t>H.02.000.090798</t>
  </si>
  <si>
    <t>Prateleira sob medida em compensado, revestido nas 2 faces com laminado fenólico melamínico, e= 20 mm, L= 45 cm, C= 1,20 m - instalado</t>
  </si>
  <si>
    <t>H.02.000.090801</t>
  </si>
  <si>
    <t>Armário tipo prateleira revestido em laminado fenólico melamínico, espessura 20mm - instalado</t>
  </si>
  <si>
    <t>H.02.000.090802</t>
  </si>
  <si>
    <t>Tampo compensado, espessura de 25 mm, largura de 60 cm, revestimento na face superior em laminado fenólico melamínico - instalado</t>
  </si>
  <si>
    <t>H.02.000.090916</t>
  </si>
  <si>
    <t>Armário/gabinete embutido em MDF sob medida, revestido em laminado melamínico, com portas, prateleiras e ferragens - instalado</t>
  </si>
  <si>
    <t>H.03.000.026208</t>
  </si>
  <si>
    <t>Chapa perfurada em aço SAE 1020, furos redondos de diâmetro 25mm, área aberta de 57%, espessura 1/4´ - inclusive sondagem</t>
  </si>
  <si>
    <t>H.03.000.027541</t>
  </si>
  <si>
    <t>Portão tipo basculante com contrapeso, em chapa metálica 14 calandrada, estruturado com perfis metálicos, uma folha, de 3,30 x 7,20 m, completo, sem motor</t>
  </si>
  <si>
    <t>H.03.000.027618</t>
  </si>
  <si>
    <t>Porta de ferro acústica, espessura de 80mm, batente tripla vedação 185mm, com fechadura e maçaneta, pintura eletrostática cor a definir</t>
  </si>
  <si>
    <t>H.03.000.030355</t>
  </si>
  <si>
    <t>Porta veneziana completa para abrigo em chapa</t>
  </si>
  <si>
    <t>H.03.000.031045</t>
  </si>
  <si>
    <t>Porta ferro de abrir para receber vidro, sob medida</t>
  </si>
  <si>
    <t>H.03.000.031126</t>
  </si>
  <si>
    <t>Fechamento em chapa perfurada de 1,2mm, furos quadrados 4x4mm, com requadro cantoneira em aço carbono, sob medida</t>
  </si>
  <si>
    <t>H.03.000.031205</t>
  </si>
  <si>
    <t>Veneziana de ferro com folhas fixas e de correr sem grade, com 6 folhas; referência comercial JVB 62.51.301-2/62.51.304-7 Belfort da Sasazaki ou equivalente - linha comercial</t>
  </si>
  <si>
    <t>H.03.000.031206</t>
  </si>
  <si>
    <t>Porta de ferro veneziana de abrir 217 x 87 cm, 1 folha, ref. Belfort da Sasazaki ou equivalente - linha comercial</t>
  </si>
  <si>
    <t>H.03.000.031222</t>
  </si>
  <si>
    <t>Porta em chapa n° 14 com batente</t>
  </si>
  <si>
    <t>H.03.000.031225</t>
  </si>
  <si>
    <t>Porta/portão correr em chapa cega dupla, sobmedida</t>
  </si>
  <si>
    <t>H.03.000.031241</t>
  </si>
  <si>
    <t>Caixilho de correr em chapa de ferro dobrado, com subdivisão, sob medida</t>
  </si>
  <si>
    <t>H.03.000.031244</t>
  </si>
  <si>
    <t>Caixilho em ferro, tipo basculante, perfil em ´T´ e ´L´ com espessura de 1/8´, sob medida</t>
  </si>
  <si>
    <t>H.03.000.031245</t>
  </si>
  <si>
    <t>Caixilho em perfis de chapa dobrada, com espessura de 1/8´, baguetes em chapa de aço 14, para fixação de vidros, sob medida</t>
  </si>
  <si>
    <t>H.03.000.031262</t>
  </si>
  <si>
    <t>Porta ferro de abrir para receber vidro, parte inferior chapeada sob medida</t>
  </si>
  <si>
    <t>H.03.000.031266</t>
  </si>
  <si>
    <t>H.03.000.031273</t>
  </si>
  <si>
    <t>Fechamento em chapa metálica expandida EXP-12D com requadro em cantoneira</t>
  </si>
  <si>
    <t>H.03.000.031274</t>
  </si>
  <si>
    <t>Grade de proteção em barra chata soldada 1 1/2´x1/4´, com requadro em chapa dobrada</t>
  </si>
  <si>
    <t>H.03.000.031275</t>
  </si>
  <si>
    <t>Portinhola de correr em chapa de aço 1/4´, para "passa pacote", completa</t>
  </si>
  <si>
    <t>H.03.000.031276</t>
  </si>
  <si>
    <t>Portinhola de abrir, dupla, em chapa de aço 10, para "passa pacote", completa sob medida</t>
  </si>
  <si>
    <t>H.03.000.031284</t>
  </si>
  <si>
    <t>Grade média em aço carbono com espaçamento de 2cm, com barra chata 1´ x 3/8´</t>
  </si>
  <si>
    <t>H.03.000.031296</t>
  </si>
  <si>
    <t>Portão tipo gradil 1 ou 2 folhas, com ou sem bandeira, sob medida</t>
  </si>
  <si>
    <t>H.03.000.031627</t>
  </si>
  <si>
    <t>Porta de abrir em chapa dupla 14 com visor, batente envolvente, completa</t>
  </si>
  <si>
    <t>H.03.000.067564</t>
  </si>
  <si>
    <t>Grelha arvoreira em ferro fundido nodular</t>
  </si>
  <si>
    <t>H.03.000.068037</t>
  </si>
  <si>
    <t>Fechamento em chapa de aço 14 MSG perfurada com diâmetro de 12,7 mm, com requadro em chapa dobrada</t>
  </si>
  <si>
    <t>H.03.000.090241</t>
  </si>
  <si>
    <t>Caixilho em ferro com ventilação permanente, perfil de ferro tipo ´T´ de 1´ x 1/8´ - sob medida</t>
  </si>
  <si>
    <t>H.03.000.090904</t>
  </si>
  <si>
    <t>Caixilho em ferro veneziana em perfis ´L´ e ´T´ com espessura de 1/8´ - sob medida</t>
  </si>
  <si>
    <t>H.03.000.090910</t>
  </si>
  <si>
    <t>Tela de proteção de aço, malha ondulada artística de 1´, fio 10 com requadro em perfil ´L´ de 1´ x 1´ x 1/8´ - (3,40 x 1,30 m)</t>
  </si>
  <si>
    <t>H.04.000.026223</t>
  </si>
  <si>
    <t>Portão de abrir 2 folhas, com tela ondulada galvanizada, malha 2´ e fio 10BWG, cantoneira 5/8x1/8, esquadro tubular de 100x50mm, aço SAE 1008/1010 galvanizado</t>
  </si>
  <si>
    <t>H.04.000.026229</t>
  </si>
  <si>
    <t>Porta de enrolar automatizada, em chapa aço galvanizado 20 perfil articulada raiada, meia cana com micro perfurações, tipo transvision, inclusive coluna</t>
  </si>
  <si>
    <t>H.04.000.026233</t>
  </si>
  <si>
    <t>Guarda-corpo em tubo de aço galvanizado, diâmetro de 1 1/2´ para receber vidro</t>
  </si>
  <si>
    <t>H.04.000.026666</t>
  </si>
  <si>
    <t>Tampa em chapa xadrez galvanizada a fogo antiderrapante, espessura 1/4´ 50kg/m² com cantoneira 1´ x 1´ x 1/8´</t>
  </si>
  <si>
    <t>H.04.000.027501</t>
  </si>
  <si>
    <t>Alambrado em tela de aço galvanizado malha 2´, com montantes metálicos</t>
  </si>
  <si>
    <t>H.04.000.027517</t>
  </si>
  <si>
    <t>Alambrado de segurança em aço galvanizado malha 1´, fio 12BWG, com montantes verticais aço carbono SAE 1008/1010 e arame farpado, completo</t>
  </si>
  <si>
    <t>H.04.000.027524</t>
  </si>
  <si>
    <t>Caixilho fixo em tela galvanizada, revestida com poliamida, malha 10mm</t>
  </si>
  <si>
    <t>H.04.000.027530</t>
  </si>
  <si>
    <t>Alambrado em tela de aço galvanizado malha 2´, montantes metálicos extremo superior duplo e arame farpado, acima de 4m de altura, instalado, ref. São Luiz ou Alambre</t>
  </si>
  <si>
    <t>H.04.000.031006</t>
  </si>
  <si>
    <t>Corrimão tubular em aço galvanizado, diâmetro de 1 1/2´</t>
  </si>
  <si>
    <t>H.04.000.031007</t>
  </si>
  <si>
    <t>Corrimão tubular em aço galvanizado, diâmetro de 2´</t>
  </si>
  <si>
    <t>H.04.000.031030</t>
  </si>
  <si>
    <t>Porta de enrolar manual em chapa de aço galvanizado 22 perfil articulada raiada, meia cana cega ou vazada</t>
  </si>
  <si>
    <t>H.04.000.031111</t>
  </si>
  <si>
    <t>Mão de obra especializada para instalação de veneziana industrial em aço galvanizado com aletas em resina reforçada de fibra de vidro</t>
  </si>
  <si>
    <t>H.04.000.031224</t>
  </si>
  <si>
    <t>Porta/portão correr tela ondulada em aço galvanizado sobmedida</t>
  </si>
  <si>
    <t>H.04.000.031249</t>
  </si>
  <si>
    <t>Porta em ferro galvanizado de correr, para vidro 2 folhas, completa sob medida</t>
  </si>
  <si>
    <t>H.04.000.031269</t>
  </si>
  <si>
    <t>Caixilho fixo em tela de aço galvanizada, tipo ondulada com malha 1/2´, fio 12, com requadro cantoneira de aço carbono, sob medida</t>
  </si>
  <si>
    <t>H.04.000.031270</t>
  </si>
  <si>
    <t>Caixilho removível em tela de aço galvanizada, tipo ondulada com malha 1´, fio 12, com requadro tubular de aço carbono de 2´, sob medida</t>
  </si>
  <si>
    <t>H.04.000.031272</t>
  </si>
  <si>
    <t>Porta de abrir em tela de aço galvanizado, ondulada de 1´ fio 12, sob medida</t>
  </si>
  <si>
    <t>H.04.000.031282</t>
  </si>
  <si>
    <t>Caixilho para vidro á prova de bala em aço SAE1010/1020</t>
  </si>
  <si>
    <t>H.04.000.031312</t>
  </si>
  <si>
    <t>Batente em chapa 16 dobrada e zincada</t>
  </si>
  <si>
    <t>H.04.000.031352</t>
  </si>
  <si>
    <t>Guarda-corpo tubular em aço galvanizado de 1 1/2´ com tela ondulada artística</t>
  </si>
  <si>
    <t>H.04.000.031374</t>
  </si>
  <si>
    <t>Escada marinheiro galvanizada com guarda-corpo</t>
  </si>
  <si>
    <t>H.04.000.031375</t>
  </si>
  <si>
    <t>Escada marinheiro galvanizada</t>
  </si>
  <si>
    <t>H.04.000.031390</t>
  </si>
  <si>
    <t>Tampa para alçapão em chapa de aço galvanizada de 14, com porta cadeado</t>
  </si>
  <si>
    <t>H.04.000.031395</t>
  </si>
  <si>
    <t>Portão 2 folhas tubular diâmetro 3´, com tela em aço galvanizado 2´, altura acima 3,0m, completo; ref. São Luiz, Alambre e Pruden Art ou equivalente</t>
  </si>
  <si>
    <t>H.04.000.031616</t>
  </si>
  <si>
    <t>Portão pivotante/abrir aço galvanizado de 65x132mm, pintura eletrostática 1 folha, medida 2200x1000mm, dimensão 100x2100mm, incluso Pilares</t>
  </si>
  <si>
    <t>H.04.000.031617</t>
  </si>
  <si>
    <t>Portão pivotante/abrir aço galvanizado de 65x132mm, pintura eletrostática, 2 folhas, medida 2200x3600mm, dimensões 1600x2100mm, incluso requadro e pilares</t>
  </si>
  <si>
    <t>H.04.000.031618</t>
  </si>
  <si>
    <t>Gradil em aço galvanizado eletrofundido de 1718x1650mm e pintura eletrostática, 65x132mm e barra portante 25x2mm</t>
  </si>
  <si>
    <t>H.04.000.031619</t>
  </si>
  <si>
    <t>Montante para gradil em aço galvanizado eletrofundido, pintura eletrostática, chato, dimensões 2120 x 76 x 8 mm</t>
  </si>
  <si>
    <t>H.04.000.031621</t>
  </si>
  <si>
    <t>Portão deslizante/correr em aço galvanizado de 65x132mm, pintura eletrostática, inclusive requadros e pilares, dimensão 1600x2100mm</t>
  </si>
  <si>
    <t>H.04.000.031633</t>
  </si>
  <si>
    <t>Porta de enrolar em chapa de aço galvanizado, perfil meia-cana Tansvizion de 22, automatizada, com controle remoto, pintura eletrostática - instalada</t>
  </si>
  <si>
    <t>H.04.000.091169</t>
  </si>
  <si>
    <t>Portão 1 ou 2 folhas tubular com tela de arame galvanizado, completo até 2,50m</t>
  </si>
  <si>
    <t>H.04.000.091170</t>
  </si>
  <si>
    <t>Alambrado de segurança em aço galvanizado malha 2´, fio 10, com montantes verticais em tubos de aço carbono SAE 1008/1010 e arame farpado completo</t>
  </si>
  <si>
    <t>H.04.000.091532</t>
  </si>
  <si>
    <t>Portão com 2 folhas, tubular em tela de aço galvanizado, para alambrado, com altura acima de 2,50m</t>
  </si>
  <si>
    <t>H.04.000.091533</t>
  </si>
  <si>
    <t>Alambrado de segurança em aço galvanizado malha 2´, com montantes verticais em tubos de aço carbono SAE 1008/1010 e arame farpado, acima de 4,00 m de altura</t>
  </si>
  <si>
    <t>H.04.000.092647</t>
  </si>
  <si>
    <t>Grade para forro eletrofundida em aço carbono galvanizado 1008/1010 malha 25x100mm, barra 25x2mm; ref. Metalgrade ou equivalente</t>
  </si>
  <si>
    <t>H.04.000.092773</t>
  </si>
  <si>
    <t>Grade para piso eletrofundida em aço carbono galvanizado a fogo antiderrapante de 30 x 100 mm, barra chata 4 x 2 mm e redonda com diâmetro de 5 mm</t>
  </si>
  <si>
    <t>H.05.000.027629</t>
  </si>
  <si>
    <t>Caixilho em alumínio anodizado natural fixo, linha Cittá da Alcoa ou equivalente</t>
  </si>
  <si>
    <t>H.05.000.027630</t>
  </si>
  <si>
    <t>Caixilho em alumínio anodizado natural maxim-ar, linha Cittá da Alcoa ou equivalente</t>
  </si>
  <si>
    <t>H.05.000.027631</t>
  </si>
  <si>
    <t>Caixilho em alumínio anodizado natural para pele de vidro, linha Cittá da Alcoa ou equivalente</t>
  </si>
  <si>
    <t>H.05.000.027635</t>
  </si>
  <si>
    <t>Caixilho fixo em alumínio anodizado, nas cores bronze/preto, linha 30 - sem vidro</t>
  </si>
  <si>
    <t>H.05.000.027636</t>
  </si>
  <si>
    <t>Caixilho basculante em alumínio anodizado, nas cores bronze/preto, linha 30 - sem vidro</t>
  </si>
  <si>
    <t>H.05.000.027637</t>
  </si>
  <si>
    <t>Caixilho maxim-ar em alumínio anodizado, nas cores bronze/preto, linha 30 - sem vidro</t>
  </si>
  <si>
    <t>H.05.000.027638</t>
  </si>
  <si>
    <t>Caixilho de correr em alumínio anodizado, nas cores bronze/preto, linha 30 - sem vidro</t>
  </si>
  <si>
    <t>H.05.000.027639</t>
  </si>
  <si>
    <t>Porta de abrir em alumínio anodizado, nas cores bronze/preto, linha 30 - sem vidro</t>
  </si>
  <si>
    <t>H.05.000.027640</t>
  </si>
  <si>
    <t>Porta de correr em alumínio anodizado, nas cores bronze/preto, linha 30 - sem vidro</t>
  </si>
  <si>
    <t>H.05.000.027641</t>
  </si>
  <si>
    <t>Porta de abrir tipo veneziana em alumínio anodizado, nas cores bronze/preto, linha 30 - sem vidro</t>
  </si>
  <si>
    <t>H.05.000.027642</t>
  </si>
  <si>
    <t>Portinhola de correr em alumínio anodizado linha 30, tipo veneziana, nas cores bronze/preto</t>
  </si>
  <si>
    <t>H.05.000.027644</t>
  </si>
  <si>
    <t>Porta de abrir em alumínio com pintura eletrostática branca, sob medida, instalada - SEM VIDRO</t>
  </si>
  <si>
    <t>H.05.000.027645</t>
  </si>
  <si>
    <t>Porta de abrir em alumínio tipo lambri branco, sob medida - sem vidro, ref. comercial project MGM ou equivalente</t>
  </si>
  <si>
    <t>H.05.000.027646</t>
  </si>
  <si>
    <t>Porta de correr em alumínio tipo lambri branco, trilho na parte superior, sob medida</t>
  </si>
  <si>
    <t>H.05.000.030403</t>
  </si>
  <si>
    <t>Caixilho fixo em alumínio com pintura eletrostática branca, sob medida, instalado - sem vidros</t>
  </si>
  <si>
    <t>H.05.000.030415</t>
  </si>
  <si>
    <t>Caixilho fixo tipo veneziana em alumínio anodizado branco, linha 25 - sob medida</t>
  </si>
  <si>
    <t>H.05.000.031002</t>
  </si>
  <si>
    <t>Caixilho em alumínio anodizado fosco L 25 de correr, sob medida</t>
  </si>
  <si>
    <t>H.05.000.031015</t>
  </si>
  <si>
    <t>Barra de proteção tipo U, para pessoas com mobilidade reduzida, em tubo de alumínio, L= 250 x 250mm, acabamento com pintura epóxi, conforme NBR9050</t>
  </si>
  <si>
    <t>H.05.000.031101</t>
  </si>
  <si>
    <t>Caixilho em alumínio tipo basculante com vidro, linha comercial</t>
  </si>
  <si>
    <t>H.05.000.031102</t>
  </si>
  <si>
    <t>Caixilho em alumínio tipo maxim-ar com vidro, linha comercial</t>
  </si>
  <si>
    <t>H.05.000.031103</t>
  </si>
  <si>
    <t>Caixilho em alumínio tipo correr com vidro, linha comercial</t>
  </si>
  <si>
    <t>H.05.000.031104</t>
  </si>
  <si>
    <t>H.05.000.031105</t>
  </si>
  <si>
    <t>Porta entrada de abrir em alumínio, com divisão horizontal e vidro fixo - linha comercial</t>
  </si>
  <si>
    <t>H.05.000.031107</t>
  </si>
  <si>
    <t>Porta veneziana abrir em alumínio, linha comercial</t>
  </si>
  <si>
    <t>H.05.000.031108</t>
  </si>
  <si>
    <t>Portinhola tipo veneziana alumínio, linha comercial</t>
  </si>
  <si>
    <t>H.05.000.031109</t>
  </si>
  <si>
    <t>Veneziana industrial em alumínio com aletas em fiber-glass, ref. Comovent ou equivalente</t>
  </si>
  <si>
    <t>H.05.000.031120</t>
  </si>
  <si>
    <t>Porta em alumínio anodizado fosco L 30, tipo veneziana de giro, completa com batente e ferragem, sob medida com referência 90 cm x 185 cm</t>
  </si>
  <si>
    <t>H.05.000.031127</t>
  </si>
  <si>
    <t>Porta de entrada em alumínio anodizado fosco L 30 de correr, completa com batente e ferragem, sob medida</t>
  </si>
  <si>
    <t>H.05.000.031128</t>
  </si>
  <si>
    <t>Porta de entrada em alumínio anodizado fosco L 30, 01 folha de giro, completa com batente e ferragem, sob medida</t>
  </si>
  <si>
    <t>H.05.000.031153</t>
  </si>
  <si>
    <t>Caixilho em alumínio anodizado fosco L 25 basculante, sob medida</t>
  </si>
  <si>
    <t>H.05.000.031154</t>
  </si>
  <si>
    <t>Caixilho guilhotina em alumínio anodizado natural, sob medida, instalado - sem vidros</t>
  </si>
  <si>
    <t>H.05.000.031155</t>
  </si>
  <si>
    <t>Caixilho em alumínio anodizado fosco L 25 fixo, sob medida</t>
  </si>
  <si>
    <t>H.05.000.031156</t>
  </si>
  <si>
    <t>Caixilho em alumínio anodizado fosco L 25 maxim-ar, sob medida</t>
  </si>
  <si>
    <t>H.05.000.032419</t>
  </si>
  <si>
    <t>Porta de correr em alumínio com veneziana e vidro liso, linha 25, cor branca, folhas móveis, vidro liso; ref. linha 25 Magnum da Atlântica Esquadrias, linha 25 Premium da Lux Esquadrias, linha 25 da AJ Esquadrias ou equivalente - linha comercial</t>
  </si>
  <si>
    <t>H.05.000.032421</t>
  </si>
  <si>
    <t>Porta veneziana de abrir em alumínio, cor branca, com pintura eletrostática a pó; ref. Sasazaki, Ebel, Brimak ou equivalente, linha comercial</t>
  </si>
  <si>
    <t>H.05.000.032422</t>
  </si>
  <si>
    <t>Caixilho em alumínio tipo maxim-ar com vidro liso ou mini boreal, cor branco; ref. Sasazaki, Ebel, Gravia, Atlântica ou equivalente, linha comercial</t>
  </si>
  <si>
    <t>H.05.000.032426</t>
  </si>
  <si>
    <t>Caixilho em alumínio tipo basculante com vidro mini boreal, cor branco; referência comercial Sasazaki, Gravia, Atlantica ou equivalente - linha comercial</t>
  </si>
  <si>
    <t>H.05.000.032427</t>
  </si>
  <si>
    <t>Caixilho em alumínio de correr com vidro, cor branco; referência comercial Sasazaki, Ebel, Brimak, Atlantica ou equivalente - linha comercial</t>
  </si>
  <si>
    <t>H.05.000.032437</t>
  </si>
  <si>
    <t>Caixilho em alumínio basculante, com pintura eletrostática branca, sob medida</t>
  </si>
  <si>
    <t>H.05.000.032439</t>
  </si>
  <si>
    <t>Caixilho em alumínio maxim-ar com pintura eletrostática, cor branco, sob medida</t>
  </si>
  <si>
    <t>H.05.000.067522</t>
  </si>
  <si>
    <t>Grelha em alumínio fundido com requadro, 20x100 / 20x50cm, ref. Vila Rica ou equivalente</t>
  </si>
  <si>
    <t>H.05.000.067526</t>
  </si>
  <si>
    <t>Canaleta com grelha em alumínio, largura de 80 mm, ref. SP80 linha Sekapiso da Sekapiso, Aminox ou equivalente</t>
  </si>
  <si>
    <t>H.05.000.067536</t>
  </si>
  <si>
    <t>Canaleta com grelha em alumínio, largura de 46 mm, saída central, vertical ou horizontal, para tubo de 40 mm ou 50 mm; ref. SP46 linha Sekabox da Sekapiso, Aminox ou equivalente</t>
  </si>
  <si>
    <t>H.05.000.067537</t>
  </si>
  <si>
    <t>Canaleta com grelha removível em alumínio, saída central ou vertical, de 46 x 52 mm, grelha abre e fecha de 46 x 1000 mm; ref. SP46 linha Abreseka da Sekapiso, Aminox ou equivalente</t>
  </si>
  <si>
    <t>H.05.000.090632</t>
  </si>
  <si>
    <t>Caixilho em alumínio anodizado fosco L 25, tipo veneziana, sob medida</t>
  </si>
  <si>
    <t>H.05.000.090633</t>
  </si>
  <si>
    <t>Portinhola em alumínio anodizado fosco L 16, tipo veneziana de giro para abrigo, completa, com batente e ferragens, sob medida</t>
  </si>
  <si>
    <t>H.05.000.090686</t>
  </si>
  <si>
    <t>Barra de apoio reta, para pessoas com mobilidade reduzida, em tubo de alumínio, L= 800mm, com flanges, acabamento pintura epóxi, conforme norma NBR 9050</t>
  </si>
  <si>
    <t>H.05.000.090687</t>
  </si>
  <si>
    <t>Barra de apoio em ângulo 90°, para pessoas com mobilidade reduzida, em tubo de alumínio, L= 800x800mm, acabamento com pintura epóxi, conforme norma NBR9050</t>
  </si>
  <si>
    <t>H.06.000.031110</t>
  </si>
  <si>
    <t>Veneziana industrial em aço galvanizado com aletas em resina reforçada de fibra de vidro</t>
  </si>
  <si>
    <t>H.06.000.031640</t>
  </si>
  <si>
    <t>Caixilho de correr com requadro em PVC, 2 folhas móveis, vidro-simples e liso de 3 a 4mm, persiana manual integrada; ref. Brimak, Eurosystem, Belle Acoustique, Marframe ou equivalente</t>
  </si>
  <si>
    <t>H.06.000.037103</t>
  </si>
  <si>
    <t>Placa de poliester insaturado com fibra vidro de 3 mm</t>
  </si>
  <si>
    <t>H.07.000.037004</t>
  </si>
  <si>
    <t>Vidro temperado serigrafado Sreen de 8 mm incolor - material</t>
  </si>
  <si>
    <t>H.07.000.037005</t>
  </si>
  <si>
    <t>Vidro liso laminado jateado de 6 mm - material</t>
  </si>
  <si>
    <t>H.07.000.037008</t>
  </si>
  <si>
    <t>Vidro liso laminado incolor de 10 mm - material</t>
  </si>
  <si>
    <t>H.07.000.037011</t>
  </si>
  <si>
    <t>Espelho comum com espessura de 3mm, com moldura em perfil de alumínio de 1cm, fundo em chapa compensada com 3 mm de espessura</t>
  </si>
  <si>
    <t>H.07.000.037013</t>
  </si>
  <si>
    <t>Vidro liso laminado colorido de 10 mm - material</t>
  </si>
  <si>
    <t>H.07.000.037026</t>
  </si>
  <si>
    <t>Espelho em vidro cristal liso, espessura de 4 mm, sobre superfície plana, peças aproximadamente 0,5 a 4,12 m²</t>
  </si>
  <si>
    <t>H.07.000.037033</t>
  </si>
  <si>
    <t>Vidro multilaminado de alta segurança (blindado) em policarbonato, com certificação Retex; ref. NIJ III da Fanavid ou equivalente - material</t>
  </si>
  <si>
    <t>H.07.000.037040</t>
  </si>
  <si>
    <t>Vidro liso laminado, com filme polivinil butiral (PVB), incolor de 8 mm - material</t>
  </si>
  <si>
    <t>H.07.000.037042</t>
  </si>
  <si>
    <t>Vidro fantasia de 3/4 mm - material</t>
  </si>
  <si>
    <t>H.07.000.037047</t>
  </si>
  <si>
    <t>Vidro liso incolor laminado e temperado, espessura de 16 mm (8+8); ref. Personal ou equivalente - material</t>
  </si>
  <si>
    <t>H.07.000.037048</t>
  </si>
  <si>
    <t>Vidro temperado neutro verde de 10 mm - material</t>
  </si>
  <si>
    <t>H.07.000.037049</t>
  </si>
  <si>
    <t>Vidro laminado temperado neutro verde, composto por vidro temperado neutro verde 6 mm, camada de PVB e vidro temperado incolor 6 mm - material</t>
  </si>
  <si>
    <t>H.07.000.037073</t>
  </si>
  <si>
    <t>Vidros float monolíticos de aparência verde, com espessura de 6 mm</t>
  </si>
  <si>
    <t>H.07.000.037074</t>
  </si>
  <si>
    <t>Vidro liso laminado incolor de 6 mm - material</t>
  </si>
  <si>
    <t>H.07.000.037079</t>
  </si>
  <si>
    <t>Vidro liso laminado colorido de 6 mm - material</t>
  </si>
  <si>
    <t>H.07.000.037080</t>
  </si>
  <si>
    <t>Vidro liso laminado leitoso de 6 mm - material</t>
  </si>
  <si>
    <t>H.07.000.037081</t>
  </si>
  <si>
    <t>Vidro liso transparente de 3 mm - material</t>
  </si>
  <si>
    <t>H.07.000.037082</t>
  </si>
  <si>
    <t>Vidro liso transparente de 4 mm - material</t>
  </si>
  <si>
    <t>H.07.000.037083</t>
  </si>
  <si>
    <t>Vidro liso transparente de 5 mm - material</t>
  </si>
  <si>
    <t>H.07.000.037084</t>
  </si>
  <si>
    <t>Vidro liso transparente de 6 mm - material</t>
  </si>
  <si>
    <t>H.07.000.037086</t>
  </si>
  <si>
    <t>Vidro temperado cinza ou bronze 6 mm - material</t>
  </si>
  <si>
    <t>H.07.000.037087</t>
  </si>
  <si>
    <t>Vidro temperado cinza ou bronze 8 mm - material</t>
  </si>
  <si>
    <t>H.07.000.037088</t>
  </si>
  <si>
    <t>Vidro temperado incolor 10 mm - material</t>
  </si>
  <si>
    <t>H.07.000.037089</t>
  </si>
  <si>
    <t>Vidro temperado incolor 6 mm - material</t>
  </si>
  <si>
    <t>H.07.000.037090</t>
  </si>
  <si>
    <t>Vidro temperado incolor 8 mm - material</t>
  </si>
  <si>
    <t>H.07.000.037095</t>
  </si>
  <si>
    <t>Vidro temperado cinza ou bronze 10 mm - material</t>
  </si>
  <si>
    <t>H.07.000.037098</t>
  </si>
  <si>
    <t>Vidro laminado temperado incolor de 8mm - material</t>
  </si>
  <si>
    <t>H.07.000.037099</t>
  </si>
  <si>
    <t>Vidro multilaminado de alta segurança, com proteção balística de nível III, com espessura final de 51 a 70 mm, com certificação Retex; ref. Inovaglass, Blindare, Grupo Fort ou equivalente - instalado</t>
  </si>
  <si>
    <t>H.07.000.037100</t>
  </si>
  <si>
    <t>Vidro laminado temperado jateado de 8mm - material</t>
  </si>
  <si>
    <t>H.08.000.010001</t>
  </si>
  <si>
    <t>Veda porta/veda fresta para portas 90 cm com escova em alumínio branco, parafusado, ref. comercial Reisam ou equivalente</t>
  </si>
  <si>
    <t>H.08.000.031218</t>
  </si>
  <si>
    <t>Fechadura tipo alavanca com chave para porta corta-fogo, cilindro para acionamento com chave; ref. PHT05 da Dorma, 5122 Sobrano, 09.164-065-PPT La Fonte ou equivalente</t>
  </si>
  <si>
    <t>H.08.000.031221</t>
  </si>
  <si>
    <t>Barra antipânico para porta, de sobrepor de um lado da folha e do outro lado cega</t>
  </si>
  <si>
    <t>H.08.000.031223</t>
  </si>
  <si>
    <t>Barra antipânico de sobrepor de um lado da folha da porta e do outro lado maçaneta, tipo alavanca, com acionamento livre</t>
  </si>
  <si>
    <t>H.08.000.031614</t>
  </si>
  <si>
    <t>Porta cadeado zincado, ref. 81114 89mm ZI da Aliança ou equivalente</t>
  </si>
  <si>
    <t>H.08.000.031637</t>
  </si>
  <si>
    <t>Maçaneta tipo alavanca e cilindro para acionamento com chave, acabamento na cor prata</t>
  </si>
  <si>
    <t>H.08.000.031641</t>
  </si>
  <si>
    <t>Pivô superior lateral, para porta em vidro temperado, ref. SM-1001 fabricação Dorma ou equivalente</t>
  </si>
  <si>
    <t>H.08.000.031642</t>
  </si>
  <si>
    <t>Mancal inferior com rolamento, para porta em vidro temperado, ref. SM 1002 fabricação Dorma, 1013 Santa Marina ou equivalente</t>
  </si>
  <si>
    <t>H.08.000.031644</t>
  </si>
  <si>
    <t>Dobradiça vai-vem de 3" com mola em latão cromado, ref. 355/3 da Page ou equivalente</t>
  </si>
  <si>
    <t>H.08.000.031645</t>
  </si>
  <si>
    <t>Dobradiça em latão cromado de 3 1/2" x 3", ref. La Fonte Dob 90 3 1/2" x 3" LT S/P CR, Arouca 346, 3500 da União Mundial ou equivalente</t>
  </si>
  <si>
    <t>H.08.000.031646</t>
  </si>
  <si>
    <t>Dobradiça inferior para vidro temperado, ref. SM1010 fabricação Dorma, 1103 Santa Marina ou equivalente</t>
  </si>
  <si>
    <t>H.08.000.031647</t>
  </si>
  <si>
    <t>Dobradiça superior para vidro temperado, ref. SM1020 fabricação Dorma, 1101 Santa Marina ou equivalente</t>
  </si>
  <si>
    <t>H.08.000.031650</t>
  </si>
  <si>
    <t>Fechadura de centro com cilindro, para porta externa em vidro temperado, ref. SM 1050-E linha Glas da Dorma ou equivalente</t>
  </si>
  <si>
    <t>H.08.000.031653</t>
  </si>
  <si>
    <t>Suporte duplo para vidro temperado fixado em alvenaria, ref. SM1092 fabricação Dorma, 1306 Santa Marina ou equivalente</t>
  </si>
  <si>
    <t>H.08.000.031656</t>
  </si>
  <si>
    <t>Contra fechadura de centro, para porta de vidro temperado; ref. SM1051/S1051E1 linha Glas da Dorma ou equivalente</t>
  </si>
  <si>
    <t>H.08.000.031658</t>
  </si>
  <si>
    <t>Puxador duplo para porta de madeira, alumínio ou vidro, ref. Dorma Manet de 350mm da Dorma ou equivalente</t>
  </si>
  <si>
    <t>H.08.000.031672</t>
  </si>
  <si>
    <t>Trinco para piso, ref. SM1060 da Dorma, 3240 da Glasspeças, 1519 da Santa Marina ou equivalente</t>
  </si>
  <si>
    <t>H.08.000.031687</t>
  </si>
  <si>
    <t>Fecho de embutir de alavanca, com 20 cm, em latão cromado; ref. 1011 / 20 FC da Arouca ou equivalente</t>
  </si>
  <si>
    <t>H.08.000.031688</t>
  </si>
  <si>
    <t>Fecho tipo ´unho´ de 10 cm em latão cromado de embutir</t>
  </si>
  <si>
    <t>H.08.000.031697</t>
  </si>
  <si>
    <t>Visor tipo olho mágico com ângulo de visualização de 200°; ref. Vonder ou equivalente</t>
  </si>
  <si>
    <t>H.08.000.031698</t>
  </si>
  <si>
    <t>Ferragem adicional para porta de divisória, vão simples colocado</t>
  </si>
  <si>
    <t>H.08.000.031699</t>
  </si>
  <si>
    <t>Ferragem adicional para porta de divisória, vão duplo colocado</t>
  </si>
  <si>
    <t>H.08.000.031701</t>
  </si>
  <si>
    <t>Dobradiça de aço cromado de 3 1/2", para portas de até 21 kg, ref. União Mundial ou equivalente - (embalagem com 3 dobradiças)</t>
  </si>
  <si>
    <t>H.08.000.031715</t>
  </si>
  <si>
    <t>Ferragem completa para porta de box de WC tipo livre/ocupado; ref. 1515/136 Arouca, 719 AZ CR La Fonte, 801 AZ CR 35mm Lockwell ou equivalente</t>
  </si>
  <si>
    <t>H.08.000.031718</t>
  </si>
  <si>
    <t>Cadeado alta segurança 16 pinos, ref. CRT 70 mm da Papaiz ou equivalente</t>
  </si>
  <si>
    <t>H.08.000.031719</t>
  </si>
  <si>
    <t>Cadeado com haste de aço, 35/36 mm, ref. CR35 da Papaiz, E35 da Pado ou equivalente</t>
  </si>
  <si>
    <t>H.08.000.031722</t>
  </si>
  <si>
    <t>Cadeado com haste de aço, 60 mm, ref. CR60 da Papaiz, E60 da Pado ou equivalente</t>
  </si>
  <si>
    <t>H.08.000.031723</t>
  </si>
  <si>
    <t>Cadeado com haste de aço, 25/27 mm, ref. CR25 da Papaiz, E27 da Pado ou equivalente</t>
  </si>
  <si>
    <t>H.08.000.031726</t>
  </si>
  <si>
    <t>Mola de piso para porta com largura até 1,10m e esforço até 120kg, ref. BTS 75 V fabricação Dorma ou equivalente</t>
  </si>
  <si>
    <t>H.08.000.031728</t>
  </si>
  <si>
    <t>Cadeado com haste de aço, 50 mm, ref. CR50 da Papaiz; E50 da Pado ou equivalente</t>
  </si>
  <si>
    <t>H.08.000.031734</t>
  </si>
  <si>
    <t>Dobradiça em latão cromado reforçada com anéis de 3 1/2" x 3", ref. La Fonte Dob 85 3 1/2" x 3" LT S/P CR, 3635 da União Mundial ou equivalente</t>
  </si>
  <si>
    <t>H.08.000.031740</t>
  </si>
  <si>
    <t>Dobradiça em aço inoxidável escovado com anéis, de 3" x 2 1/2", para portas de até 25 kg, ref. Dobradiça 395 da La Fonte ou equivalente</t>
  </si>
  <si>
    <t>H.08.000.031764</t>
  </si>
  <si>
    <t>Equipamento automatizador de portas deslizantes para folha dupla, ref. ES200 EASY da Dorma ou equivalente</t>
  </si>
  <si>
    <t>H.08.000.031765</t>
  </si>
  <si>
    <t>Equipamento automatizador telescópico unilateral de portas deslizantes para folha dupla, ref. ES 200 T da Dorma ou equivalente</t>
  </si>
  <si>
    <t>H.08.000.035003</t>
  </si>
  <si>
    <t>Fechadura completa com maçaneta tipo alavanca, para porta externa de 1 folha, ref. Francesa 460-45 da Pado ou equivalente</t>
  </si>
  <si>
    <t>H.08.000.035004</t>
  </si>
  <si>
    <t>Ferragem completa com maçaneta tipo alavanca, com miolo tipo gorges, para porta interna com 1 folha; referência 721/01 CR da Pado, 402526/40 da Arouca ou equivalente</t>
  </si>
  <si>
    <t>H.08.000.035009</t>
  </si>
  <si>
    <t>Fechadura eletroímã para capacidade de atraque de 150kgf</t>
  </si>
  <si>
    <t>H.08.000.035010</t>
  </si>
  <si>
    <t>Fechadura elétrica de sobrepor e fonte, para portas ou portões de metal ou madeira, ref. C-90 dupla da HDL; fonte com botão, ref. TRA-400 da HDL, ou equivalente</t>
  </si>
  <si>
    <t>H.08.000.035011</t>
  </si>
  <si>
    <t>Mola aérea para porta com esforço acima de 50kg até 60kg, ref. MA 200 potência 3 fabricação Dorma, linha 770 POT2 fabricação Disafe ou equivalente</t>
  </si>
  <si>
    <t>H.08.000.035012</t>
  </si>
  <si>
    <t>Mola aérea para porta com esforço acima de 60kg até 80kg, ref. MA 200 potência 4 fabricação Dorma, linha 770POT2 fabricação Disafe ou equivalente</t>
  </si>
  <si>
    <t>H.08.000.035013</t>
  </si>
  <si>
    <t>Mola aérea hidráulica com calha deslizante, para porta com largura até 1,60mm, com esforço de 81 até 250kg, ref. TS 93B / TS 93 System da Dorma, linha 6825 fabricação Disafe ou equivalente</t>
  </si>
  <si>
    <t>H.08.000.035019</t>
  </si>
  <si>
    <t>Fechadura com maçaneta tipo alavanca em aço inoxidável e rozeta, ref. Victória Ecoinox 882 IXE externa da Pado ou equivalente</t>
  </si>
  <si>
    <t>H.09.000.031168</t>
  </si>
  <si>
    <t>Porta de segurança de correr suspensa em grade com aço SAE 1045, com brete superior, diâmetro de 1´, completa, sem têmpera e revenimento</t>
  </si>
  <si>
    <t>H.09.000.031181</t>
  </si>
  <si>
    <t>Brete para instalação lateral em porta chapa/grade de segurança</t>
  </si>
  <si>
    <t>H.09.000.031253</t>
  </si>
  <si>
    <t>Grade de segurança em aço SAE 1045, diâmetro de 1´, com têmpera e revenimento</t>
  </si>
  <si>
    <t>H.09.000.031254</t>
  </si>
  <si>
    <t>Grade de segurança para janela em aço SAE 1045, diâmetro 1´, com têmpera e revenimento</t>
  </si>
  <si>
    <t>H.09.000.031255</t>
  </si>
  <si>
    <t>Porta de segurança de abrir em grade aço SAE 1045, diâmetro de 1´, completa - com têmpera e revenimento</t>
  </si>
  <si>
    <t>H.09.000.031256</t>
  </si>
  <si>
    <t>Porta de segurança de abrir grade em aço SAE 1045 chapeada, diâmetro de 1´, completa, com têmpera e revenimento</t>
  </si>
  <si>
    <t>H.09.000.031257</t>
  </si>
  <si>
    <t>Porta de segurança especial de abrir com grade em aço SAE 1045, diâmetro de 1´, completa, com têmpera e revenimento</t>
  </si>
  <si>
    <t>H.09.000.031258</t>
  </si>
  <si>
    <t>Portão de abrir para muralha em aço SAE 1045 chapeada, diâmetro de 1´, completa, com têmpera e revenimento</t>
  </si>
  <si>
    <t>H.09.000.031260</t>
  </si>
  <si>
    <t>Grade de segurança em aço SAE 1045 chapeada, diâmetro de 1´, com têmpera e revenimento</t>
  </si>
  <si>
    <t>H.09.000.031329</t>
  </si>
  <si>
    <t>H.09.000.031341</t>
  </si>
  <si>
    <t>Ferrolho de segurança de 1,20 m, DN= 1´, para adaptação em portas de celas, embutido em caixa externamente</t>
  </si>
  <si>
    <t>H.09.000.031361</t>
  </si>
  <si>
    <t>Grade de segurança em aço SAE 1045, diâmetro de 1´ - sem têmpera e revenimento - instalado</t>
  </si>
  <si>
    <t>H.09.000.031362</t>
  </si>
  <si>
    <t>Grade de segurança para janela em aço SAE 1045, diâmetro 1´ - sem têmpera e revenimento - instalado</t>
  </si>
  <si>
    <t>H.09.000.031363</t>
  </si>
  <si>
    <t>Porta de segurança de abrir em grade aço SAE 1045, diâmetro de 1´, sem completa - sem têmpera e revenimento</t>
  </si>
  <si>
    <t>H.09.000.031364</t>
  </si>
  <si>
    <t>Porta de segurança de abrir grade em aço SAE 1045 chapeada, diâmetro de 1´, completa - sem têmpera e revenimento</t>
  </si>
  <si>
    <t>H.09.000.031368</t>
  </si>
  <si>
    <t>Porta de segurança especial de abrir com grade em aço SAE 1045, diâmetro de 1´, completa - sem têmpera e revenimento</t>
  </si>
  <si>
    <t>H.09.000.031369</t>
  </si>
  <si>
    <t>Portão de abrir para muralha em aço SAE 1045 chapeada, diâmetro de 1´, completa - sem têmpera e revenimento</t>
  </si>
  <si>
    <t>H.09.000.031370</t>
  </si>
  <si>
    <t>Grade de segurança em aço SAE 1045 chapeada, diâmetro de 1´ - sem têmpera e revenimento - instalado</t>
  </si>
  <si>
    <t>H.09.000.031613</t>
  </si>
  <si>
    <t>Ferrolho de segurança de 7/8´ para adaptação em portas de celas, com porta cadeado e suporte de fixação</t>
  </si>
  <si>
    <t>H.09.000.031622</t>
  </si>
  <si>
    <t>Caixilho de segurança em aço SAE 1010/1020 tipo fixo e de correr (0,70x0,80m), para receber vidro, com bandeira tipo veneziana (0,375x0,80m)</t>
  </si>
  <si>
    <t>H.09.000.031623</t>
  </si>
  <si>
    <t>Guichê de segurança em grade com aço SAE 1045, diâmetro de 1´, com têmpera e revenimento</t>
  </si>
  <si>
    <t>H.09.000.031625</t>
  </si>
  <si>
    <t>Guichê de segurança em grade com aço SAE 1045, diâmetro de 1´, sem têmpera e revenimento</t>
  </si>
  <si>
    <t>H.09.000.031626</t>
  </si>
  <si>
    <t>H.09.000.031628</t>
  </si>
  <si>
    <t>Porta de segurança de correr em grade de aço SAE 1045, com brete lateral, diâmetro de 1´, completa, com têmpera e revenimento</t>
  </si>
  <si>
    <t>H.09.000.031629</t>
  </si>
  <si>
    <t>Porta de segurança de correr suspensa em grade de aço SAE 1045, chapeada, diâmetro de 1´, completa, com têmpera e revenimento</t>
  </si>
  <si>
    <t>H.09.000.031631</t>
  </si>
  <si>
    <t>Porta de segurança de correr/deslizante, em grade com aço SAE 1045, diâmetro de 1´, completa, sem têmpera e revenimento</t>
  </si>
  <si>
    <t>H.09.000.031907</t>
  </si>
  <si>
    <t>Porta de segurança de correr suspensa em grade em aço SAE 1045, chapeada, diâmetro de 1´, com brete vertical, completa - sem têmpera e revenimento</t>
  </si>
  <si>
    <t>H.12.000.031610</t>
  </si>
  <si>
    <t>Dobradiça tipo gonzo em aço SAE 1045, diâmetro de 1 1/2´ com abas de 2´ x 3/8´ instalada</t>
  </si>
  <si>
    <t>H.12.000.031752</t>
  </si>
  <si>
    <t>Fechadura para cela com abertura de 1 lado, ref. Arouca 7979FZ ( 2 chaves )</t>
  </si>
  <si>
    <t>H.12.000.031754</t>
  </si>
  <si>
    <t>Fechadura para cela com abertura de 1 lado, ref. Arouca 7981FZ ( 2 chaves )</t>
  </si>
  <si>
    <t>H.12.000.031755</t>
  </si>
  <si>
    <t>Fechadura de segurança para corredor, com abertura 2 lados, ref. Arouca 7980 FZ ( 2chaves )</t>
  </si>
  <si>
    <t>H.13.000.069501</t>
  </si>
  <si>
    <t>Solda 50/50</t>
  </si>
  <si>
    <t>H.13.000.069502</t>
  </si>
  <si>
    <t>Pasta para soldar</t>
  </si>
  <si>
    <t>H.13.000.069565</t>
  </si>
  <si>
    <t>Solda eletrolítica tipo Smaw-AWS 6013 eletrodos esp. 2,5/3,25/4,0mm, ref. ESAB, LINCOLN e WELD</t>
  </si>
  <si>
    <t>I.01.000.025057</t>
  </si>
  <si>
    <t>Painel Wall com miolo de madeira contraplacado por lâminas de madeira e externamente por chapas em CRFS, para piso, ref. Eternit ou equivalente</t>
  </si>
  <si>
    <t>I.01.000.030105</t>
  </si>
  <si>
    <t>Porta em laminado melamínico estrutural Alcoplac, TS-10 (fórmica maciça) - 62 x 180cm, com dobradiça e fechadura</t>
  </si>
  <si>
    <t>I.05.000.021057</t>
  </si>
  <si>
    <t>Placa cimentícia impermeabilizada com espessura de 12mm, em chapa de 1,20 x 2,40m, ref. Brasilit ou equivalente</t>
  </si>
  <si>
    <t>I.05.000.021080</t>
  </si>
  <si>
    <t>Placa cimentícia em CRFS impermeabilizada, espessura 6 mm, dimensões 1,20 x 2,00m, ref. Eternit, Brasilit ou equivalente</t>
  </si>
  <si>
    <t>I.06.000.022566</t>
  </si>
  <si>
    <t>Veneziana de vidro tipo ´CAPELINHA´ 20 x 10 x 10 cm</t>
  </si>
  <si>
    <t>I.06.000.022567</t>
  </si>
  <si>
    <t>Veneziana de vidro ´IBRAVIR´ 20 x 20 x 6 cm</t>
  </si>
  <si>
    <t>I.06.000.025561</t>
  </si>
  <si>
    <t>Telha de vidro tipo ´FRANCESA´</t>
  </si>
  <si>
    <t>I.06.000.025562</t>
  </si>
  <si>
    <t>Telha de vidro tipo ´PAULISTA´</t>
  </si>
  <si>
    <t>J.01.000.038012</t>
  </si>
  <si>
    <t>Lixa para ferro e metais Norton N° 80, ou equivalente</t>
  </si>
  <si>
    <t>J.01.000.038013</t>
  </si>
  <si>
    <t>Lixa de pano folha para ferro, GR. 100, ref. Norton, ou 3 M, ou equivalente</t>
  </si>
  <si>
    <t>J.01.000.038014</t>
  </si>
  <si>
    <t>Lixa massa/madeira uso geral Norton, Alcar ou equivalente (médias)</t>
  </si>
  <si>
    <t>J.01.000.038040</t>
  </si>
  <si>
    <t>Lixa d´água, ref. Norton n° 80, Aquaflex ou equivalente</t>
  </si>
  <si>
    <t>J.02.000.024007</t>
  </si>
  <si>
    <t>Emulsão acrílica para vedação de trincas, ref. Selatrinca Suvinil ou  equivalente</t>
  </si>
  <si>
    <t>J.02.000.024028</t>
  </si>
  <si>
    <t>Hidrorepelente a base de silano-siloxano oligomérico disperso em solvente; ref. Silicone da Sika, Acquella Original da Otto Baumgart, Fuseprotec Silicone da Viapol ou equivalente</t>
  </si>
  <si>
    <t>J.02.000.024030</t>
  </si>
  <si>
    <t>Hidrorepelente a base de silano-siloxano oligomérico disperso em água, ref. Acqua da Denver, Repele água da Quartzolit ou equivalente</t>
  </si>
  <si>
    <t>J.02.000.024047</t>
  </si>
  <si>
    <t>Líquido imunizante para madeira pentox (Montana), Penetrol Cupim (Otto Baungart)</t>
  </si>
  <si>
    <t>J.02.000.024076</t>
  </si>
  <si>
    <t>Resina 100% acrílica plastificante, Hiper 409 da NS Brasil ou equivalente</t>
  </si>
  <si>
    <t>J.02.000.024147</t>
  </si>
  <si>
    <t>Resina acrílica para piso granilite</t>
  </si>
  <si>
    <t>J.02.000.024148</t>
  </si>
  <si>
    <t>Resina epóxi para piso granilite</t>
  </si>
  <si>
    <t>J.02.000.028056</t>
  </si>
  <si>
    <t>Tinta esmalte sintético alto brilho, grafite metálico, para estrutura metálica, ref. Suvinil, Luxens, Maza ou equivalente</t>
  </si>
  <si>
    <t>J.02.000.028057</t>
  </si>
  <si>
    <t>Selador para tinta epóxi</t>
  </si>
  <si>
    <t>J.02.000.028058</t>
  </si>
  <si>
    <t>Tinta esmalte Premium, base água, brilhante/acetinado, várias cores, pintura interna/externa, ref. Coralit Zero da Coral, Futura Premium, Suvinil Premium, Metalatex Eco, Sherwin Williams, ou equivalente</t>
  </si>
  <si>
    <t>J.02.000.037503</t>
  </si>
  <si>
    <t>Revestimento texturizado acrílico com microagregado, uso interno/externo em várias corres; ref. Permalit Textura Domus da Ibratin ou equivalente</t>
  </si>
  <si>
    <t>J.02.000.037505</t>
  </si>
  <si>
    <t>Textura acrílica sem agregados minerais, cor branca, ref. Texturatto liso ou clássico da Suvinil ou equivalente, para uso interno ou externo</t>
  </si>
  <si>
    <t>J.02.000.037506</t>
  </si>
  <si>
    <t>Tinta base borracha clorada, ref. Anklor TR da Tintas Ancora, Globaltrafic 611 da Global Tintas, Perfortrafic código 25020 da Tintas Perfortex ou equivalente</t>
  </si>
  <si>
    <t>J.02.000.037508</t>
  </si>
  <si>
    <t>Resina epóxi com alcatrão de hulha, ref. Denvercoat Epóxi Alcatrão da Denver, Compound Coal Tar Epóxi, Duropoxy alcatrão especial ou equivalente</t>
  </si>
  <si>
    <t>J.02.000.037509</t>
  </si>
  <si>
    <t>Primer base epóxi cromato de zinco 1 demão, ref. Nitoprimer ZN Fosroc ou equivalente</t>
  </si>
  <si>
    <t>J.02.000.037510</t>
  </si>
  <si>
    <t>Massa corrida de base acrílica; ref. Massa Acrílica (Suvinil/Glasurit), Massa FC (Fusecolor), Massa Especial para fachada (Retinco) ou equivalente</t>
  </si>
  <si>
    <t>J.02.000.037513</t>
  </si>
  <si>
    <t>Tinta látex, acabamento fosco aveludado, ref. coral 3 em 1 da Coral, rende e cobre muito da Suvinil ou equivalente</t>
  </si>
  <si>
    <t>J.02.000.037517</t>
  </si>
  <si>
    <t>Tinta acrílica para pisos, ref. Novacor Piso Liso-amarelo (Globo/Novacor), Suvinil Poliesportiva da Glasurit, Metalatex Acrílico com Quartzo da Sherwin Williams ou equivalente</t>
  </si>
  <si>
    <t>J.02.000.037518</t>
  </si>
  <si>
    <t>Selador para tinta acrílica Coral, Suvinil ou equivalente</t>
  </si>
  <si>
    <t>J.02.000.037528</t>
  </si>
  <si>
    <t>Tinta acrílica para sinalização visual de pisos, com acabamento fosco, várias cores, ref. Interlight da Indutil ou equivalente</t>
  </si>
  <si>
    <t>J.02.000.037539</t>
  </si>
  <si>
    <t>Verniz fungicida Stain, para madeiras; ref. Osmocolor Montana / Verniz Satin Suvinil ou equivalente</t>
  </si>
  <si>
    <t>J.02.000.037542</t>
  </si>
  <si>
    <t>Tinta 100% acrílica acabamento fosco acetinado, Coral, Suvinil 100% Acrílico (Glasurit), Sherwin Willian, Metalatex (Fusecolor) ou equivalente</t>
  </si>
  <si>
    <t>J.02.000.037545</t>
  </si>
  <si>
    <t>Tinta-base epoxi</t>
  </si>
  <si>
    <t>J.02.000.037548</t>
  </si>
  <si>
    <t>Verniz incolor antipichação, ref. Graffitiguard da Anchortec, Antgraf Eco verniz da Ant Graf ou equivalente</t>
  </si>
  <si>
    <t>J.02.000.037549</t>
  </si>
  <si>
    <t>Microesferas de vidro Extra Premix (tipo I-B); ref. Vimaster ou equivalente</t>
  </si>
  <si>
    <t>J.02.000.037602</t>
  </si>
  <si>
    <t>Proteção passiva contra incêndio com tinta intumescente, com tempo requerido de resistência ao fogo TRRF = 60 min - aplicação em painéis de gesso acartonado</t>
  </si>
  <si>
    <t>J.02.000.037603</t>
  </si>
  <si>
    <t>Proteção passiva contra incêndio com tinta intumescente, com tempo requerido de resistência ao fogo TRRF = 120 min - aplicação em painéis de gesso acartonado</t>
  </si>
  <si>
    <t>J.02.000.037605</t>
  </si>
  <si>
    <t>Tinta intumescente, para aplicação em estrutura metálica, ref. CKC, Unifrax, Jotun Brasil, Sherwin Williams ou equivalente</t>
  </si>
  <si>
    <t>J.02.000.038000</t>
  </si>
  <si>
    <t>Fundo preparador base água, para madeira e metais; ref. Fundo preparador Coralit Balance da Coral, Metalatex Eco fundo antiferrugem da Sherwin Williams, Fundo preparador da Suvinil ou equivalente</t>
  </si>
  <si>
    <t>J.02.000.038001</t>
  </si>
  <si>
    <t>Diluente aguarrás mineral; ref. Suvinil, Luksnova, Coral ou equivalente</t>
  </si>
  <si>
    <t>J.02.000.038006</t>
  </si>
  <si>
    <t>Fundo sintético branco para superfície galvanizada, alumínio; ref. Coral fundo para galvanização ou equivalente</t>
  </si>
  <si>
    <t>J.02.000.038007</t>
  </si>
  <si>
    <t>Tinta latex PVA anti-mofo; ref. Coralmur da Coral, Premium ou equivalente</t>
  </si>
  <si>
    <t>J.02.000.038008</t>
  </si>
  <si>
    <t>Tinta latex acrílica antimofo; ref. Metalatex antimofo (Sherwin Williams) ou equivalente</t>
  </si>
  <si>
    <t>J.02.000.038017</t>
  </si>
  <si>
    <t>Massa corrida PVA; ref. Massa Corrida Suvinil, Massa Corrida Coral, Metalatex da Sherwin Willians ou equivalente</t>
  </si>
  <si>
    <t>J.02.000.038028</t>
  </si>
  <si>
    <t>Zarcão, ref. Zarcoral fabricação Coral - Zarcão Internacional ou equivalente</t>
  </si>
  <si>
    <t>J.02.000.038029</t>
  </si>
  <si>
    <t>Removedor de tinta, ref. Pintoff da Coral ou equivalente</t>
  </si>
  <si>
    <t>J.02.000.038034</t>
  </si>
  <si>
    <t>Tinta a óleo acabamento liso brilhante, ref. Óleo Coral (Coral), Suvinil Tinta Óleo (Glasurit)  ou equivalente</t>
  </si>
  <si>
    <t>J.02.000.038038</t>
  </si>
  <si>
    <t>Pigmento para argamassa tipo Pó Xadrez, ref. amarelo Novacor, Globo ou equivalente</t>
  </si>
  <si>
    <t>J.02.000.038050</t>
  </si>
  <si>
    <t>Verniz comum a base de poliuretano; referência comercial Verniz SW Marítimo brilhante (Sherwin Willians), Suvinil Verniz Copal (Glasurit), Sparlak Copal (Akzo/Ypiranga) ou equivalente</t>
  </si>
  <si>
    <t>J.02.000.038052</t>
  </si>
  <si>
    <t>Verniz acrílico base água, ref. Denverniz Acqua (Denver), Durocryl A (Wolf Hacker), Nitoprimer AW (Fosroc) ou equivalente</t>
  </si>
  <si>
    <t>J.02.000.038054</t>
  </si>
  <si>
    <t>Verniz acrílico base solvente, Dekguard BS/FS, (Fosroc), Durocryl S (Wolf Hacker), Denverniz SB/SF (Denver) ou equivalente</t>
  </si>
  <si>
    <t>J.02.000.038058</t>
  </si>
  <si>
    <t>Impermeabilizante acrílico, ref. Suviflex ou equivalente</t>
  </si>
  <si>
    <t>J.02.000.038060</t>
  </si>
  <si>
    <t>Thinner, ref. Natrielli ou equivalente</t>
  </si>
  <si>
    <t>J.02.000.038061</t>
  </si>
  <si>
    <t>Líquido de fundo (fundo preparador)</t>
  </si>
  <si>
    <t>J.02.000.090805</t>
  </si>
  <si>
    <t>Tinta esmalte especial para lousa, cor verde, acabamento fosco, ref. Coralit Esmalte Sintético (Coral), Suvinil Esmalte Sintético, ou equivalente</t>
  </si>
  <si>
    <t>K.01.000.023500</t>
  </si>
  <si>
    <t>Divisória em granilite frontal, maciça ou revestida, e= 4,0cm - instalado</t>
  </si>
  <si>
    <t>K.01.000.023501</t>
  </si>
  <si>
    <t>Divisória em granilite maciça ou revestida, e= 3,0cm instalado</t>
  </si>
  <si>
    <t>K.01.000.033001</t>
  </si>
  <si>
    <t>Estucamento e polimento piso/patamar em granilite</t>
  </si>
  <si>
    <t>K.01.000.033002</t>
  </si>
  <si>
    <t>Estucamento e polimento degrau (piso e espelho) em granilite</t>
  </si>
  <si>
    <t>K.01.000.033004</t>
  </si>
  <si>
    <t>Estucamento e polimento de rodapé em granilite</t>
  </si>
  <si>
    <t>K.01.000.033011</t>
  </si>
  <si>
    <t>Soleira em granilite cinza ou verde, polido com espessura mínima de 8mm fornecimento e aplicação média</t>
  </si>
  <si>
    <t>K.01.000.033015</t>
  </si>
  <si>
    <t>Piso em granilite cinza ou verde, polido, espessura mínimo de 8mm fornecimento e aplicação média</t>
  </si>
  <si>
    <t>K.01.000.033017</t>
  </si>
  <si>
    <t>Soleira para piso alta resistência (&gt;40MPa), moldado no local, tráfego médio (8mm) ou pesado (12mm), largura até 30cm aplicado média</t>
  </si>
  <si>
    <t>K.01.000.035031</t>
  </si>
  <si>
    <t>Degrau em granilite, cinza ou verde, polido, com espessura mínima de 8mm fornecimento e aplicação média</t>
  </si>
  <si>
    <t>K.01.000.035531</t>
  </si>
  <si>
    <t>Placa granilite de 3 cm</t>
  </si>
  <si>
    <t>K.01.000.035534</t>
  </si>
  <si>
    <t>Piso alta resistência (&gt;40MPa), moldado no local, tráfego pesado com espessura de 12mm aplicado</t>
  </si>
  <si>
    <t>K.01.000.035535</t>
  </si>
  <si>
    <t>Degrau para piso alta resistência (&gt;40 MPa), moldado no local, tráfego médio, espessura de 8 mm aplicado</t>
  </si>
  <si>
    <t>K.01.000.035536</t>
  </si>
  <si>
    <t>Degrau para piso alta resistência (&gt;40 MPa), moldado no local, tráfego médio, espessura de 12 mm aplicado</t>
  </si>
  <si>
    <t>K.01.000.036042</t>
  </si>
  <si>
    <t>Rodapé em granilite tipo meia cana, cor cinza ou verde, polido, até 10cm fornecimento e aplicação média</t>
  </si>
  <si>
    <t>K.01.000.036140</t>
  </si>
  <si>
    <t>Rodapé para piso alta resistência (&gt;40MPa), moldado no local, tráfego médio (8mm) ou tráfego pesado (12mm) aplicado média</t>
  </si>
  <si>
    <t>K.01.000.036512</t>
  </si>
  <si>
    <t>Polimento piso fundido no local alta resistência</t>
  </si>
  <si>
    <t>K.02.000.023504</t>
  </si>
  <si>
    <t>Divisória placa granito cinza andorinha; dimensões 1,0x2,0 m, com espessura de 3 cm; colocado (fixada piso e parede)</t>
  </si>
  <si>
    <t>K.02.000.023555</t>
  </si>
  <si>
    <t>Divisória em mármore branco, dimensões 1,0x2,0 m; com espessura de 3 cm, colocado (fixada piso e parede)</t>
  </si>
  <si>
    <t>K.02.000.032502</t>
  </si>
  <si>
    <t>Tampo (com frontão) em granito, com espessura de 2 cm, com furo para 1 cuba simples, nas cores Andorinha, cinza Corumbá, Santa Cecília, verde Ubatuba, acabamento polido</t>
  </si>
  <si>
    <t>K.02.000.032503</t>
  </si>
  <si>
    <t>Revestimento de granito em placas de 40 x 40 cm, com espessura de 2 cm, nas cores cinza Andorinha, cinza Corumbá, Santa Cecília, verde Ubatuba ou branco Dallas, acabamento polido - material</t>
  </si>
  <si>
    <t>K.02.000.032504</t>
  </si>
  <si>
    <t>Degrau e espelho em granito (piso 30 cm e espelho 20 cm), com espessura de 2 cm, nas cores cinza Andorinha, cinza Corumbá, Santa Cecília, verde Ubatuba ou branco Dallas, acabamento polido - material</t>
  </si>
  <si>
    <t>K.02.000.032508</t>
  </si>
  <si>
    <t>Peitoril e/ou soleira em granito, com espessura de 2 cm e largura de 20 cm, nas cores cinza Andorinha, cinza Corumbá, Santa Cecília, verde Ubatuba ou branco Dallas, acabamento polido - material</t>
  </si>
  <si>
    <t>K.02.000.032509</t>
  </si>
  <si>
    <t>Peitoril e/ou soleira em granito, com espessura de 2 cm e largura de 21 até 30 cm, nas cores cinza Andorinha, cinza Corumbá, Santa Cecília, verde Ubatuba ou branco Dallas, acabamento polido - material</t>
  </si>
  <si>
    <t>K.02.000.032516</t>
  </si>
  <si>
    <t>Rodapé em granito, espessura de 2 cm e altura de 7 cm, nas cores cinza Andorinha, cinza Corumbá, Santa Cecília, verde Ubatuba ou branco Dallas, acabamento polido - material</t>
  </si>
  <si>
    <t>K.02.000.032517</t>
  </si>
  <si>
    <t>Rodapé em granito, espessura de 2 cm e altura entre 7,1 a 10 cm, nas cores cinza Andorinha, cinza Corumbá, Santa Cecília, verde Ubatuba ou branco Dallas, acabamento polido - material</t>
  </si>
  <si>
    <t>K.02.000.033012</t>
  </si>
  <si>
    <t>Piso em granilite, placas pré-moldadas de 40 x 40 cm, inclusive assentamento, polimento, enceramento e rejunte</t>
  </si>
  <si>
    <t>K.02.000.033570</t>
  </si>
  <si>
    <t>Revestimento em granito lavado tipo Fulget tradicional ou natural em faixas até 40 cm; ref. Fulget da Grani Torre ou equivalente</t>
  </si>
  <si>
    <t>K.02.000.033571</t>
  </si>
  <si>
    <t>Revestimento em granito lavado tipo Fulget tradicional ou natural em panos, ref. Fulget da Grani Torre ou equivalente</t>
  </si>
  <si>
    <t>K.02.000.035033</t>
  </si>
  <si>
    <t>Degrau em mármore travertino nacional com espessura de 2 cm, piso 30 cm e espelho 20 cm</t>
  </si>
  <si>
    <t>K.02.000.035036</t>
  </si>
  <si>
    <t>Degrau e espelho em mármore branco com espessura de 2 cm, piso 30 cm e espelho 20 cm</t>
  </si>
  <si>
    <t>K.02.000.035072</t>
  </si>
  <si>
    <t>Mármore travertino nacional com espessura de 2 cm</t>
  </si>
  <si>
    <t>K.02.000.035073</t>
  </si>
  <si>
    <t>Mármore branco, com espessura de 3 cm</t>
  </si>
  <si>
    <t>K.02.000.035075</t>
  </si>
  <si>
    <t>Mármore travertino nacional com espessura de 3 cm</t>
  </si>
  <si>
    <t>K.02.000.035076</t>
  </si>
  <si>
    <t>Mármore branco com espessura de 2 cm</t>
  </si>
  <si>
    <t>K.02.000.036087</t>
  </si>
  <si>
    <t>Revestimento em granito, com espessura de 2 cm, nas cores cinza Andorinha, cinza Corumbá, Santa Cecília, verde Ubatuba ou branco Dallas, acabamento jateado - material</t>
  </si>
  <si>
    <t>K.02.000.036088</t>
  </si>
  <si>
    <t>Rodapé em granito, com espessura de 2 cm e altura de 7 cm, nas cores cinza Andorinha, cinza Corumbá, Santa Cecília, verde Ubatuba ou branco Dallas, acabamento jateado - material</t>
  </si>
  <si>
    <t>K.02.000.036089</t>
  </si>
  <si>
    <t>Degrau e espelho em granito, (piso 30cm e espelho 20cm), com espessura de 2 cm, nas cores cinza Andorinha, cinza Corumbá, Santa Cecília, verde Ubatuba ou branco Dallas, acabamento jateado - material</t>
  </si>
  <si>
    <t>K.02.000.036090</t>
  </si>
  <si>
    <t>Peitoril e/ou soleira em granito, espessura de 2 cm e largura de 20 até 30 cm, nas cores cinza Andorinha, cinza Corumbá, Santa Cecília, verde Ubatuba ou branco Dallas, acabamento jateado - material</t>
  </si>
  <si>
    <t>K.02.000.065652</t>
  </si>
  <si>
    <t>Tampo (com frontão) para pia em mármore Espírito Santo; com espessura de 3 cm; dimensão de 0,60x1,50; furo para 1 cuba simples colocado</t>
  </si>
  <si>
    <t>K.03.000.032508</t>
  </si>
  <si>
    <t>Peitoril e/ou soleira em ardósia na cor verde, com espessura de 2 cm e largura até 20 cm, nas cores Andorinha ou Corumbá, acabamento polido</t>
  </si>
  <si>
    <t>K.03.000.032517</t>
  </si>
  <si>
    <t>Ardósia verde de 40 x 40cm e espessura de 1,50cm</t>
  </si>
  <si>
    <t>K.03.000.032519</t>
  </si>
  <si>
    <t>Rodapé em ardósia verde com altura de 7 cm</t>
  </si>
  <si>
    <t>K.03.000.035017</t>
  </si>
  <si>
    <t>Arenito comum para revestimento</t>
  </si>
  <si>
    <t>K.03.000.035055</t>
  </si>
  <si>
    <t>Pedra em mosaico português 2 cores colocado</t>
  </si>
  <si>
    <t>K.03.000.035060</t>
  </si>
  <si>
    <t>Pedra miracema de 11,5 x 23 cm, com espessura de 10 a 15 mm</t>
  </si>
  <si>
    <t>K.03.000.035061</t>
  </si>
  <si>
    <t>Pedra mineira comum irregular (chapa) para revestimento</t>
  </si>
  <si>
    <t>K.03.000.036138</t>
  </si>
  <si>
    <t>Rodapé em pedra mineira simples com altura de 10 cm</t>
  </si>
  <si>
    <t>K.03.000.036505</t>
  </si>
  <si>
    <t>Paralelepípedo só material</t>
  </si>
  <si>
    <t>L.01.000.023531</t>
  </si>
  <si>
    <t>Divisória em placas de gesso acartonado, resistência ao fogo 30 minutos, espessura 73/48mm - 1ST 12,5 + 1ST 12,5</t>
  </si>
  <si>
    <t>L.01.000.023533</t>
  </si>
  <si>
    <t>Divisória em placas de gesso acartonado, resistência ao fogo 30 minutos, espessura 73/48mm - 1ST 12,5 + 1ST 12,5 - com lã mineral</t>
  </si>
  <si>
    <t>L.01.000.023534</t>
  </si>
  <si>
    <t>Divisória em placas de gesso acartonado, resistência ao fogo 30 minutos, espessura 100/70mm - 1ST 15 + 1ST 15 - com lã mineral</t>
  </si>
  <si>
    <t>L.01.000.023535</t>
  </si>
  <si>
    <t>Divisória em placas de gesso acartonado, resistência ao fogo 30 minutos, espessura 100/70mm - 1ST 15 + 1ST 15</t>
  </si>
  <si>
    <t>L.01.000.023560</t>
  </si>
  <si>
    <t>Divisória em placas de gesso acartonado, resistência ao fogo 30 minutos, espessura 100/70mm - 1RU 15 + 1RU 15</t>
  </si>
  <si>
    <t>L.01.000.023564</t>
  </si>
  <si>
    <t>Divisória em placas duplas de gesso acartonado, resistência ao fogo 60 minutos, espessura 120/70mm - 2ST 12,5 + 2ST 12,5 - com lã mineral</t>
  </si>
  <si>
    <t>L.01.000.023587</t>
  </si>
  <si>
    <t>Divisória em placas de gesso acartonado, resistência ao fogo 60 minutos, espessura 120/90mm - 1RF 15 + 1RF 15 - com lã mineral</t>
  </si>
  <si>
    <t>L.01.000.023606</t>
  </si>
  <si>
    <t>Forro em painéis de gesso acartonado removível, acabamento liso com película rígida de PVC, placas 625x1250mm, espessura de 9,5mm; ref. Gyprex liso Placo ou equivalente - instalado</t>
  </si>
  <si>
    <t>L.01.000.023630</t>
  </si>
  <si>
    <t>Divisória em placas duplas de gesso acartonado, resistência ao fogo 120 minutos, espessura 130/70mm - 2RF 15 + 2RF 15</t>
  </si>
  <si>
    <t>L.01.000.023631</t>
  </si>
  <si>
    <t>Divisória em placas duplas de gesso acartonado, resistência ao fogo 60 minutos, espessura 120/70mm - 2ST 12,5 + 2RU 12,5</t>
  </si>
  <si>
    <t>L.01.000.023632</t>
  </si>
  <si>
    <t>Divisória em placas duplas de gesso acartonado, resistência ao fogo 60 minutos, espessura 120/70mm - 2RU 12,5 + 2RU 12,5</t>
  </si>
  <si>
    <t>L.01.000.023633</t>
  </si>
  <si>
    <t>Divisória em placas duplas de gesso acartonado, resistência ao fogo 60 minutos, espessura 98/48mm - 2ST 12,5 + 2ST 12,5 - com lã mineral</t>
  </si>
  <si>
    <t>L.01.000.023634</t>
  </si>
  <si>
    <t>Divisória em placas duplas de gesso acartonado, resistência ao fogo 60 minutos, espessura 98/48mm - 2RU 12,5 + 2RU 12,5 - com lã mineral</t>
  </si>
  <si>
    <t>L.01.000.023635</t>
  </si>
  <si>
    <t>Divisória em placas duplas de gesso acartonado, resistência ao fogo 60 minutos, espessura 98/48mm - 2ST 12,5 + 2RU 12,5 - com lã mineral</t>
  </si>
  <si>
    <t>L.01.000.034019</t>
  </si>
  <si>
    <t>Moldura gesso simples, espessura até 6,0cm, instalada</t>
  </si>
  <si>
    <t>L.01.000.034021</t>
  </si>
  <si>
    <t>Forro em painel de gesso acartonado, tipo standard, espessura 12,5mm, estrutura em aço galvanizado; ref. Gypsum FGE, Placostil F530 ou equivalente</t>
  </si>
  <si>
    <t>L.01.000.034024</t>
  </si>
  <si>
    <t>Forro em placa de gesso liso, fixado e estruturado</t>
  </si>
  <si>
    <t>L.02.000.023653</t>
  </si>
  <si>
    <t>Forro de gesso removível com película rígida de PVC de 625 x 625mm; ref. Gyprex da Placo ou equivalente</t>
  </si>
  <si>
    <t>M.02.000.036114</t>
  </si>
  <si>
    <t>M.02.000.036115</t>
  </si>
  <si>
    <t>Fornecimento e instalação de piso elevado tipo telescópico em chapa de aço, sem revestimento</t>
  </si>
  <si>
    <t>M.02.000.036118</t>
  </si>
  <si>
    <t>Piso elevado de concreto, placas 60x60cm, em sistema de apoio, pedestais em PVC, resistência 7 KN/m², espes. aproximada 4cm, altura 15cm, antiderrapante; ref. C40-600-PV Concreto linha Sílica da Dacapo, Piso Elevado Concrestiell ou equivalente - instalad</t>
  </si>
  <si>
    <t>M.03.000.020450</t>
  </si>
  <si>
    <t>Limpeza fossa séptica</t>
  </si>
  <si>
    <t>M.04.000.022593</t>
  </si>
  <si>
    <t>Piso podotátil alerta / direcional em borracha - espessura 5 mm de relevo, dimensões (250 x 250) mm</t>
  </si>
  <si>
    <t>M.04.000.023609</t>
  </si>
  <si>
    <t>Forro em fibra mineral acústico removível, em placas de 625 x 1250 mm, com atenuação sonora mínima de 28 dB, coeficiente de absorção sonora (NRC) de 0,85; ref. Forro Thermatex Thermofon da AMF, Humancare da OWA ou equivalente - instalado</t>
  </si>
  <si>
    <t>M.04.000.023626</t>
  </si>
  <si>
    <t>Forro em fibra mineral com placas acústicas removíveis de 625 x 625mm; ref. linha Sandila NRC T24 da OWA do Brasil ou equivalente</t>
  </si>
  <si>
    <t>M.04.000.023650</t>
  </si>
  <si>
    <t>Forro metálico removível tipo colmeia, paineis de 625 x 625 mm, modulação das células de 125 x 125 mm, ref. CELL T15 da Hunter Douglas ou equivalente</t>
  </si>
  <si>
    <t>M.04.000.024096</t>
  </si>
  <si>
    <t>Placa para sinalização tátil em braile (início ou final), para corrimão, com o verso auto-aderente, conforme NBR 9050-2015</t>
  </si>
  <si>
    <t>M.04.000.024097</t>
  </si>
  <si>
    <t>Placa para sinalização tátil em braile (pavimento), para corrimão, com o verso auto-aderente, conforme NBR 9050-2015</t>
  </si>
  <si>
    <t>M.04.000.024108</t>
  </si>
  <si>
    <t>Anel de borracha para sinalização tátil, para corrimão, com diâmetro de 4,5 cm</t>
  </si>
  <si>
    <t>M.04.000.024522</t>
  </si>
  <si>
    <t>Isolamento térmico em polietileno expandido para tubulação água quente e refrigeração, espessura de 5mm, diâmetro de 15mm, ref. Elumaflex, Polipex</t>
  </si>
  <si>
    <t>M.04.000.024523</t>
  </si>
  <si>
    <t>Isolamento térmico em polietileno expandido para tubulação água quente e refrigeração, espessura de 5mm, diâmetro de 22mm, ref. Elumaflex, Polipex</t>
  </si>
  <si>
    <t>M.04.000.024524</t>
  </si>
  <si>
    <t>Isolamento térmico em polietileno expandido para tubulação água quente e refrigeração, espessura de 5mm, diâmetro de 28mm, ref. Elumaflex, Polipex</t>
  </si>
  <si>
    <t>M.04.000.024525</t>
  </si>
  <si>
    <t>Isolamento térmico em polietileno expandido para tubulação água quente e refrigeração, espessura de 10mm, diâmetro de 35mm, ref. Elumaflex, Polipex</t>
  </si>
  <si>
    <t>M.04.000.024526</t>
  </si>
  <si>
    <t>Isolamento térmico em polietileno expandido para tubulação água quente e refrigeração, espessura de 10mm, diâmetro de 42mm, ref. Elumaflex, Polipex</t>
  </si>
  <si>
    <t>M.04.000.024527</t>
  </si>
  <si>
    <t>Isolamento térmico em polietileno expandido para tubulação água quente e refrigeração, espessura de 10mm, diâmetro de 54mm, ref. Elumaflex, Polipex</t>
  </si>
  <si>
    <t>M.04.000.024618</t>
  </si>
  <si>
    <t>Placa acústica em espuma semirrígida na cor cinza, com uma camada de manta HD, espessura de 50mm e dimensões 500x500mm, ref. Sonex Illtec Bloc 50/35 da OWA ou equivalente</t>
  </si>
  <si>
    <t>M.04.000.024621</t>
  </si>
  <si>
    <t>Placa acústica incombustível em espuma semirrígida na cor cinza, com superfície em cunhas anecóicas - instalado</t>
  </si>
  <si>
    <t>M.04.000.030368</t>
  </si>
  <si>
    <t>Cantoneira de sobrepor em PVC, dimensões (40x40x2,8)mm - 90º - referência TEC-029 da Tecnoperfil ou equivalente</t>
  </si>
  <si>
    <t>M.04.000.030375</t>
  </si>
  <si>
    <t>Canto externo de acabamento em PVC, perfil de 1,0 x 3,0 cm, ref. TEC 183 da Tecnoperfil ou equivalente - barra de 2,70 m</t>
  </si>
  <si>
    <t>M.04.000.030376</t>
  </si>
  <si>
    <t>Corrimão, bate-maca ou protetor de parede em PVC, com altura de 131mm, barras de 4,0m, nas azul ou marfim, ref. TEC 026 da Tecnoperfil ou equivalente</t>
  </si>
  <si>
    <t>M.04.000.030377</t>
  </si>
  <si>
    <t>Protetor de parede ou bate-maca em PVC flexível, com altura de 150mm, nas amarelo, branco ou preto, rolo de 25m, ref. TEC 913 da Tecnoperfil ou equivalente</t>
  </si>
  <si>
    <t>M.04.000.030378</t>
  </si>
  <si>
    <t>Bate-maca ou protetor curvo de parede em PVC, com altura de 200mm, nas cores branco, bege azul escuro, barra de 4m, ref. TEC 198 da Tecnoperfil ou equivalente</t>
  </si>
  <si>
    <t>M.04.000.030379</t>
  </si>
  <si>
    <t>Bate-maca ou protetor de parede em PVC, com altura de 200mm, barra de 4m, ref. TEC 200 da Tecnoperfil ou equivalente</t>
  </si>
  <si>
    <t>M.04.000.030380</t>
  </si>
  <si>
    <t>Faixa protetora em vinil de alto impacto para paredes, altura de 400mm, várias cores, com tratamento antibacteriano, antifungo, antimofo, retardante de chama e resistente a impacto, ref. Cosimo Cataldo, Enterprises Arquitetura ou equivalente</t>
  </si>
  <si>
    <t>M.04.000.030382</t>
  </si>
  <si>
    <t>Cantoneira autoadesiva em vinil de alto impacto, aba 2cm a 3,8cm, espessura 2mm, ângulo 90º, cor branca; ref. Enterprises Arquitetura, Cosimo Cataldo ou equivalente</t>
  </si>
  <si>
    <t>M.04.000.032533</t>
  </si>
  <si>
    <t>Rodapé em poliestireno com altura de 7 cm, cor branca, linha Primer/BR, ref. 451 RP/BR da Revitech, 451 RP/BR da Santa Luzia ou equivalente</t>
  </si>
  <si>
    <t>M.04.000.033508</t>
  </si>
  <si>
    <t>Piso de borracha sintética preta, ref. Daud ou equivalente colado</t>
  </si>
  <si>
    <t>M.04.000.033510</t>
  </si>
  <si>
    <t>Rodapé de borracha sintética preta, altura até 7 cm, ref. Le Corp, Daud ou equivalente colado</t>
  </si>
  <si>
    <t>M.04.000.033511</t>
  </si>
  <si>
    <t>Degrau (piso e espelho) de borracha sintética preta de 4 mm, ref. Le Corp, Daud ou equivalente - colado</t>
  </si>
  <si>
    <t>M.04.000.033516</t>
  </si>
  <si>
    <t>Grama sintética decorativa, com altura da grama: 20 a 32 mm, fio, polietileno (PE); ref. Playgrama, Hatcarpet, SLC ou equivalente - instalada</t>
  </si>
  <si>
    <t>M.04.000.033526</t>
  </si>
  <si>
    <t>Rodapé em poliestireno de sobrepor, altura de 8 cm; ref. linha Blend da Tarkett ou equivalente</t>
  </si>
  <si>
    <t>M.04.000.033529</t>
  </si>
  <si>
    <t>Piso vinílico autoportante com espessura de 4 mm, com impermeabilização acrílica, em placas de 609,6 x 609,6mm; ref. linha Square, coleção Set da Tarket ou equivalente</t>
  </si>
  <si>
    <t>M.04.000.033534</t>
  </si>
  <si>
    <t>Piso vinílico autoportante acústico com e=4,5 mm, classe III A; ref. linha Square Acoustic da Tarkett ou equivalente</t>
  </si>
  <si>
    <t>M.04.000.033535</t>
  </si>
  <si>
    <t>Rodapé flexível em resinas de PVC de 5cm, espessura de 2mm, curvo/plano; ref. Tarkett ou equivalente</t>
  </si>
  <si>
    <t>M.04.000.033536</t>
  </si>
  <si>
    <t>Rodapé flexível em resinas de PVC de 7,5cm, espessura de 2mm, curvo/plano; ref. Tarkett ou equivalente</t>
  </si>
  <si>
    <t>M.04.000.033537</t>
  </si>
  <si>
    <t>Rodapé hospitalar flexível em resinas de PVC de 7,5cm, espessura de 2mm, nível/sobrepor; ref. Tarkett ou equivalente</t>
  </si>
  <si>
    <t>M.04.000.033539</t>
  </si>
  <si>
    <t>Testeira flexível em resinas de PVC para arremate de degrau, espessura de 2,0 mm; ref. Tarkett ou equivalente</t>
  </si>
  <si>
    <t>M.04.000.033540</t>
  </si>
  <si>
    <t>Revestimento vinílico em placas de 30 x 30 cm, classe II A, com e= 2,0 mm; ref. Paviflex Natural da Tarkett ou equivalente</t>
  </si>
  <si>
    <t>M.04.000.033541</t>
  </si>
  <si>
    <t>Revestimento vinílico em placas de 30 x 30 cm, classe II A, com e= 3,2 mm; ref. Paviflex Natural da Tarkett ou equivalente</t>
  </si>
  <si>
    <t>M.04.000.033542</t>
  </si>
  <si>
    <t>Piso vinílico em manta heterogênea com e= 2mm, classe III A; ref. linhas Flourish / Decode da Tarkett ou equivalente</t>
  </si>
  <si>
    <t>M.04.000.033543</t>
  </si>
  <si>
    <t>Piso vinílico flexível em manta homogênea com e= 2mm, classe II A; ref. linha IQ Optima da Tarkett ou equivalente</t>
  </si>
  <si>
    <t>M.04.000.033544</t>
  </si>
  <si>
    <t>Piso vinílico flexível em régua heterogênea com e= 3mm, classe II A; ref. linha Ambienta da Tarkett ou equivalente</t>
  </si>
  <si>
    <t>M.04.000.033545</t>
  </si>
  <si>
    <t>Piso vinílico antiestático, espessura de 5 mm, classe II A; ref. linha Hercules Olimpo da Belgotex, Beaulieu ou equivalente</t>
  </si>
  <si>
    <t>M.04.000.034017</t>
  </si>
  <si>
    <t>Forro modular removível em PVC, em placas de 618 x 1243mm, espessura 10 mm, montado com estrutura de sustentação</t>
  </si>
  <si>
    <t>M.04.000.034020</t>
  </si>
  <si>
    <t>Placas em lã de vidro microperfurado, revestida em PVC tipo Forrovid, para reparos em forro existente</t>
  </si>
  <si>
    <t>M.04.000.034027</t>
  </si>
  <si>
    <t>Forro em lâmina PVC, frisada, largura 100/200mm (média); com estrutura de sustentação colocado; ref. Tigre ou equivalente</t>
  </si>
  <si>
    <t>M.04.000.034035</t>
  </si>
  <si>
    <t>Forro em painel de fibra mineral, acabamento em pintura vinílica, 625x1250mm, com estrutura de sustentação, ref. Armstrong Encore HumiGuard Plus ou equivalmente</t>
  </si>
  <si>
    <t>M.04.000.035525</t>
  </si>
  <si>
    <t>Carpete tráfego intenso, comercial, bouclê, filamento nylon, altura de 6,0mm, ref. Astral Beaulieu, Chronos 22 oz Shaw ou equivalente - colocado</t>
  </si>
  <si>
    <t>M.04.000.035526</t>
  </si>
  <si>
    <t>Carpete tráfego moderado, comercial, bouclê, filamento polipropileno, com altura de 5,4 a 8mm; ref. Essex Beauliex, Champion Inybra, Project  Meller ou equivalente - colocado</t>
  </si>
  <si>
    <t>M.04.000.035531</t>
  </si>
  <si>
    <t>Revestimento vinílico com espessura total de 2mm, em manta 2m, uso comercial pesado 23/34/43, reação ao fogo II-A, resistência antiderrapante, resistência à abrasão EM ISO 10581 - tipo I, tratamento anti-bacteriano incorporado, tratamento superfície "PUR</t>
  </si>
  <si>
    <t>M.04.000.035583</t>
  </si>
  <si>
    <t>Piso de borracha para sinalização tátil de alerta/direcional colorido em placas 25 x 25 cm, espessura 5,0 mm, ref. Daud, Andaluz, ou equivalente</t>
  </si>
  <si>
    <t>M.04.000.036047</t>
  </si>
  <si>
    <t>Rodapé de cordão em poliamida (nylon) ou em polipropileno - colocado</t>
  </si>
  <si>
    <t>M.04.000.036135</t>
  </si>
  <si>
    <t>Revestimento laminado melamínico dissipativo texturizado ou liso, e=2mm, placa 60x60cm, várias cores, ref. Formipiso ou equivalente instalado</t>
  </si>
  <si>
    <t>M.04.000.065082</t>
  </si>
  <si>
    <t>Reservatório em polietileno de alta densidade (cisterna), antioxidante e proteção anti UV, capacidade de 5.000 litros, com acessórios, ref. Acqualimp ou equivalente</t>
  </si>
  <si>
    <t>M.04.000.065083</t>
  </si>
  <si>
    <t>Reservatório em polietileno de alta densidade (cisterna), antioxidante e proteção anti UV, capacidade de 10.000 litros, com acessório; ref. Acqualimp, Amanco ou equivalente</t>
  </si>
  <si>
    <t>M.04.000.092626</t>
  </si>
  <si>
    <t>Plástico bolha, diâmetro de 1,00 a 2,00 cm - rolo de (1,00 x 100 ou 1,30 x 100) metros, ref. Syroplat ou equivalente</t>
  </si>
  <si>
    <t>M.04.000.092845</t>
  </si>
  <si>
    <t>Película de controle solar refletiva para vidros, na cor prata, referência Window Film Silver 35 da 3M ou equivalente - instalado</t>
  </si>
  <si>
    <t>N.01.000.038507</t>
  </si>
  <si>
    <t>Grama tipo batatais em placas (caminhão cap.400m²)</t>
  </si>
  <si>
    <t>N.01.000.038508</t>
  </si>
  <si>
    <t>Forração Hera Inglesa, min. 18 mudas/m² - h= 0,15m</t>
  </si>
  <si>
    <t>N.01.000.038510</t>
  </si>
  <si>
    <t>Terra vegetal orgânica adubada</t>
  </si>
  <si>
    <t>N.01.000.038511</t>
  </si>
  <si>
    <t>N.01.000.038513</t>
  </si>
  <si>
    <t>Grama tipo Esmeralda em placas</t>
  </si>
  <si>
    <t>N.01.000.038516</t>
  </si>
  <si>
    <t>Arbusto alamanda h= 0,60 a 0,80 m</t>
  </si>
  <si>
    <t>N.01.000.038605</t>
  </si>
  <si>
    <t>Árvore ornamental tipo Ipê Amarelo - h= 2,00m</t>
  </si>
  <si>
    <t>N.01.000.038610</t>
  </si>
  <si>
    <t>Grama tipo São Carlos em placas</t>
  </si>
  <si>
    <t>N.01.000.038613</t>
  </si>
  <si>
    <t>Árvore ornamental tipo Areca Bambu - h= 2,00m</t>
  </si>
  <si>
    <t>N.01.000.038621</t>
  </si>
  <si>
    <t>Arbusto Curculigo h= 0,60 a 0,80 m</t>
  </si>
  <si>
    <t>N.01.000.038624</t>
  </si>
  <si>
    <t>Árvore ornamental tipo Manacá-da-serra - h= 2,00m</t>
  </si>
  <si>
    <t>N.01.000.038628</t>
  </si>
  <si>
    <t>Árvore ornamental tipo Pata de Vaca - h= 2,00m</t>
  </si>
  <si>
    <t>N.01.000.038632</t>
  </si>
  <si>
    <t>Forração Lírio Amarelo, min.18 mudas/m² - h= 0,50m</t>
  </si>
  <si>
    <t>N.01.000.038639</t>
  </si>
  <si>
    <t>N.01.000.038642</t>
  </si>
  <si>
    <t>Arbusto Azaléia - h= 0,60 a 0,80 m</t>
  </si>
  <si>
    <t>N.01.000.038648</t>
  </si>
  <si>
    <t>Forração com clorofito, mínimo 20 mudas/m² - h= 0,15m</t>
  </si>
  <si>
    <t>N.01.000.038712</t>
  </si>
  <si>
    <t>Árvore tipo Aroeira salsa (Shinus molle) - h= 2,00m</t>
  </si>
  <si>
    <t>N.01.000.039154</t>
  </si>
  <si>
    <t>Árvore do tipo Coqueiro Jerivá (Syagrus romanzoffiana) - h = 4,00m</t>
  </si>
  <si>
    <t>N.01.000.039164</t>
  </si>
  <si>
    <t>Árvore do tipo Falso barbatimão (Cassia leptophylla) - h = 2,00m</t>
  </si>
  <si>
    <t>N.02.000.091652</t>
  </si>
  <si>
    <t>Mini centro de atividades em madeira rústica, ref. Mundo Mágico ou equivalente</t>
  </si>
  <si>
    <t>N.02.000.091653</t>
  </si>
  <si>
    <t>Balanço duplo em madeira rústica, ref. Mundo Mágico ou equivalente</t>
  </si>
  <si>
    <t>N.02.000.091654</t>
  </si>
  <si>
    <t>Gangorra dupla em madeira rústica, ref. Mundo Mágico ou equivalente</t>
  </si>
  <si>
    <t>N.02.000.091656</t>
  </si>
  <si>
    <t>Gira-gira em ferro com assento de madeira (8 lugares), ref. Mundo Mágico ou equivalente</t>
  </si>
  <si>
    <t>N.03.000.050471</t>
  </si>
  <si>
    <t>Assento (banco) articulado para banho, em liga de alumínio com pintura epóxi, de 700 x 450 mm, conforme norma NBR9050</t>
  </si>
  <si>
    <t>N.03.000.050494</t>
  </si>
  <si>
    <t>Banco de madeira tipos cavalinho ou tamanduá, com réguas em madeira envernizada de 1,60m e pés em ferro fundido pintado</t>
  </si>
  <si>
    <t>N.03.000.065537</t>
  </si>
  <si>
    <t>Tanque simples em granito sintético, ref. T60 Marsinty</t>
  </si>
  <si>
    <t>N.03.000.065539</t>
  </si>
  <si>
    <t>Armário plástico para lavatório embutir/sobrepor; referência modelo A43 fabricação Astra ou equivalente</t>
  </si>
  <si>
    <t>N.03.000.094235</t>
  </si>
  <si>
    <t>Superfície sólido mineral para bancadas, saias e frontões, não poroso e homogêneo composto de resina acrílica e minerais naturais; ref. Corian da Dupont ou equivalente</t>
  </si>
  <si>
    <t>N.04.000.020300</t>
  </si>
  <si>
    <t>Placa de sinalização em PVC fotoluminescente (200x200mmx2mm), com indicação de equipamentos de alarme, detecção e extinção de incêndio, ref. E001.01B da ADVcomm, E2 da Net Placa, 17388 da TAG Sinalização ou equivalente</t>
  </si>
  <si>
    <t>N.04.000.020301</t>
  </si>
  <si>
    <t>Placa de sinalização em PVC fotoluminescente (150x150x2mm), com indicação de equipamentos de combate à incêndio; ref. E005.01A da ADVcomm, E5 da Perfect Vision, E7MH da Net Placa ou equivalente</t>
  </si>
  <si>
    <t>N.04.000.020302</t>
  </si>
  <si>
    <t>Placa de sinalização em PVC fotoluminescente (240x120x2mm), indicação de rota de evacuação e saída de emergência; ref. S2 da Net Placa, 3670 da TAG Sinalização, S2 da Perfect Vision ou equivalente</t>
  </si>
  <si>
    <t>N.04.000.020303</t>
  </si>
  <si>
    <t>Placa de sinalização em PVC fotoluminescente (145x145x2mm) /  (200x100x2mm), com identificação de pavimentos, ref. S017.01 da ADVcomm, 6076 da Tag Sinalização, S17 da Net Placa ou equivalente</t>
  </si>
  <si>
    <t>N.04.000.020304</t>
  </si>
  <si>
    <t>Placa de sinalização em PVC, com indicação de alerta, (150x200x2mm); ref. A00511C da ADVcomm, 590 da TAG Sinalização, A1 da Perfect Vision ou equivalente</t>
  </si>
  <si>
    <t>N.04.000.020305</t>
  </si>
  <si>
    <t>Placa de sinalização em PVC, com indicação de proibição normativa, (150x200x2mm); ref. P00111C da ADVcomm, 639 da TAG Sinalização, P4 da Net Placa ou equivalente</t>
  </si>
  <si>
    <t>N.04.000.020357</t>
  </si>
  <si>
    <t>Placa para identificação da obra, em chapa de aço n° 18, galvanizado com tratamento anticorrosivo padrão</t>
  </si>
  <si>
    <t>N.04.000.020359</t>
  </si>
  <si>
    <t>Placa de sinalização tátill em poliestireno "PS", na cor cinza claro e alto relevo em braile preto, nas dimensões de 80x50x3mm, para sinalização de pavimentos, conforme Norma NBR 9050</t>
  </si>
  <si>
    <t>N.04.000.037601</t>
  </si>
  <si>
    <t>Matriz símbolo PSAI, poliestireno alto impacto, para vaga de estacionamento de pessoas com mobilidade reduzida, de acordo com a norma  NBR 9050</t>
  </si>
  <si>
    <t>N.04.000.039071</t>
  </si>
  <si>
    <t>Placa de identificação em PVC, com texto em vinil e espessura de 2mm</t>
  </si>
  <si>
    <t>N.04.000.039085</t>
  </si>
  <si>
    <t>Placa com sinalização indicativa de 7 x 25 cm, em acrílico cristal ou colorido, com espessura de 2 mm, com texto em vinílico adesivo</t>
  </si>
  <si>
    <t>N.04.000.039112</t>
  </si>
  <si>
    <t>N.04.000.039114</t>
  </si>
  <si>
    <t>Banner em lona com impressão digitalmente, com bainha reforçada e ilhoses</t>
  </si>
  <si>
    <t>N.04.000.039115</t>
  </si>
  <si>
    <t>Requadro em metalon para banner em lona impresso</t>
  </si>
  <si>
    <t>N.04.000.091435</t>
  </si>
  <si>
    <t>Pictograma autoadesivo em policarbonato resistente para piso, de 80 cm x 120 cm, para área de resgate; ref. referência comercial Andaluz Acessibilidade, Escolha Certa, Advann Comunicação, Digimetta, Efeito Publicidade ou equivalente</t>
  </si>
  <si>
    <t>N.05.000.036710</t>
  </si>
  <si>
    <t>Aro duplo de aço basquete</t>
  </si>
  <si>
    <t>N.05.000.036711</t>
  </si>
  <si>
    <t>Cesto para basquete em malha de náilon, fio 2</t>
  </si>
  <si>
    <t>N.05.000.036719</t>
  </si>
  <si>
    <t>Trave oficial para futebol de salão completa</t>
  </si>
  <si>
    <t>N.05.000.036720</t>
  </si>
  <si>
    <t>Rede para futebol de salão, em náilon, fio 2</t>
  </si>
  <si>
    <t>N.06.000.050297</t>
  </si>
  <si>
    <t>N.06.000.050298</t>
  </si>
  <si>
    <t>N.06.000.050299</t>
  </si>
  <si>
    <t>N.07.000.000001</t>
  </si>
  <si>
    <t>Tacha refletiva de plástico/resina tipo I monodirecional conforme NBR 14636, ref. comercial ICD vias, LMC tintas, Sinalmax ou equivalente</t>
  </si>
  <si>
    <t>N.07.000.000002</t>
  </si>
  <si>
    <t>Tacha refletiva de plástico/resina tipo II monodirecional conforme NBR 14636, ref. comercial ICD vias, LMC tintas, Sinalmax ou equivalente</t>
  </si>
  <si>
    <t>N.07.000.000003</t>
  </si>
  <si>
    <t>Tacha refletiva de plástico/resina tipo I bidirecional conforme NBR 14636, ref. comercial ICD vias, LMC tintas, Sinalmax ou equivalente</t>
  </si>
  <si>
    <t>N.07.000.000004</t>
  </si>
  <si>
    <t>Tacha refletiva de plástico/resina tipo II bidirecional conforme NBR 14636, ref. comercial ICD vias, LMC tintas, Sinalmax ou equivalente</t>
  </si>
  <si>
    <t>N.07.000.000005</t>
  </si>
  <si>
    <t>Tacha refletiva de vidro temperado conforme NBR 15766, ref. comercial Prismatic ou equivalente</t>
  </si>
  <si>
    <t>N.07.000.000006</t>
  </si>
  <si>
    <t>Tachão refletivo de plástico/resina tipo I monodirecional conforme NBR 15576, ref. comercial ICD vias, LMC tintas, Sinalmax ou equivalente</t>
  </si>
  <si>
    <t>N.07.000.000007</t>
  </si>
  <si>
    <t>Tachão refletivo de plástico/resina tipo I bidirecional conforme NBR 15576, ref. comercial ICD vias, LMC tintas, Sinalmax ou equivalente</t>
  </si>
  <si>
    <t>N.07.000.000008</t>
  </si>
  <si>
    <t>Segregador refletivo de plástico/resina (bate rodas), ref. comercial ICD vias, LMC tintas, Sinalmax ou equivalente</t>
  </si>
  <si>
    <t>N.07.000.000009</t>
  </si>
  <si>
    <t>Abraçadeira em aço galvanizado com parafusos e porcas para placas de sinalização</t>
  </si>
  <si>
    <t>N.07.000.000010</t>
  </si>
  <si>
    <t>Placa de regulamentação, advertência, educativa, de orientação turística e de serviços, em chapa de aço tipo NB 1010/1020, esp. 1,25 mm, bitola 18, ou esp. 1,50 mm, bitola 16 - ABNT NBR 11904, área até 2,0 m², totalmente refletiva com película IA/IA - AB</t>
  </si>
  <si>
    <t>N.07.000.000011</t>
  </si>
  <si>
    <t xml:space="preserve">Placa de regulamentação, advertência, educativa, de orientação turística e de serviços, em chapa de aço tipo NB 1010/1020, esp. 1,25 mm, bitola 18, ou esp. 1,50 mm, bitola 16 - ABNT NBR 11904, área até 2,0 m², totalmente refletiva com película III/III - </t>
  </si>
  <si>
    <t>N.07.000.000012</t>
  </si>
  <si>
    <t>Placa de regulamentação, advertência, educativa, de orientação turística e de serviços, em chapa de alumínio liga 5052, tempera H-34, esp. 2,0 mm, área até 2,0 m², totalmente refletiva com película IA/IA - ABNT NBR 14644</t>
  </si>
  <si>
    <t>N.07.000.000013</t>
  </si>
  <si>
    <t>Placa de regulamentação, advertência, educativa, de orientação turística e de serviços, em chapa de alumínio liga 5052, tempera H-34, esp. 2,0 mm, área até 2,0 m², totalmente refletiva com película III/III - ABNT NBR 14644</t>
  </si>
  <si>
    <t>N.07.000.000014</t>
  </si>
  <si>
    <t>Placa de regulamentação, advertência, educativa, de orientação turística e de serviços, em chapa de alumínio liga 5052, tempera H-34, esp. 2,0 mm, área maior que 2,0 m², modulada, totalmente refletiva com película III/III - ABNT NBR 14644</t>
  </si>
  <si>
    <t>N.07.000.000015</t>
  </si>
  <si>
    <t>Placa de regulamentação, advertência, educativa, de orientação turística e de serviços, em ACM - alumínio composto - ABNT-NBR-16179, área até 2,0 m², totalmente refletiva com película IA/IA - ABNT NBR 14644</t>
  </si>
  <si>
    <t>N.07.000.000016</t>
  </si>
  <si>
    <t>Placa de regulamentação, advertência, educativa, de orientação turística e de serviços, em ACM - alumínio composto - ABNT-NBR-16179, área até 2,0 m², totalmente refletiva com película III/III - ABNT NBR 14644</t>
  </si>
  <si>
    <t>N.07.000.000017</t>
  </si>
  <si>
    <t>Placa de regulamentação, advertência, educativa, de orientação turística e de serviços, em ACM - alumínio composto - ABNT-NBR-16179, área maior que 2,0 m², modulada, totalmente refletiva com película III/III - ABNT NBR 14644</t>
  </si>
  <si>
    <t>N.07.000.000018</t>
  </si>
  <si>
    <t>Execução de sinalização horizontal com aplicação tinta a base de resina acrílica emulsionada em água, ABNT NBR 13699</t>
  </si>
  <si>
    <t>N.07.000.000019</t>
  </si>
  <si>
    <t>Execução de sinalização horizontal com aplicação de massa termoplástica à quente pelo método de extrusão na espessura de 3,0 mm, para faixas, ABNT NBR 13132 e NBR 15402</t>
  </si>
  <si>
    <t>N.07.000.000020</t>
  </si>
  <si>
    <t>Execução de sinalização horizontal com aplicação de massa termoplástica à quente pelo método de extrusão na espessura de 3,0 mm, para legendas, ABNT NBR 13132  e NBR 15402</t>
  </si>
  <si>
    <t>N.07.000.000021</t>
  </si>
  <si>
    <t>Execução de sinalização horizontal com aplicação de massa termoplástica à quente pelo método de aspersão, na espessura de 1,5 mm, para faixas, ABNT NBR 13159 e NBR 15402</t>
  </si>
  <si>
    <t>N.07.000.000022</t>
  </si>
  <si>
    <t>Execução de sinalização horizontal com aplicação de laminado elastoplástico retrorefletivo e antiderrapante pré formado em diversas cores para símbolos e letras, ABNT NBR 15741</t>
  </si>
  <si>
    <t>N.07.000.000023</t>
  </si>
  <si>
    <t>Execução de sinalização horizontal com aplicação de termoplástico de alto relevo, ABNT NBR 15543</t>
  </si>
  <si>
    <t>N.07.000.000024</t>
  </si>
  <si>
    <t>Execução de sinalização horizontal com aplicação de plástico a frio manual a base de resinas metacrílicas reativas para faixas, ABNT NBR 15870</t>
  </si>
  <si>
    <t>N.07.000.000025</t>
  </si>
  <si>
    <t>Remoção de sinalização horizontal existente pelo processo manual ou mecânico, ABNT NBR 15405</t>
  </si>
  <si>
    <t>N.07.000.000026</t>
  </si>
  <si>
    <t>O.01.000.067503</t>
  </si>
  <si>
    <t>Caixa de gordura em PVC, com tampa, cesto de limpeza, 2 entradas de 75mm, 1 entrada de 50mm, 1 saída de 100mm, completo; ref. Tigre ou equivalente - capacidade de 19 litros</t>
  </si>
  <si>
    <t>O.01.000.960000</t>
  </si>
  <si>
    <t>Caixa de gordura premoldada com tampa em concreto, 40 x 40 x 35 cm</t>
  </si>
  <si>
    <t>O.02.000.062501</t>
  </si>
  <si>
    <t>Tubo de PVC rígido soldável marrom, DN= 20mm (1/2´)</t>
  </si>
  <si>
    <t>O.02.000.062502</t>
  </si>
  <si>
    <t>Tubo de PVC rígido soldável marrom, DN= 25mm (3/4´)</t>
  </si>
  <si>
    <t>O.02.000.062503</t>
  </si>
  <si>
    <t>Tubo de PVC rígido soldável marrom, DN= 32mm (1´)</t>
  </si>
  <si>
    <t>O.02.000.062504</t>
  </si>
  <si>
    <t>Tubo de PVC rígido soldável marrom, DN= 40mm (1 1/4´)</t>
  </si>
  <si>
    <t>O.02.000.062505</t>
  </si>
  <si>
    <t>Tubo de PVC rígido soldável marrom, DN= 50mm (1 1/2´)</t>
  </si>
  <si>
    <t>O.02.000.062506</t>
  </si>
  <si>
    <t>Tubo de PVC rígido soldável marrom, DN= 60mm (2´)</t>
  </si>
  <si>
    <t>O.02.000.062507</t>
  </si>
  <si>
    <t>Tubo de PVC rígido soldável marrom, DN= 75mm (2 1/2´)</t>
  </si>
  <si>
    <t>O.02.000.062508</t>
  </si>
  <si>
    <t>Tubo de PVC rígido soldável marrom, DN= 85mm (3´)</t>
  </si>
  <si>
    <t>O.02.000.062509</t>
  </si>
  <si>
    <t>Tubo de PVC rígido soldável marrom, DN= 110mm (4´)</t>
  </si>
  <si>
    <t>O.02.000.062512</t>
  </si>
  <si>
    <t>Tubo de PVC rígido DEFoFo, DN= 200mm (DE= 222mm), ref. Vinilfer ou equivalente</t>
  </si>
  <si>
    <t>O.02.000.062513</t>
  </si>
  <si>
    <t>Tubo de PVC rígido DEFoFo, DN= 250mm (DE= 274mm), ref. Vinilfer ou equivalente</t>
  </si>
  <si>
    <t>O.02.000.062514</t>
  </si>
  <si>
    <t>Tubo de PVC rígido DEFoFo, DN= 300mm (DE= 326mm), ref. Vinilfer ou equivalente</t>
  </si>
  <si>
    <t>O.02.000.062515</t>
  </si>
  <si>
    <t>Tubo de PVC rígido tipo Coletor Esgoto, DN= 400 mm, junta elástica</t>
  </si>
  <si>
    <t>O.02.000.062530</t>
  </si>
  <si>
    <t>Tubo de PVC rígido branco, pontas lisas, soldável, série normal, DN 40mm</t>
  </si>
  <si>
    <t>O.02.000.062531</t>
  </si>
  <si>
    <t>Tubo de PVC rígido branco PxB com virola, linha esgoto série normal, DN= 50mm</t>
  </si>
  <si>
    <t>O.02.000.062532</t>
  </si>
  <si>
    <t>Tubo de PVC rígido branco PxB com virola, linha esgoto série normal, DN= 75mm</t>
  </si>
  <si>
    <t>O.02.000.062533</t>
  </si>
  <si>
    <t>Tubo de PVC rígido branco PxB com virola, linha esgoto série normal, DN= 100mm</t>
  </si>
  <si>
    <t>O.02.000.062534</t>
  </si>
  <si>
    <t>Tubo de PVC para esgoto 150mm</t>
  </si>
  <si>
    <t>O.02.000.062549</t>
  </si>
  <si>
    <t>Tubo descarga em PVC de 1 1/2´ longo</t>
  </si>
  <si>
    <t>O.02.000.062554</t>
  </si>
  <si>
    <t>Tubo de PVC rígido, pontas lisas, soldável, linha esgoto série reforçada ´R´, DN= 40mm</t>
  </si>
  <si>
    <t>O.02.000.062558</t>
  </si>
  <si>
    <t>Tubo de PVC rígido PxB com virola, linha esgoto série reforçada ´R´, DN= 50mm</t>
  </si>
  <si>
    <t>O.02.000.062560</t>
  </si>
  <si>
    <t>Tubo de PVC rígido PxB com virola, linha esgoto série reforçada ´R´, DN= 75mm</t>
  </si>
  <si>
    <t>O.02.000.062561</t>
  </si>
  <si>
    <t>Tubo de PVC rígido PxB com virola, linha esgoto série reforçada ´R´, DN= 100mm</t>
  </si>
  <si>
    <t>O.02.000.062562</t>
  </si>
  <si>
    <t>Tubo de PVC rígido PxB com virola, linha esgoto série reforçada ´R´, DN= 150mm</t>
  </si>
  <si>
    <t>O.02.000.062570</t>
  </si>
  <si>
    <t>Tubo de PVC rígido PBA, classe 15, DN= 50mm</t>
  </si>
  <si>
    <t>O.02.000.062571</t>
  </si>
  <si>
    <t>Tubo de PVC rígido PBA, classe 15, DN= 75mm</t>
  </si>
  <si>
    <t>O.02.000.062572</t>
  </si>
  <si>
    <t>Tubo de PVC rígido PBA, classe 15, DN= 100mm</t>
  </si>
  <si>
    <t>O.02.000.062581</t>
  </si>
  <si>
    <t>Tubo de PVC rígido tipo Coletor Esgoto, DN= 100mm</t>
  </si>
  <si>
    <t>O.02.000.062583</t>
  </si>
  <si>
    <t>Tubo de PVC rígido tipo Coletor Esgoto, DN= 150mm</t>
  </si>
  <si>
    <t>O.02.000.062584</t>
  </si>
  <si>
    <t>Tubo de PVC rígido tipo Coletor Esgoto, DN= 200mm</t>
  </si>
  <si>
    <t>O.02.000.062585</t>
  </si>
  <si>
    <t>Tubo de PVC rígido tipo Coletor Esgoto, DN= 250mm</t>
  </si>
  <si>
    <t>O.02.000.062586</t>
  </si>
  <si>
    <t>Tubo de PVC rígido tipo Coletor Esgoto, DN= 300mm</t>
  </si>
  <si>
    <t>O.02.000.062591</t>
  </si>
  <si>
    <t>Caixa de areia em PVC de 100 mm, ref. Tigre ou equivalente</t>
  </si>
  <si>
    <t>O.02.000.063513</t>
  </si>
  <si>
    <t>Registro de pressão PVC soldável DN= 25mm (3/4´)</t>
  </si>
  <si>
    <t>O.02.000.064510</t>
  </si>
  <si>
    <t>Sifão de PVC rígido tipo copo 1´ x 1 1/2´, com tubo de ligação ajustável; ref. Akros 43.003-2 ou equivalente</t>
  </si>
  <si>
    <t>O.02.000.065572</t>
  </si>
  <si>
    <t>Válvula para lavatório em PVC- ref. Astra ou equivalente</t>
  </si>
  <si>
    <t>O.02.000.067501</t>
  </si>
  <si>
    <t>Caixa sifonada em PVC rígido de 150 x 150 x 50 mm</t>
  </si>
  <si>
    <t>O.02.000.067509</t>
  </si>
  <si>
    <t>Caixa sifonada em PVC rígido de 250 x 230 x 75 mm, com tampa cega</t>
  </si>
  <si>
    <t>O.02.000.067510</t>
  </si>
  <si>
    <t>Ralo seco em PVC rígido de 100 x 40 mm</t>
  </si>
  <si>
    <t>O.02.000.067512</t>
  </si>
  <si>
    <t>Caixa sifonada em PVC rígido de 100 x 150 x 50 mm</t>
  </si>
  <si>
    <t>O.02.000.067514</t>
  </si>
  <si>
    <t>Caixa sifonada em PVC rígido de 250 x 172 x 50 mm, com tampa cega</t>
  </si>
  <si>
    <t>O.02.000.067527</t>
  </si>
  <si>
    <t>Caixa sifonada em PVC rígido de 100 x 100 x 50 mm</t>
  </si>
  <si>
    <t>O.02.000.069514</t>
  </si>
  <si>
    <t>Solução limpadora para PVC</t>
  </si>
  <si>
    <t>O.02.000.090596</t>
  </si>
  <si>
    <t>Tubo de PVC rígido DEFoFo, DN= 150mm (DE= 170mm), ref. Vinilfer</t>
  </si>
  <si>
    <t>O.02.000.090600</t>
  </si>
  <si>
    <t>Bengala em PVC rígido para o ramal de entrada, diâmetro de 32 mm, padrão Eletropaulo; ref. Coflex ou equivalente</t>
  </si>
  <si>
    <t>O.02.000.090637</t>
  </si>
  <si>
    <t>Tubo de PVC rígido DEFoFo, DN= 100mm (DE= 118mm), ref. Vinilfer</t>
  </si>
  <si>
    <t>O.02.000.090829</t>
  </si>
  <si>
    <t>Caixa sifonada em PVC rígido de 150 x 185 x 75 mm, ref. Tigre</t>
  </si>
  <si>
    <t>O.03.000.061340</t>
  </si>
  <si>
    <t>Tubo em polietileno de alta densidade PEAD PE 100 SDR17, DE 160 mm, PN-10, soldado</t>
  </si>
  <si>
    <t>O.03.000.061341</t>
  </si>
  <si>
    <t>Tubo em polietileno de alta densidade PEAD PE 100 SDR17, DE 200 mm, PN-10, soldado</t>
  </si>
  <si>
    <t>O.03.000.061342</t>
  </si>
  <si>
    <t>Tubo em polietileno de alta densidade PEAD PE 100 SDR17, DE 225 mm, PN-10, soldado</t>
  </si>
  <si>
    <t>O.03.000.062681</t>
  </si>
  <si>
    <t>Duto corrugado para dreno tipo Kananet, DN= 3´</t>
  </si>
  <si>
    <t>O.03.000.062682</t>
  </si>
  <si>
    <t>Duto corrugado para dreno tipo Kananet, DN= 4´</t>
  </si>
  <si>
    <t>O.03.000.062683</t>
  </si>
  <si>
    <t>Duto corrugado para dreno tipo Kananet, DN= 2 1/2´</t>
  </si>
  <si>
    <t>O.03.000.062684</t>
  </si>
  <si>
    <t>Duto corrugado para dreno tipo Kananet, DN= 6´</t>
  </si>
  <si>
    <t>O.03.000.062686</t>
  </si>
  <si>
    <t>Duto corrugado para dreno tipo Kananet, DN= 8´</t>
  </si>
  <si>
    <t>O.03.000.062690</t>
  </si>
  <si>
    <t>Tubo em polietileno de alta densidade corrugado para drenagem, ponta/bolsa/anel de vedação, SN4, DN/DI = 250 mm, ref. KNTS da Kanaflex, Tigre ADS ou equivalente</t>
  </si>
  <si>
    <t>O.03.000.062691</t>
  </si>
  <si>
    <t>Tubo em polietileno de alta densidade corrugado para drenagem, ponta/bolsa/anel de vedação, SN4, DN/DI = 300 mm, ref. KNTS da Kanaflex, Tigre ADS ou equivalente</t>
  </si>
  <si>
    <t>O.03.000.062692</t>
  </si>
  <si>
    <t>Tubo em polietileno de alta densidade corrugado para drenagem, ponta/bolsa/anel de vedação, SN4, DN/DI = 400 mm, ref. KNTS da Kanaflex, Tigre ADS ou equivalente</t>
  </si>
  <si>
    <t>O.03.000.062693</t>
  </si>
  <si>
    <t>Tubo em polietileno de alta densidade corrugado para drenagem, ponta/bolsa/anel de vedação, SN4, DN/DI = 500 mm, ref. KNTS da Kanaflex, Tigre ADS ou equivalente</t>
  </si>
  <si>
    <t>O.03.000.062694</t>
  </si>
  <si>
    <t>Tubo em polietileno de alta densidade corrugado para drenagem, ponta/bolsa/anel de vedação, SN4, DN/DI = 600 mm, ref. KNTS da Kanaflex, Tigre ADS ou equivalente</t>
  </si>
  <si>
    <t>O.03.000.062695</t>
  </si>
  <si>
    <t>Tubo em polietileno de alta densidade corrugado para drenagem, ponta/bolsa/anel de vedação, SN4, DN/DI = 800 mm, ref. KNTS da Kanaflex, Tigre ADS ou equivalente</t>
  </si>
  <si>
    <t>O.03.000.062696</t>
  </si>
  <si>
    <t>Tubo em polietileno de alta densidade corrugado para drenagem, ponta/bolsa/anel de vedação, SN4, DN/DI = 1000 mm, ref. KNTS da Kanaflex, Tigre ADS ou equivalente</t>
  </si>
  <si>
    <t>O.03.000.062697</t>
  </si>
  <si>
    <t>Tubo em polietileno de alta densidade corrugado para drenagem, ponta/bolsa/anel de vedação, SN4, DN/DI = 1200 mm, ref. KNTS da Kanaflex, Tigre ADS ou equivalente</t>
  </si>
  <si>
    <t>O.04.000.020472</t>
  </si>
  <si>
    <t>Tubo em aço carbono preto sem costura, SCH 40 DN= 6´</t>
  </si>
  <si>
    <t>O.04.000.021101</t>
  </si>
  <si>
    <t>Tubo de aço carbono preto sem costura, SCH 40 DN= 3´</t>
  </si>
  <si>
    <t>O.04.000.021102</t>
  </si>
  <si>
    <t>Tubo de aço carbono preto sem costura, SCH 40 DN= 8´</t>
  </si>
  <si>
    <t>O.04.000.021105</t>
  </si>
  <si>
    <t>Tubo em aço carbono preto sem costura SCH 40 DN= 1 1/2´</t>
  </si>
  <si>
    <t>O.04.000.021106</t>
  </si>
  <si>
    <t>Tubo de aço carbono preto sem costura SCH 40 DN= 2 1/2´</t>
  </si>
  <si>
    <t>O.04.000.021107</t>
  </si>
  <si>
    <t>Tubo de aço carbono preto sem costura SCH 40 DN= 4´</t>
  </si>
  <si>
    <t>O.04.000.021126</t>
  </si>
  <si>
    <t>Tubo de aço carbono preto sem costura SCH 40 DN= 5´</t>
  </si>
  <si>
    <t>O.04.000.021127</t>
  </si>
  <si>
    <t>Tubo de aço carbono preto sem costura SCH 40 DN= 2´</t>
  </si>
  <si>
    <t>O.04.000.021128</t>
  </si>
  <si>
    <t>Tubo de aço carbono preto sem costura SCH 40 DN= 1 1/4´</t>
  </si>
  <si>
    <t>O.04.000.021129</t>
  </si>
  <si>
    <t>Tubo de aço carbono preto sem costura SCH-40 DN= 1´</t>
  </si>
  <si>
    <t>O.04.000.021134</t>
  </si>
  <si>
    <t>Tubo de aço carbono preto sem costura, SCH 40 DN= 3 1/2´</t>
  </si>
  <si>
    <t>O.04.000.021308</t>
  </si>
  <si>
    <t>Tubo de aço carbono preto com costura, SCH 40 DN= 10´</t>
  </si>
  <si>
    <t>O.04.000.021309</t>
  </si>
  <si>
    <t>Tubo de aço carbono preto com costura, SCH 40 DN= 12´</t>
  </si>
  <si>
    <t>O.04.000.064079</t>
  </si>
  <si>
    <t>Válvula esfera passagem plena, extremidades rosqueáveis, corpo aço carbono fundido, esfera aço inox, DN= 1.1/4´, classe 150lbs p/vapor, 600lbs p/água, óleo e gás</t>
  </si>
  <si>
    <t>O.04.000.064080</t>
  </si>
  <si>
    <t>Válvula esfera passagem plena, extremidades rosqueáveis, corpo em aço carbono fundido, esfera em aço inoxidável, DN= 1/2´, classe 150lbs para vapor, 600lbs para água, óleo e gás</t>
  </si>
  <si>
    <t>O.04.000.064081</t>
  </si>
  <si>
    <t>Válvula esfera passagem plena, extremidades rosqueáveis, corpo aço carbono fundido, esfera aço inox, DN= 3/4´, classe 150lbs para vapor, 600lbs para água, óleo e gás</t>
  </si>
  <si>
    <t>O.04.000.064082</t>
  </si>
  <si>
    <t>Válvula esfera passagem plena, extremidades rosqueáveis, corpo aço carbono fundido, esfera aço inox, DN= 1´, classe 150lbs para vapor, 600lbs para água, óleo e gás</t>
  </si>
  <si>
    <t>O.04.000.064096</t>
  </si>
  <si>
    <t>Válvula globo em aço carbono forjado, extremidades rosqueáveis; haste, disco, anel e junta em aço inoxidável, DN= 3/4', classe 800lbs para vapor; 2000lbs para água óleo e gás</t>
  </si>
  <si>
    <t>O.04.000.064097</t>
  </si>
  <si>
    <t>Válvula globo em aço carbono forjado, extremidades rosqueáveis; haste, disco, anel e junta em aço inoxidável, DN= 1', classe 800lbs para vapor; 200lbs para água óleo e gás</t>
  </si>
  <si>
    <t>O.04.000.064098</t>
  </si>
  <si>
    <t>Válvula globo em aço carbono forjado, extremidades rosqueáveis; haste, disco, anel e junta em aço inoxidável, DN=1 1/2', classe 800lbs para vapor; 200lbs para água óleo e gás</t>
  </si>
  <si>
    <t>O.04.000.064099</t>
  </si>
  <si>
    <t>Válvula globo em aço carbono forjado, extremidades rosqueáveis; haste, disco, anel e junta em aço inoxidável, DN= 2', classe 800lbs para vapor; 200lbs para água óleo e gás</t>
  </si>
  <si>
    <t>O.04.000.064164</t>
  </si>
  <si>
    <t>Chave de fluxo tipo palheta, para líquidos, com conexão tipo macho diâmetro 1´, ref. AT2011 da Contech ou equivalente</t>
  </si>
  <si>
    <t>O.04.000.064608</t>
  </si>
  <si>
    <t>Chave de fluxo de água com retardo eletrônico de 0 a 100 segundos, para tubulações com diâmetros de 1" a 6", funcionamento por palheta, conexão BSP</t>
  </si>
  <si>
    <t>O.04.000.068502</t>
  </si>
  <si>
    <t>CAP (tampão) em aço SCH 80, diâmetro de 3/4" soldável para tamponamento de tubulação</t>
  </si>
  <si>
    <t>O.04.000.068508</t>
  </si>
  <si>
    <t>Válvula de esfera monobloco em aço carbono, diâmetro de 1/2", com passagem plena e rosca BSP</t>
  </si>
  <si>
    <t>O.04.000.068509</t>
  </si>
  <si>
    <t>Tê em aço SCH 80, diâmetro de 1/2", soldável</t>
  </si>
  <si>
    <t>O.04.000.068541</t>
  </si>
  <si>
    <t>Manômetro em aço carbono, com mostrador de 4´, escalas: 0-4 , 0-7 / 0-10 / 0-17 / 0-21 / 0-28 kg/cm²</t>
  </si>
  <si>
    <t>O.04.000.068542</t>
  </si>
  <si>
    <t>Filtro Y em aço carbono, classe 150 libras, diâmetro_x000D_
nominal 4', conexões flangeadas 150, tela 1,2mm em aço inoxidável, referência 34C da Spirax Sarco ou equivalente</t>
  </si>
  <si>
    <t>O.04.000.092866</t>
  </si>
  <si>
    <t>Curva 90° em ferro fundido com flange, classe PN-10, DN= 50mm</t>
  </si>
  <si>
    <t>O.05.000.026519</t>
  </si>
  <si>
    <t>Ventosa em ferro dúctil simples rosqueada, classe PN-25, DN= 3/4´</t>
  </si>
  <si>
    <t>O.05.000.026520</t>
  </si>
  <si>
    <t>Ventosa em ferro dúctil , tríplice função, flangeada, classe PN-10, DN= 50mm</t>
  </si>
  <si>
    <t>O.05.000.036507</t>
  </si>
  <si>
    <t>Tampão em ferro dúctil de Ø 600mm, classe 125 (ruptura &gt;125 kN), conforme NBR 10160/2005</t>
  </si>
  <si>
    <t>O.05.000.036508</t>
  </si>
  <si>
    <t>Tampão em ferro dúctil, de Ø 600mm, classe 250 (ruptura &gt;250 kN), conforme NBR 10160/2005</t>
  </si>
  <si>
    <t>O.05.000.036521</t>
  </si>
  <si>
    <t>Tampão em ferro dúctil de Ø 600mm, classe 400 (ruptura &gt;400 kN), conforme NBR 10160/2005</t>
  </si>
  <si>
    <t>O.05.000.036522</t>
  </si>
  <si>
    <t>Tampão ferro dúctil, de 400 x 400 mm, classe 125 (ruptura &gt; 125 kN), conforme NBR 10160/2005</t>
  </si>
  <si>
    <t>O.05.000.036524</t>
  </si>
  <si>
    <t>Tampão ferro dúctil, de 500 x 500 mm, classe 125 (ruptura &gt; 125 kN), para tráfego leve, conforme NBR 10160/2005</t>
  </si>
  <si>
    <t>O.05.000.036527</t>
  </si>
  <si>
    <t>Tampão ferro dúctil, de 600 x 600 mm, classe 125 (ruptura &gt; 125 kN), para tráfego leve, conforme NBR 10160/2005</t>
  </si>
  <si>
    <t>O.05.000.043699</t>
  </si>
  <si>
    <t>Punho de manobra de alavanca retrátil sem bloqueio kirk, com articulador de acionamento e biela; ref. GV-A03D+GV-A02+biela da Senner, NP9022+NP9108-NP9112 da American Fuse, PR+AR+TD100 da Dreyffus Pel ou equivalente</t>
  </si>
  <si>
    <t>O.05.000.061004</t>
  </si>
  <si>
    <t>Tubo em ferro fundido de 150mm, para esgoto, ref. PB SME linha predial da Saint-gobain ou equivalente</t>
  </si>
  <si>
    <t>O.05.000.061015</t>
  </si>
  <si>
    <t>Tubo em ferro fundido com PxP, TCLA, DN= 100mm sem juntas e conexões, ref. Barbara ou equivalente</t>
  </si>
  <si>
    <t>O.05.000.061016</t>
  </si>
  <si>
    <t>Tubo em ferro fundido com PxP, TCLA, DN= 200mm, sem juntas e conexões, ref. Barbara ou equivalente</t>
  </si>
  <si>
    <t>O.05.000.061017</t>
  </si>
  <si>
    <t>Flange avulso em ferro fundido classe PN-10, DN= 100mm, ref. Barbara ou equivalente</t>
  </si>
  <si>
    <t>O.05.000.061018</t>
  </si>
  <si>
    <t>Flange avulso em ferro fundido classe PN-10, DN= 200mm, ref. Barbara ou equivalente</t>
  </si>
  <si>
    <t>O.05.000.061019</t>
  </si>
  <si>
    <t>Curva de 90° em ferro fundido com flanges, classe PN-10, DN= 100mm</t>
  </si>
  <si>
    <t>O.05.000.061020</t>
  </si>
  <si>
    <t>Tubo em ferro fundido de 150mm, classe k-7 JGS, ref. Barbara ou equivalente</t>
  </si>
  <si>
    <t>O.05.000.061021</t>
  </si>
  <si>
    <t>Tubo em ferro fundido de 200mm, classe k-7 JGS, ref. Barbara ou equivalente</t>
  </si>
  <si>
    <t>O.05.000.061022</t>
  </si>
  <si>
    <t>Tubo em ferro fundido de 250mm, classe k-7 JGS, ref. Barbara ou equivalente</t>
  </si>
  <si>
    <t>O.05.000.061023</t>
  </si>
  <si>
    <t>Tubo em ferro fundido de 350mm, classe k-7 JGS, ref. Barbara ou equivalente</t>
  </si>
  <si>
    <t>O.05.000.061026</t>
  </si>
  <si>
    <t>Tubo em ferro fundido com PxP, TCLA, DN= 80mm sem juntas e conexões, ref. Barbará ou equivalente</t>
  </si>
  <si>
    <t>O.05.000.061027</t>
  </si>
  <si>
    <t>Tubo em ferro fundido com PxP, TCLA, DN= 150mm sem juntas e conexões, ref. Barbará ou equivalente</t>
  </si>
  <si>
    <t>O.05.000.061028</t>
  </si>
  <si>
    <t>Tubo em ferro fundido com PxP, TCLA, DN= 250mm sem juntas e conexões, ref. Barbará ou equivalente</t>
  </si>
  <si>
    <t>O.05.000.061030</t>
  </si>
  <si>
    <t>Tubo em ferro fundido com PxP, TCLA, DN= 300mm sem juntas e conexões, ref. Barbará ou equivalente</t>
  </si>
  <si>
    <t>O.05.000.061033</t>
  </si>
  <si>
    <t>Flange avulso em ferro fundido classe PN-10, DN= 80mm, ref. Barbara ou equivalente</t>
  </si>
  <si>
    <t>O.05.000.061034</t>
  </si>
  <si>
    <t>Flange avulso em ferro fundido classe PN-10, DN= 150mm, ref. Barbará ou equivalente</t>
  </si>
  <si>
    <t>O.05.000.061035</t>
  </si>
  <si>
    <t>Flange avulso em ferro fundido classe PN-10, DN= 250mm, ref. Barbará ou equivalente</t>
  </si>
  <si>
    <t>O.05.000.061036</t>
  </si>
  <si>
    <t>Flange avulso em ferro fundido classe PN-10, DN= 300mm, ref. Barbará ou equivalente</t>
  </si>
  <si>
    <t>O.05.000.061041</t>
  </si>
  <si>
    <t>Tubo em ferro fundido de 200mm, classe k-9 JGS, ref. Barbará ou equivalente</t>
  </si>
  <si>
    <t>O.05.000.061048</t>
  </si>
  <si>
    <t>Curva de 90° em ferro fundido com flanges, classe PN-10, DN= 80mm</t>
  </si>
  <si>
    <t>O.05.000.061049</t>
  </si>
  <si>
    <t>Curva de 90° em ferro fundido com flanges, classe PN-10, DN= 150mm</t>
  </si>
  <si>
    <t>O.05.000.061073</t>
  </si>
  <si>
    <t>Te em ferro fundido com flanges, classe PN-10, DN= 80mm com derivação 80x80mm, ref. Barbará ou equivalente</t>
  </si>
  <si>
    <t>O.05.000.061074</t>
  </si>
  <si>
    <t>Te em ferro fundido com flanges, classe PN-10, DN= 100mm com derivação 100x80mm, ref. Barbará ou equivalente</t>
  </si>
  <si>
    <t>O.05.000.061076</t>
  </si>
  <si>
    <t>Te em ferro fundido com flanges, classe PN-10, DN= 150mm com derivação 150x150mm, ref. Barbará ou equivalente</t>
  </si>
  <si>
    <t>O.05.000.061101</t>
  </si>
  <si>
    <t>Tubo em ferro fundido de 150mm, classe k-9 JGS, ref. Barbará ou equivalente</t>
  </si>
  <si>
    <t>O.05.000.061102</t>
  </si>
  <si>
    <t>Tubo em ferro fundido de 300mm, classe k-9 JGS, ref. Barbará ou equivalente</t>
  </si>
  <si>
    <t>O.05.000.061107</t>
  </si>
  <si>
    <t>Tubo em ferro fundido de 300mm, classe k-7 JGS, ref. Barbará ou equivalente</t>
  </si>
  <si>
    <t>O.05.000.061108</t>
  </si>
  <si>
    <t>Tubo em ferro fundido de 100mm, classe K-9 JGS, ref. Barbará ou equivalente</t>
  </si>
  <si>
    <t>O.05.000.061109</t>
  </si>
  <si>
    <t>Tubo em ferro fundido de 80mm, classe k-9 JGS, ref. Barbará ou equivalente</t>
  </si>
  <si>
    <t>O.05.000.061110</t>
  </si>
  <si>
    <t>Tubo em ferro fundido de 250mm, classe k-9 JGS, ref. Barbará ou equivalente</t>
  </si>
  <si>
    <t>O.05.000.061111</t>
  </si>
  <si>
    <t>Tubo em ferro fundido de 350mm, classe k-9 JGS, ref. Barbará ou equivalente</t>
  </si>
  <si>
    <t>O.05.000.061117</t>
  </si>
  <si>
    <t>Tubo em ferro fundido de 100 mm, predial para esgoto e pluvial, ref. TPSMU 300237 da Saint Gobain ou equivalente</t>
  </si>
  <si>
    <t>O.05.000.061118</t>
  </si>
  <si>
    <t>Tubo em ferro fundido de 150 mm, predial para esgoto e pluvial, ref. TPSMU 300332 da Saint Gobain ou equivalente</t>
  </si>
  <si>
    <t>O.05.000.061119</t>
  </si>
  <si>
    <t>Junta rapid de união em aço inoxidável com parafuso, para tubo em ferro fundido, DN= 100 mm; ref. JR SMUI 300497 da Saint Gobain ou equivalente</t>
  </si>
  <si>
    <t>O.05.000.061120</t>
  </si>
  <si>
    <t>Junta rapid de união em aço inoxidável com parafuso, para tubo em ferro fundido, DN= 150 mm; ref. JR SMUI 300505 da Saint Gobain ou equivalente</t>
  </si>
  <si>
    <t>O.05.000.061121</t>
  </si>
  <si>
    <t>Conjunto de ancoragem para tubo em ferro fundido predial SMU, DN= 100 mm, ref. CASMU 300071 da Saint Gobain ou equivalente</t>
  </si>
  <si>
    <t>O.05.000.061122</t>
  </si>
  <si>
    <t>Tubo em ferro fundido de 50 mm, predial para esgoto e pluvial, ref. TPSMU 300128 da Saint Gobain ou equivalente</t>
  </si>
  <si>
    <t>O.05.000.061123</t>
  </si>
  <si>
    <t>Tubo em ferro fundido de 75 mm, predial para esgoto e pluvial, ref. TPSMU 300172 da Saint Gobain ou equivalente</t>
  </si>
  <si>
    <t>O.05.000.061124</t>
  </si>
  <si>
    <t>Tubo em ferro fundido de 200 mm, predial para esgoto e pluvial, ref. TPSMU 300374 da Saint Gobain ou equivalente</t>
  </si>
  <si>
    <t>O.05.000.061125</t>
  </si>
  <si>
    <t>Junta rapid de união em aço inoxidável com parafuso, para tubo em ferro fundido, DN= 50 mm; ref. JR SMUI 300489 da Saint Gobain ou equivalente</t>
  </si>
  <si>
    <t>O.05.000.061126</t>
  </si>
  <si>
    <t>Junta rapid de união em aço inoxidável com parafuso, para tubo em ferro fundido, DN= 75 mm; ref. JR SMUI 300493 da Saint Gobain ou equivalente</t>
  </si>
  <si>
    <t>O.05.000.061127</t>
  </si>
  <si>
    <t>Junta rapid de união em aço inoxidável com parafuso, para tubo em ferro fundido, DN= 200 mm; ref. JR SMUI 300509 da Saint Gobain ou equivalente</t>
  </si>
  <si>
    <t>O.05.000.061128</t>
  </si>
  <si>
    <t>Conjunto de ancoragem para tubo em ferro fundido predial SMU, DN= 50 mm, ref. CASMU 300065 da Saint Gobain ou equivalente</t>
  </si>
  <si>
    <t>O.05.000.061129</t>
  </si>
  <si>
    <t>Conjunto de ancoragem para tubo em ferro fundido predial SMU, DN= 75 mm, ref. CASMU 300068 da Saint Gobain ou equivalente</t>
  </si>
  <si>
    <t>O.05.000.061130</t>
  </si>
  <si>
    <t>Conjunto de ancoragem para tubo em ferro fundido predial SMU, DN= 150 mm, ref. CASMU 300076 da Saint Gobain ou equivalente</t>
  </si>
  <si>
    <t>O.05.000.061131</t>
  </si>
  <si>
    <t>Conjunto de ancoragem para tubo em ferro fundido predial SMU, DN= 200 mm, ref. CASMU 300080 da Saint Gobain ou equivalente</t>
  </si>
  <si>
    <t>O.05.000.061133</t>
  </si>
  <si>
    <t>Joelho 45° em ferro fundido, linha predial tradicional, DN= 50 mm, ref. J45SBB 315912 Saint-Gobain ou equivalente</t>
  </si>
  <si>
    <t>O.05.000.061134</t>
  </si>
  <si>
    <t>Joelho 45° em ferro fundido, linha predial tradicional, DN= 75 mm  ref. J45SBB 315913 Saint-Gobain ou equivalente</t>
  </si>
  <si>
    <t>O.05.000.061135</t>
  </si>
  <si>
    <t>Joelho 45° em ferro fundido, linha predial tradicional, DN= 100 mm  ref. J45SBB 315914 Saint-Gobain ou equivalente</t>
  </si>
  <si>
    <t>O.05.000.061136</t>
  </si>
  <si>
    <t>Joelho 45° em ferro fundido, linha predial tradicional, DN= 150 mm, ref. J45SBB 315915 Saint-Gobain ou equivalente</t>
  </si>
  <si>
    <t>O.05.000.061137</t>
  </si>
  <si>
    <t>Joelho 87° 30' em ferro fundido, linha predial tradicional, DN= 50 mm, ref. J87SBB 315916 Saint-Gobain ou equivalente</t>
  </si>
  <si>
    <t>O.05.000.061138</t>
  </si>
  <si>
    <t>Joelho 87° 30' em ferro fundido, linha predial tradicional, DN= 75 mm, ref. J87SBB 315919 Saint-Gobain ou equivalente</t>
  </si>
  <si>
    <t>O.05.000.061139</t>
  </si>
  <si>
    <t>Joelho 87° 30' em ferro fundido, linha predial tradicional, DN= 100 mm, ref. J87SBB 315920 Saint-Gobain ou equivalente</t>
  </si>
  <si>
    <t>O.05.000.061140</t>
  </si>
  <si>
    <t>Joelho 87° 30' em ferro fundido, linha predial tradicional, DN= 150 mm, ref. J87SBB 315921 Saint-Gobain ou equivalente</t>
  </si>
  <si>
    <t>O.05.000.061141</t>
  </si>
  <si>
    <t>Luva bolsa/bolsa em ferro fundido, linha predial tradicional, DN= 50 mm, ref. LBBSBB 315937 Saint-Gobain ou equivalente</t>
  </si>
  <si>
    <t>O.05.000.061142</t>
  </si>
  <si>
    <t>Luva bolsa/bolsa em ferro fundido, linha predial tradicional, DN= 75 mm, ref. LBBSBB 315938 Saint-Gobain ou equivalente</t>
  </si>
  <si>
    <t>O.05.000.061143</t>
  </si>
  <si>
    <t>Luva bolsa/bolsa em ferro fundido, linha predial tradicional, DN= 100 mm, ref. LBBSBB 315939 Saint-Gobain ou equivalente</t>
  </si>
  <si>
    <t>O.05.000.061144</t>
  </si>
  <si>
    <t>Luva bolsa/bolsa em ferro fundido, linha predial tradicional, DN= 150 mm, ref. LBBSBB 315940 Saint-Gobain ou equivalente</t>
  </si>
  <si>
    <t>O.05.000.061145</t>
  </si>
  <si>
    <t>Placa cega em ferro fundido, linha predial tradicional, DN= 75 mm, ref. PCSBB 315942 Saint-Gobain ou equivalente</t>
  </si>
  <si>
    <t>O.05.000.061146</t>
  </si>
  <si>
    <t>Placa cega em ferro fundido, linha predial tradicional, DN= 100 mm, ref. PCSBB 315943 Saint-Gobain ou equivalente</t>
  </si>
  <si>
    <t>O.05.000.061147</t>
  </si>
  <si>
    <t>Junção 45° em ferro fundido, linha predial tradicional, DN= 50x50 mm  ref. YSBB 315923 Saint-Gobain ou equivalente</t>
  </si>
  <si>
    <t>O.05.000.061148</t>
  </si>
  <si>
    <t>Junção 45° em ferro fundido, linha predial tradicional, DN= 75x50 mm  ref. YSBB 315924 Saint-Gobain ou equivalente</t>
  </si>
  <si>
    <t>O.05.000.061149</t>
  </si>
  <si>
    <t>Junção 45° em ferro fundido, linha predial tradicional, DN= 75x75 mm  ref. YSBB 315925 Saint-Gobain ou equivalente</t>
  </si>
  <si>
    <t>O.05.000.061150</t>
  </si>
  <si>
    <t>Junção 45° em ferro fundido, linha predial tradicional, DN= 100x50 mm  ref. YSBB 315926 Saint-Gobain ou equivalente</t>
  </si>
  <si>
    <t>O.05.000.061151</t>
  </si>
  <si>
    <t>Junção 45° em ferro fundido, linha predial tradicional, DN= 100x75 mm  ref. YSBB 315927 Saint-Gobain ou equivalente</t>
  </si>
  <si>
    <t>O.05.000.061152</t>
  </si>
  <si>
    <t>Junção 45° em ferro fundido, linha predial tradicional, DN= 100x100 mm  ref. YSBB 315928 Saint-Gobain ou equivalente</t>
  </si>
  <si>
    <t>O.05.000.061153</t>
  </si>
  <si>
    <t>Junção 45° em ferro fundido, linha predial tradicional, DN= 150x100 mm  ref. YSBB 315930 Saint-Gobain ou equivalente</t>
  </si>
  <si>
    <t>O.05.000.061154</t>
  </si>
  <si>
    <t>Junção dupla 45° em ferro fundido, linha predial tradicional, DN= 100 mm  ref. YDSBB 315932 Saint-Gobain ou equivalente</t>
  </si>
  <si>
    <t>O.05.000.061155</t>
  </si>
  <si>
    <t>Te sanitário 87° 30' em ferro fundido, linha predial tradicional, DN= 50x50 mm, ref. TS87SBB 315953 Saint-Gobain ou equivalente</t>
  </si>
  <si>
    <t>O.05.000.061156</t>
  </si>
  <si>
    <t>Te sanitário 87° 30' em ferro fundido, linha predial tradicional, DN= 75x50 mm, ref. TS87SBB 315954 Saint-Gobain ou equivalente</t>
  </si>
  <si>
    <t>O.05.000.061157</t>
  </si>
  <si>
    <t>Te sanitário 87° 30' em ferro fundido, linha predial tradicional, DN= 75x75 mm, ref. TS87SBB 315955 Saint-Gobain ou equivalente</t>
  </si>
  <si>
    <t>O.05.000.061158</t>
  </si>
  <si>
    <t>Te sanitário 87° 30' em ferro fundido, linha predial tradicional, DN= 100x50 mm, ref. TS87SBB 315956 Saint-Gobain ou equivalente</t>
  </si>
  <si>
    <t>O.05.000.061159</t>
  </si>
  <si>
    <t>Te sanitário 87° 30' em ferro fundido, linha predial tradicional, DN= 100x75 mm, ref. TS87SBB 315957 Saint-Gobain ou equivalente</t>
  </si>
  <si>
    <t>O.05.000.061160</t>
  </si>
  <si>
    <t>Te sanitário 87° 30' em ferro fundido, linha predial tradicional, DN= 100x100 mm, ref. TS87SBB 315958 Saint-Gobain ou equivalente</t>
  </si>
  <si>
    <t>O.05.000.061161</t>
  </si>
  <si>
    <t>Bucha de redução em ferro fundido, linha predial tradicional, DN= 75x50 mm, ref. BRSBB 315906 Saint-Gobain ou equivalente</t>
  </si>
  <si>
    <t>O.05.000.061162</t>
  </si>
  <si>
    <t>Bucha de redução em ferro fundido, linha predial tradicional, DN= 100x75 mm, ref. BRSBB 315907 Saint-Gobain ou equivalente</t>
  </si>
  <si>
    <t>O.05.000.061163</t>
  </si>
  <si>
    <t>Bucha de redução em ferro fundido, linha predial tradicional, DN= 150x100 mm, ref. BRSBB 315908 Saint-Gobain ou equivalente</t>
  </si>
  <si>
    <t>O.05.000.061164</t>
  </si>
  <si>
    <t>Joelho 87° em ferro fundido, linha predial SMU, DN= 100 mm, ref. J88SMU 300246 Saint-Gobain ou equivalente</t>
  </si>
  <si>
    <t>O.05.000.061165</t>
  </si>
  <si>
    <t>Joelho 87° em ferro fundido, linha predial SMU, DN= 150 mm, ref. J88SMU 300338 Saint-Gobain ou equivalente</t>
  </si>
  <si>
    <t>O.05.000.061166</t>
  </si>
  <si>
    <t>Junção 45° em ferro fundido, linha predial SMU, DN= 50x50 mm  ref. YSMU 300169 Saint-Gobain ou equivalente</t>
  </si>
  <si>
    <t>O.05.000.061167</t>
  </si>
  <si>
    <t>Junção 45° em ferro fundido, linha predial SMU, DN= 75x50 mm  ref. YSMU 300195 Saint-Gobain ou equivalente</t>
  </si>
  <si>
    <t>O.05.000.061168</t>
  </si>
  <si>
    <t>Junção 45° em ferro fundido, linha predial SMU, DN= 100x75 mm  ref. YSMU 300268 Saint-Gobain ou equivalente</t>
  </si>
  <si>
    <t>O.05.000.061169</t>
  </si>
  <si>
    <t>Junção 45º em ferro fundido, predial SMU, DN = 100 x 100 mm, ref. YSMU 300298 da Saint Gobain ou equivalente</t>
  </si>
  <si>
    <t>O.05.000.061170</t>
  </si>
  <si>
    <t>Junção 45º em ferro fundido, predial SMU, DN = 150 x 150 mm, ref. YSMU 300370 da Saint Gobain ou equivalente</t>
  </si>
  <si>
    <t>O.05.000.061172</t>
  </si>
  <si>
    <t>Joelho 45° em ferro fundido, linha predial SMU, DN= 125 mm ref. J45SMU 300312 da Saint Gobain ou equivalente</t>
  </si>
  <si>
    <t>O.05.000.061173</t>
  </si>
  <si>
    <t>Joelho 45º em ferro fundido, predial SMU, DN=150mm, ref. J45SMU 300340 da Saint Gobain ou equivalente</t>
  </si>
  <si>
    <t>O.05.000.061174</t>
  </si>
  <si>
    <t>Tê de visita em ferro fundido linha predial SMU, DN= 125 mm, ref. TVSMU 300322 da Saint Gobain ou equivalente</t>
  </si>
  <si>
    <t>O.05.000.061175</t>
  </si>
  <si>
    <t>Conjunto de ancoragem para tubo em ferro fundido predial SMU, DN= 125 mm, ref. CASMU 300073 da Saint Gobain ou equivalente</t>
  </si>
  <si>
    <t>O.05.000.061176</t>
  </si>
  <si>
    <t>Junta rapid de união aço inox, linha predial SMU, DN= 125mm e anel de vedação nitrílico ou EPDM, ref. JRSMUI da Saint Gobain ou equivalente</t>
  </si>
  <si>
    <t>O.05.000.061178</t>
  </si>
  <si>
    <t>Abraçadeira dentada para travamento em aço inoxidável para tubo de ferro fundido predial ADSMU 300005 - DN = 150 mm</t>
  </si>
  <si>
    <t>O.05.000.061179</t>
  </si>
  <si>
    <t>Redução excêntrica em ferro fundido, predial SMU, DN = 125 x 100 mm, ref. RESMU 300286 da Saint Gobain ou equivalente</t>
  </si>
  <si>
    <t>O.05.000.061180</t>
  </si>
  <si>
    <t>Redução excêntrica em ferro fundido, predial SMU, DN = 150 x 75 mm, ref. RESMU 300219 da Saint Gobain ou equivalente</t>
  </si>
  <si>
    <t>O.05.000.061182</t>
  </si>
  <si>
    <t>Redução excêntrica em ferro fundido, predial SMU, DN = 200 x 125 mm, ref. RESMU 300326 da Saint Gobain ou equivalente</t>
  </si>
  <si>
    <t>O.05.000.061183</t>
  </si>
  <si>
    <t>Tubo em ferro fundido com ponta e ponta, predial SMU - esgoto e pluvial - DN= 125 mm, ref. TPSMU 300306 da Saint Gobain ou equivalente</t>
  </si>
  <si>
    <t>O.05.000.061184</t>
  </si>
  <si>
    <t>Redução excêntrica em ferro fundido, predial SMU, DN = 200 x 150 mm, ref. RESMU 300362 da Saint Gobain ou equivalente</t>
  </si>
  <si>
    <t>O.05.000.061185</t>
  </si>
  <si>
    <t>Flange avulso em ferro fundido classe PN-10, DN= 50mm, ref. Barbara ou equivalente</t>
  </si>
  <si>
    <t>O.05.000.061186</t>
  </si>
  <si>
    <t>Joelho 88° em ferro fundido, linha predial SMU, DN= 200 mm, ref. J88SMU 300380 Saint-Gobain ou equivalente</t>
  </si>
  <si>
    <t>O.05.000.061187</t>
  </si>
  <si>
    <t>Junção 45° em ferro fundido, linha predial YSMU, DN= 125x100 mm  ref. YSMU 300319 Saint-Gobain ou equivalente</t>
  </si>
  <si>
    <t>O.05.000.061188</t>
  </si>
  <si>
    <t>Joelho 45° em ferro fundido, linha predial SMU, DN= 200 mm  ref. J45SMU 300382 da Saint Gobain ou equivalente</t>
  </si>
  <si>
    <t>O.05.000.061189</t>
  </si>
  <si>
    <t>Junção 45° em ferro fundido, linha predial YSMU, DN= 150x100 mm  ref. YSMU 300350 Saint-Gobain ou equivalente</t>
  </si>
  <si>
    <t>O.05.000.061190</t>
  </si>
  <si>
    <t>Tampão simples em ferro fundido, predial SMU, DN=150mm, ref. TPS SMU 300336 da Saint Gobain ou equivalente</t>
  </si>
  <si>
    <t>O.05.000.061192</t>
  </si>
  <si>
    <t>Tampão simples em ferro fundido, predial SMU, DN = 200 mm, ref. TPSSMU MU20B1SC da Saint Gobain ou equivalente</t>
  </si>
  <si>
    <t>O.05.000.061195</t>
  </si>
  <si>
    <t>Redução excêntrica em ferro fundido, predial (RE SMU) DN= 125 x 75 mm, ref. J88SMU 300216 Saint-Gobain ou equivalente</t>
  </si>
  <si>
    <t>O.05.000.061196</t>
  </si>
  <si>
    <t>Junção 45° em ferro fundido, linha predial YSMU, DN= 200x100 mm  ref. YSMU 300388 Saint-Gobain ou equivalente</t>
  </si>
  <si>
    <t>O.05.000.061197</t>
  </si>
  <si>
    <t>Junção 45° em ferro fundido, linha predial YSMU, DN= 200x200 mm  ref. YSMU 300409 Saint-Gobain ou equivalente</t>
  </si>
  <si>
    <t>O.05.000.061198</t>
  </si>
  <si>
    <t>Tê de visita em ferro fundido linha predial SMU, DN= 150 mm, ref. TVSMU 300358 da Saint Gobain ou equivalente</t>
  </si>
  <si>
    <t>O.05.000.061199</t>
  </si>
  <si>
    <t>Tê de visita em ferro fundido linha predial SMU, DN= 200 mm, ref. TVSMU 300398 da Saint Gobain ou equivalente</t>
  </si>
  <si>
    <t>O.05.000.061401</t>
  </si>
  <si>
    <t>Redução em ferro fundido concêntrica com flange, classe PN-10, DN= 100 x 80 mm, ref. Barbara ou equivalente</t>
  </si>
  <si>
    <t>O.05.000.061402</t>
  </si>
  <si>
    <t>Redução em ferro fundido concêntrica com flange, classe PN-10, DN= 150 x 80 mm, ref. Barbará ou equivalente</t>
  </si>
  <si>
    <t>O.05.000.061403</t>
  </si>
  <si>
    <t>Redução em ferro fundido concêntrica com flange, classe PN-10, DN= 200 x 150 mm, ref. Barbará ou equivalente</t>
  </si>
  <si>
    <t>O.05.000.061404</t>
  </si>
  <si>
    <t>Redução em ferro fundido concêntrica com flange, classe PN-10, DN= 250 x 200 mm, ref. Barbará ou equivalente</t>
  </si>
  <si>
    <t>O.05.000.062010</t>
  </si>
  <si>
    <t>Redução em ferro fundido excêntrica com flange, classe PN-10, DN= 100 x 80 mm, ref. Barbara ou equivalente</t>
  </si>
  <si>
    <t>O.05.000.062011</t>
  </si>
  <si>
    <t>Redução em ferro fundido excêntrica com flange, classe PN-10, DN= 150 x 80 mm, ref. Barbará ou equivalente</t>
  </si>
  <si>
    <t>O.05.000.062012</t>
  </si>
  <si>
    <t>Redução em ferro fundido excêntrica com flange, classe PN-10, DN= 200 x 150 mm, ref. Barbará ou equivalente</t>
  </si>
  <si>
    <t>O.05.000.062013</t>
  </si>
  <si>
    <t>Redução em ferro fundido excêntrica com flange, classe PN-10, DN= 250 x 200 mm, ref. Barbará ou equivalente</t>
  </si>
  <si>
    <t>O.05.000.062027</t>
  </si>
  <si>
    <t>Redução concêntrica em ferro fundido com flange, classe PN-10, DN= 80x50mm</t>
  </si>
  <si>
    <t>O.05.000.062400</t>
  </si>
  <si>
    <t>Joelho 45° em ferro fundido, SMU (J45SMU) DN= 50 mm</t>
  </si>
  <si>
    <t>O.05.000.062401</t>
  </si>
  <si>
    <t>Joelho 45° em ferro fundido, SMU (J45SMU) DN= 75 mm</t>
  </si>
  <si>
    <t>O.05.000.062402</t>
  </si>
  <si>
    <t>Joelho 45° em ferro fundido, SMU (J45SMU) DN= 100 mm</t>
  </si>
  <si>
    <t>O.05.000.062403</t>
  </si>
  <si>
    <t>Redução excêntrica em ferro fundido, predial (RE SMU) DN= 75 x 50 mm</t>
  </si>
  <si>
    <t>O.05.000.062404</t>
  </si>
  <si>
    <t>Redução excêntrica em ferro fundido, predial (RE SMU) DN= 100 x 75 mm</t>
  </si>
  <si>
    <t>O.05.000.062405</t>
  </si>
  <si>
    <t>Joelho 88° em ferro fundido SMU (J88 SMU) DN= 50 mm</t>
  </si>
  <si>
    <t>O.05.000.062406</t>
  </si>
  <si>
    <t>Junção 45° em ferro fundido SMU (Y SMU) DN= 75 x 75 mm</t>
  </si>
  <si>
    <t>O.05.000.062407</t>
  </si>
  <si>
    <t>Te de visita em ferro fundido SMU (TV SMU) DN= 75 mm</t>
  </si>
  <si>
    <t>O.05.000.062408</t>
  </si>
  <si>
    <t>Abraçadeira dentada para travamento em ferro fundido, predial SMU DN= 50 mm</t>
  </si>
  <si>
    <t>O.05.000.062409</t>
  </si>
  <si>
    <t>Redução excêntrica em ferro fundido, linha predial SMU, DN= 150 x 100 mm, ref. RESMU 300288 da Saint-Gobain ou equivalente</t>
  </si>
  <si>
    <t>O.05.000.062410</t>
  </si>
  <si>
    <t>Joelho 88° em ferro fundido SMU (J88 SMU) - DN= 75 mm</t>
  </si>
  <si>
    <t>O.05.000.062411</t>
  </si>
  <si>
    <t>Tê de visita em ferro fundido linha predial SMU, DN= 100 mm, ref. TVSMU 300276 da Saint-Gobain ou equivalente</t>
  </si>
  <si>
    <t>O.05.000.062412</t>
  </si>
  <si>
    <t>Abraçadeira dentada para travamento, linha predial SMU, DN= 75 mm, ref. AD SMU da Saint-Gobain ou equivalente</t>
  </si>
  <si>
    <t>O.05.000.062413</t>
  </si>
  <si>
    <t>Abraçadeira dentada para travamento, linha predial SMU, DN= 100 mm, ref. AD SMU da Saint-Gobain ou equivalente</t>
  </si>
  <si>
    <t>O.05.000.062414</t>
  </si>
  <si>
    <t>Tubo em ferro fundido com ponta e ponta, predial SMU - esgoto e pluvial - DN= 250 mm, ref. TPSMU 300411 da Saint Gobain ou equivalente</t>
  </si>
  <si>
    <t>O.05.000.062415</t>
  </si>
  <si>
    <t>Redução excêntrica em ferro fundido, predial (RE SMU) DN= 250 x 200 mm, ref. J88SMU 300402 Saint-Gobain ou equivalente</t>
  </si>
  <si>
    <t>O.05.000.062416</t>
  </si>
  <si>
    <t>Junta CV de união em aço inoxidável, DN= 250mm "JCVSMUI", para linha predial SMU, ref. ZA91J25A da Saint Cobain ou equivalente</t>
  </si>
  <si>
    <t>O.05.000.063501</t>
  </si>
  <si>
    <t>Válvula de gaveta em ferro fundido, haste ascendente com flange, classe 125 lb, DN= 2´</t>
  </si>
  <si>
    <t>O.05.000.063502</t>
  </si>
  <si>
    <t>Válvula de retenção em ferro fundido, nodular ASTM A-536 Gr. 65-45-12, tipo portinhola dupla e vedação em Buna-N, DN= 6´</t>
  </si>
  <si>
    <t>O.05.000.063503</t>
  </si>
  <si>
    <t>O.05.000.063504</t>
  </si>
  <si>
    <t>O.05.000.063505</t>
  </si>
  <si>
    <t>Hidrômetro tipo Woltmann em ferro fundido de 100mm (4´), flangeado inclusive acessórios de fixação</t>
  </si>
  <si>
    <t>O.05.000.063516</t>
  </si>
  <si>
    <t>Hidrômetro tipo Woltmann em ferro fundido de 50mm (2´), flangeado inclusive acessórios de fixação</t>
  </si>
  <si>
    <t>O.05.000.063517</t>
  </si>
  <si>
    <t>Filtro tipo cesto, corpo em ferro fundido para hidrômetro de 50mm (2´), flangeado</t>
  </si>
  <si>
    <t>O.05.000.064007</t>
  </si>
  <si>
    <t>Válvula de gaveta em ferro fundido com bolsa, DN= 150mm, acionamento com volante</t>
  </si>
  <si>
    <t>O.05.000.064008</t>
  </si>
  <si>
    <t>Válvula de gaveta em ferro fundido com bolsa, DN= 200mm, acionamento com volante</t>
  </si>
  <si>
    <t>O.05.000.064009</t>
  </si>
  <si>
    <t>Válvula de retenção em ferro fundido, tipo portinhola simples e vedação em Buna-N, DN= 4´</t>
  </si>
  <si>
    <t>O.05.000.064012</t>
  </si>
  <si>
    <t>Válvula de retenção em ferro fundido, nodular ASTM A-536 Gr. 65-45-12, tipo portinhola dupla e vedação em Buna-N, DN= 4´</t>
  </si>
  <si>
    <t>O.05.000.064026</t>
  </si>
  <si>
    <t>Válvula de retenção em pé com crivo, flangeada, em ferro fundido, DN= 6´</t>
  </si>
  <si>
    <t>O.05.000.064049</t>
  </si>
  <si>
    <t>Válvula de gaveta em ferro dúctil com flange, classe PN-10, DN= 200 mm, com corpo curto e volante, ref. Barbará ou equivalente</t>
  </si>
  <si>
    <t>O.05.000.064052</t>
  </si>
  <si>
    <t>Válvula de segurança em ferro fundido rosqueada, com pressão de ajuste de 6,1 até 10 kg/cm², DN= 3/4´; ref. SV 17 da Spirax Sarco ou equivalente</t>
  </si>
  <si>
    <t>O.05.000.064053</t>
  </si>
  <si>
    <t>Válvula de segurança em ferro fundido rosqueada, com pressão de ajuste de 0,40 até 0,75 kg/cm², DN= 2´; ref. SV 17 da Spirax Sarco ou equivalente</t>
  </si>
  <si>
    <t>O.05.000.064126</t>
  </si>
  <si>
    <t>Válvula automática em ferro dúctil, controle de nível máxima, DN= 50 mm, classe PN 10; ref. VA-121-F da Bermad e flane da Valloy ou equivalente</t>
  </si>
  <si>
    <t>O.05.000.064127</t>
  </si>
  <si>
    <t>Válvula automática em ferro dúctil, controle de nível máxima com solenoide, DN= 50mm, classe PN 10, ref. VA145 FE da Bermad, com flane da Vallay, ou equivalente</t>
  </si>
  <si>
    <t>O.05.000.064128</t>
  </si>
  <si>
    <t>Válvula automática em ferro dúctil, controle de nível máxima com solenoide, DN= 100mm, classe PN 10, ref. VA145 FE da Bermad, com flante da Valloy, ou equivalente</t>
  </si>
  <si>
    <t>O.05.000.064129</t>
  </si>
  <si>
    <t>O.05.000.064132</t>
  </si>
  <si>
    <t>Válvula de gaveta em ferro dúctil com flange, classe PN-10, DN= 300 mm, com corpo curto e volante, ref. Barbará ou equivalente</t>
  </si>
  <si>
    <t>O.05.000.064133</t>
  </si>
  <si>
    <t>Válvula de gaveta em ferro dúctil com flange, classe PN-10, DN= 100 mm, com corpo curto e volante, ref. Barbará ou equivalente</t>
  </si>
  <si>
    <t>O.05.000.064134</t>
  </si>
  <si>
    <t>Válvula de gaveta em ferro dúctil com flange, classe PN-10, DN= 150 mm, com corpo curto e volante, ref. Barbará ou equivalente</t>
  </si>
  <si>
    <t>O.05.000.064175</t>
  </si>
  <si>
    <t>O.05.000.064198</t>
  </si>
  <si>
    <t>Válvula esfera em aço carbono fundido, passagem plena, extremidades rosqueáveis, classe 300lbs para vapor saturado VMR Spirax Sarc - DN 2´, ou equivalente</t>
  </si>
  <si>
    <t>O.05.000.064204</t>
  </si>
  <si>
    <t>Válvula de governo (retenção e alarme) completa, corpo em ferro fundido, extremidades flangeadas, classe 125 lbs, DN=4´</t>
  </si>
  <si>
    <t>O.05.000.064205</t>
  </si>
  <si>
    <t>Válvula de gaveta, corpo em ferro fundido, extremidades flangeadas, haste ascendente, classe 125lbs, DN=4´</t>
  </si>
  <si>
    <t>O.05.000.064206</t>
  </si>
  <si>
    <t>Válvula de gaveta, corpo em ferro fundido, extremidades flangeadas, haste ascendente, classe 125lbs, DN=6´</t>
  </si>
  <si>
    <t>O.05.000.064207</t>
  </si>
  <si>
    <t>Válvula de retenção vertical, corpo em ferro fundido, extremidades flangeadas, classe 125lbs, DN=4´</t>
  </si>
  <si>
    <t>O.05.000.064213</t>
  </si>
  <si>
    <t>Válvula dupla em latão cromado, para bancada de laboratório, uso em GLP, bico para mangueira, de 1/4´ a 1/2´, ref. PV120 Pecinox, JV109 Juval, ou equivalente</t>
  </si>
  <si>
    <t>O.05.000.064214</t>
  </si>
  <si>
    <t>Válvula latão cromado, para cuba de laboratório, bico arejado/escalonado e nuca alta giratória, para mangueira, ref. PV-140 Pecinox, JV203 Juval, ou equivalente</t>
  </si>
  <si>
    <t>O.05.000.066226</t>
  </si>
  <si>
    <t>Conjunto motor-bomba (centrífuga), potência 50cv, monoestágio, Hman= 61 a 81 mca, Q= 170 a 80 m³/h, ref. modelo Norm Bloc TH-65-200 Thebe, ou equivalente</t>
  </si>
  <si>
    <t>O.05.000.067502</t>
  </si>
  <si>
    <t>Ralo seco em ferro fundido de 100 x 165 x 50 mm</t>
  </si>
  <si>
    <t>O.05.000.067517</t>
  </si>
  <si>
    <t>Grelha com malha quadriculada e requadro, em ferro fundido nodular de 50 x 100 x 4,5 cm</t>
  </si>
  <si>
    <t>O.05.000.067521</t>
  </si>
  <si>
    <t>Ralo sifonado em ferro fundido de 150 x 240 x 75 mm</t>
  </si>
  <si>
    <t>O.05.000.067535</t>
  </si>
  <si>
    <t>Plug em ferro fundido para ralo de 2´</t>
  </si>
  <si>
    <t>O.05.000.067543</t>
  </si>
  <si>
    <t>Grelha em ferro fundido com requadro de 30 x 100 cm - 20 kg/m</t>
  </si>
  <si>
    <t>O.05.000.067548</t>
  </si>
  <si>
    <t>Grelha metálica de 150 x 150 mm, para caixa sifonada ou ralo, ref. Metal Vila ou equivalente</t>
  </si>
  <si>
    <t>O.05.000.067549</t>
  </si>
  <si>
    <t>Grelha metálica de 100 x 100 mm, para caixa sifonada ou ralo, ref. Metal Vila ou equivalente</t>
  </si>
  <si>
    <t>O.05.000.068510</t>
  </si>
  <si>
    <t>Pig tail ou chicote flexível revestimento em borracha sintética resistente, DN= 7/16´ x 1,00 m</t>
  </si>
  <si>
    <t>O.05.000.068533</t>
  </si>
  <si>
    <t>Filtro ´Y´ ferro fundido, rosca, 125 lbs vapor, 2´; ref. Spirax Sarco ou equivalente</t>
  </si>
  <si>
    <t>O.05.000.069512</t>
  </si>
  <si>
    <t>Registro automático de entrada (RAU) em ferro dúctil com flange tipo ABNT ou ISO, classe PN-10, DN= 3´, haste em aço inoxidável AISI410</t>
  </si>
  <si>
    <t>O.05.000.090133</t>
  </si>
  <si>
    <t>Tampão ferro fundido com tampa articulada, de 400 x 600 mm, classe 15 (ruptura &gt; 1500 kg); ref. TA-40AR da Afer, TF-40 da Fuminas ou equivalente</t>
  </si>
  <si>
    <t>O.05.000.090427</t>
  </si>
  <si>
    <t>Grelha hemisférica em ferro fundido de 4´</t>
  </si>
  <si>
    <t>O.05.000.090496</t>
  </si>
  <si>
    <t>Grelha hemisférica em ferro fundido de 3´</t>
  </si>
  <si>
    <t>O.05.000.091139</t>
  </si>
  <si>
    <t>Grelha hemisférica em ferro fundido de 2´</t>
  </si>
  <si>
    <t>O.05.000.091171</t>
  </si>
  <si>
    <t>Grelha hemisférica em ferro fundido de 6´</t>
  </si>
  <si>
    <t>O.05.000.092863</t>
  </si>
  <si>
    <t>Válvula de gaveta em ferro dúctil com flange, classe PN-10, DN= 80 mm, com corpo curto e volante, ref. Barbará ou equivalente</t>
  </si>
  <si>
    <t>O.06.000.060501</t>
  </si>
  <si>
    <t>Tubo galvanizado, DN= 1/2´ DIN 2440 classe média</t>
  </si>
  <si>
    <t>O.06.000.060502</t>
  </si>
  <si>
    <t>Tubo galvanizado, DN= 3/4´ DIN 2440 classe média</t>
  </si>
  <si>
    <t>O.06.000.060503</t>
  </si>
  <si>
    <t>Tubo galvanizado, DN= 1´ DIN 2440 classe média</t>
  </si>
  <si>
    <t>O.06.000.060504</t>
  </si>
  <si>
    <t>Tubo galvanizado, DN= 1 1/4´ DIN 2440 classe média</t>
  </si>
  <si>
    <t>O.06.000.060505</t>
  </si>
  <si>
    <t>Tubo galvanizado, DN= 1 1/2´ DIN 2440 classe média</t>
  </si>
  <si>
    <t>O.06.000.060506</t>
  </si>
  <si>
    <t>Tubo galvanizado, DN= 2´ DIN 2440 classe média</t>
  </si>
  <si>
    <t>O.06.000.060507</t>
  </si>
  <si>
    <t>Tubo galvanizado, DN= 2 1/2´ DIN 2440 classe média</t>
  </si>
  <si>
    <t>O.06.000.060508</t>
  </si>
  <si>
    <t>Tubo galvanizado, DN= 3´ DIN 2440 classe média</t>
  </si>
  <si>
    <t>O.06.000.060509</t>
  </si>
  <si>
    <t>Tubo galvanizado, DN= 4´ DIN 2440 classe média</t>
  </si>
  <si>
    <t>O.06.000.060511</t>
  </si>
  <si>
    <t>Tubo galvanizado, DN= 6´ DIN 2440 classe média</t>
  </si>
  <si>
    <t>O.06.000.060702</t>
  </si>
  <si>
    <t>Tubo em aço galvanizado 2´ SCH 40, sem costura</t>
  </si>
  <si>
    <t>O.06.000.060705</t>
  </si>
  <si>
    <t>Tubo em aço galvanizado 1 1/2´ SCH 40, sem costura</t>
  </si>
  <si>
    <t>O.06.000.060750</t>
  </si>
  <si>
    <t>Tubo em aço galvanizado 1/2´ SCH 80, sem costura</t>
  </si>
  <si>
    <t>O.06.000.060751</t>
  </si>
  <si>
    <t>Tubo em aço galvanizado 3/4´ SCH 80, sem costura</t>
  </si>
  <si>
    <t>O.06.000.060801</t>
  </si>
  <si>
    <t>Tubo em aço galvanizado 4´ SCH 40, sem costura</t>
  </si>
  <si>
    <t>O.06.000.060802</t>
  </si>
  <si>
    <t>Tubo em aço galvanizado 3/4´ SCH 40, sem costura</t>
  </si>
  <si>
    <t>O.06.000.060803</t>
  </si>
  <si>
    <t>Tubo em aço galvanizado 1´ SCH 40, sem costura</t>
  </si>
  <si>
    <t>O.06.000.060804</t>
  </si>
  <si>
    <t>Tubo em aço galvanizado 1 1/4´ SCH 40, sem costura</t>
  </si>
  <si>
    <t>O.06.000.060805</t>
  </si>
  <si>
    <t>Tubo em aço galvanizado 2 1/2´ SCH 40, sem costura</t>
  </si>
  <si>
    <t>O.06.000.060806</t>
  </si>
  <si>
    <t>Tubo em aço galvanizado 3´ SCH 40, sem costura</t>
  </si>
  <si>
    <t>O.06.000.060808</t>
  </si>
  <si>
    <t>Tubo em aço galvanizado 1/2´ SCH 40, sem costura</t>
  </si>
  <si>
    <t>O.06.000.060809</t>
  </si>
  <si>
    <t>Tubo em aço galvanizado 6´ SCH 40, sem costura</t>
  </si>
  <si>
    <t>O.07.000.061330</t>
  </si>
  <si>
    <t>Válvula de esfera monobloco em latão fundido/forjado, passagem plena, acionamento com alavanca, DN= 4"</t>
  </si>
  <si>
    <t>O.07.000.063530</t>
  </si>
  <si>
    <t>Registro regulador de vazão para chuveiros e duchas 1/2´; ref. 00142206 da Docol linha Docolmatic ou equivalente</t>
  </si>
  <si>
    <t>O.07.000.063531</t>
  </si>
  <si>
    <t>Registro de pressão amarelo 3/4´, sem canopla ref. Deca ou equivalente</t>
  </si>
  <si>
    <t>O.07.000.063532</t>
  </si>
  <si>
    <t>Registro de pressão cromado com canopla 1/2´</t>
  </si>
  <si>
    <t>O.07.000.063533</t>
  </si>
  <si>
    <t>Registro de pressão cromado com canopla 3/4´</t>
  </si>
  <si>
    <t>O.07.000.063535</t>
  </si>
  <si>
    <t>Registro regulador de vazão para torneiras, misturadores, bidês e outros de 1/2´ cromado; ref. 13010006 Docol linha Docolmatic ou equivalente</t>
  </si>
  <si>
    <t>O.07.000.063545</t>
  </si>
  <si>
    <t>Registro de gaveta cromado com canopla 1/2´</t>
  </si>
  <si>
    <t>O.07.000.063546</t>
  </si>
  <si>
    <t>Registro de gaveta cromado com canopla 3/4´</t>
  </si>
  <si>
    <t>O.07.000.063547</t>
  </si>
  <si>
    <t>Registro de gaveta cromado com canopla 1´</t>
  </si>
  <si>
    <t>O.07.000.063548</t>
  </si>
  <si>
    <t>Registro de gaveta cromado com canopla 1 1/4´</t>
  </si>
  <si>
    <t>O.07.000.063549</t>
  </si>
  <si>
    <t>Registro de gaveta cromado com canopla 1 1/2´</t>
  </si>
  <si>
    <t>O.07.000.063560</t>
  </si>
  <si>
    <t>Registro de gaveta amarelo 1/2´</t>
  </si>
  <si>
    <t>O.07.000.063561</t>
  </si>
  <si>
    <t>Registro de gaveta amarelo de 3/4´</t>
  </si>
  <si>
    <t>O.07.000.063562</t>
  </si>
  <si>
    <t>Registro de gaveta amarelo 1´</t>
  </si>
  <si>
    <t>O.07.000.063563</t>
  </si>
  <si>
    <t>Registro de gaveta amarelo 1 1/4´</t>
  </si>
  <si>
    <t>O.07.000.063564</t>
  </si>
  <si>
    <t>Registro de gaveta amarelo 1 1/2´</t>
  </si>
  <si>
    <t>O.07.000.063565</t>
  </si>
  <si>
    <t>Registro de gaveta amarelo 2´</t>
  </si>
  <si>
    <t>O.07.000.063566</t>
  </si>
  <si>
    <t>Registro de gaveta amarelo 2 1/2´</t>
  </si>
  <si>
    <t>O.07.000.063567</t>
  </si>
  <si>
    <t>Registro de gaveta amarelo 3´</t>
  </si>
  <si>
    <t>O.07.000.063569</t>
  </si>
  <si>
    <t>Registro de gaveta amarelo de 4´</t>
  </si>
  <si>
    <t>O.07.000.064006</t>
  </si>
  <si>
    <t>Válvula de esfera monobloco em latão fundido/forjado, passagem plena, acionamento com alavanca, DN=1/2"</t>
  </si>
  <si>
    <t>O.07.000.068503</t>
  </si>
  <si>
    <t>Luva de redução de 3/4´x 1/2´ para entrada de gás em latão</t>
  </si>
  <si>
    <t>O.07.000.068505</t>
  </si>
  <si>
    <t>Pigtail para manômetro em latão (rabo de porco), DN 1/2´</t>
  </si>
  <si>
    <t>O.07.000.068512</t>
  </si>
  <si>
    <t>Regulador de primeiro estágio, tipo alta pressão até 1,3 kgf/cm², vazão de 50kg GLP/hora, ref. 76510/2 Alianca ou equivalente</t>
  </si>
  <si>
    <t>O.07.000.068516</t>
  </si>
  <si>
    <t>Bico escalonado para gás 3/8´ em latão</t>
  </si>
  <si>
    <t>O.07.000.090509</t>
  </si>
  <si>
    <t>Válvula de esfera monobloco em latão fundido/forjado, passagem plena, acionamento com alavanca, DN= 3/4"</t>
  </si>
  <si>
    <t>O.07.000.090510</t>
  </si>
  <si>
    <t>Válvula de esfera monobloco em latão fundido/forjado, passagem plena, acionamento com alavanca, DN= 1"</t>
  </si>
  <si>
    <t>O.07.000.090513</t>
  </si>
  <si>
    <t>Válvula de esfera monobloco em latão fundido, passagem plena, acionamento com alavanca, DN= 1.1/4´</t>
  </si>
  <si>
    <t>O.07.000.090518</t>
  </si>
  <si>
    <t>Válvula de esfera monobloco em latão fundido/forjado, passagem plena, acionamento com alavanca, DN= 2"</t>
  </si>
  <si>
    <t>O.08.000.061342</t>
  </si>
  <si>
    <t>O.08.000.061343</t>
  </si>
  <si>
    <t>O.08.000.063001</t>
  </si>
  <si>
    <t>Tubo de cobre flexível para sistema de ar condicionado, espessura 1/32" - diâmetro 3/16" (0,090 kg/m)</t>
  </si>
  <si>
    <t>O.08.000.063002</t>
  </si>
  <si>
    <t>Tubo de cobre flexível para sistema de ar condicionado, espessura 1/32" - diâmetro 1/4" (0,133 kg/m)</t>
  </si>
  <si>
    <t>O.08.000.063003</t>
  </si>
  <si>
    <t>Tubo de cobre flexível para sistema de ar condicionado, espessura 1/32" - diâmetro 5/16" (0,160 kg/m)</t>
  </si>
  <si>
    <t>O.08.000.063004</t>
  </si>
  <si>
    <t>Tubo de cobre flexível para sistema de ar condicionado, espessura 1/32" - diâmetro 3/8" (0,200 kg/m)</t>
  </si>
  <si>
    <t>O.08.000.063005</t>
  </si>
  <si>
    <t>Tubo de cobre flexível para sistema de ar condicionado, espessura 1/32" - diâmetro 1/2" (0,280 kg/m)</t>
  </si>
  <si>
    <t>O.08.000.063006</t>
  </si>
  <si>
    <t>Tubo de cobre flexível para sistema de ar condicionado, espessura 1/32" - diâmetro 5/8" (0,346 kg/m)</t>
  </si>
  <si>
    <t>O.08.000.063007</t>
  </si>
  <si>
    <t>Tubo de cobre flexível para sistema de ar condicionado, espessura 1/32" - diâmetro 3/4" (0,426 kg/m)</t>
  </si>
  <si>
    <t>O.08.000.063010</t>
  </si>
  <si>
    <t>Tubo de cobre sem costura, rígido, espessura 1/16", diâmetro 3/8" (0,353 kg/m)</t>
  </si>
  <si>
    <t>O.08.000.063011</t>
  </si>
  <si>
    <t>Tubo de cobre sem costura, rígido, espessura 1/16", diâmetro 1/2" (0,494 kg/m)</t>
  </si>
  <si>
    <t>O.08.000.063012</t>
  </si>
  <si>
    <t>Tubo de cobre sem costura, rígido, espessura 1/16", diâmetro 5/8" (0,635 kg/m)</t>
  </si>
  <si>
    <t>O.08.000.063013</t>
  </si>
  <si>
    <t>Tubo de cobre sem costura, rígido, espessura 1/16", diâmetro 3/4" (0,776 kg/m)</t>
  </si>
  <si>
    <t>O.08.000.063014</t>
  </si>
  <si>
    <t>Tubo de cobre sem costura, rígido, espessura 1/16", diâmetro 7/8" (0,918 kg/m)</t>
  </si>
  <si>
    <t>O.08.000.063015</t>
  </si>
  <si>
    <t>Tubo de cobre sem costura, rígido, espessura 1/16", diâmetro 1" (1,060 kg/m)</t>
  </si>
  <si>
    <t>O.08.000.063016</t>
  </si>
  <si>
    <t>Tubo de cobre sem costura, rígido, espessura 1/16", diâmetro 1 1/8" (1,200 kg/m)</t>
  </si>
  <si>
    <t>O.08.000.063017</t>
  </si>
  <si>
    <t>Tubo de cobre sem costura, rígido, espessura 1/16", diâmetro 1 1/4" (1,340 kg/m)</t>
  </si>
  <si>
    <t>O.08.000.063018</t>
  </si>
  <si>
    <t>Tubo de cobre sem costura, rígido, espessura 1/16", diâmetro 1 3/8" (1,480 kg/m)</t>
  </si>
  <si>
    <t>O.08.000.063019</t>
  </si>
  <si>
    <t>Tubo de cobre sem costura, rígido, espessura 1/16", diâmetro 1 1/2" (1,620 kg/m)</t>
  </si>
  <si>
    <t>O.08.000.063020</t>
  </si>
  <si>
    <t>Tubo de cobre sem costura, rígido, espessura 1/16", diâmetro 1 5/8" (1,760 kg/m)</t>
  </si>
  <si>
    <t>O.08.000.063040</t>
  </si>
  <si>
    <t>Tubo de cobre classe A, DN= 35mm (1 1/4´)</t>
  </si>
  <si>
    <t>O.08.000.063041</t>
  </si>
  <si>
    <t>Tubo de cobre classe A, DN= 42mm (1 1/2´)</t>
  </si>
  <si>
    <t>O.08.000.063042</t>
  </si>
  <si>
    <t>Tubo de cobre classe A, DN= 54mm (2´)</t>
  </si>
  <si>
    <t>O.08.000.063043</t>
  </si>
  <si>
    <t>Tubo de cobre classe A, DN= 66mm (2 1/2´)</t>
  </si>
  <si>
    <t>O.08.000.063044</t>
  </si>
  <si>
    <t>Tubo de cobre classe A, DN= 79mm (3´)</t>
  </si>
  <si>
    <t>O.08.000.063045</t>
  </si>
  <si>
    <t>Tubo de cobre classe A, DN= 104mm (4´)</t>
  </si>
  <si>
    <t>O.08.000.063046</t>
  </si>
  <si>
    <t>Tubo de cobre classe A, DN= 15mm (1/2´)</t>
  </si>
  <si>
    <t>O.08.000.063047</t>
  </si>
  <si>
    <t>Tubo de cobre classe A, DN= 22mm (3/4´)</t>
  </si>
  <si>
    <t>O.08.000.063048</t>
  </si>
  <si>
    <t>Tubo de cobre classe A, DN= 28mm (1´)</t>
  </si>
  <si>
    <t>O.08.000.063049</t>
  </si>
  <si>
    <t>Tubo de cobre classe E, DN= 22mm (3/4´)</t>
  </si>
  <si>
    <t>O.08.000.063050</t>
  </si>
  <si>
    <t>Tubo de cobre classe E, DN= 28mm (1´)</t>
  </si>
  <si>
    <t>O.08.000.063051</t>
  </si>
  <si>
    <t>Tubo de cobre classe E, DN= 35mm (1 1/4´)</t>
  </si>
  <si>
    <t>O.08.000.063052</t>
  </si>
  <si>
    <t>Tubo de cobre classe E, DN= 42mm (1 1/2´)</t>
  </si>
  <si>
    <t>O.08.000.063053</t>
  </si>
  <si>
    <t>Tubo de cobre classe E, DN= 54mm (2´)</t>
  </si>
  <si>
    <t>O.08.000.063054</t>
  </si>
  <si>
    <t>Tubo de cobre classe E, DN= 66mm (2 1/2´)</t>
  </si>
  <si>
    <t>O.08.000.069515</t>
  </si>
  <si>
    <t>Torneira de boia em cobre de 3/4´</t>
  </si>
  <si>
    <t>O.08.000.069516</t>
  </si>
  <si>
    <t>Torneira de boia em cobre de 1´</t>
  </si>
  <si>
    <t>O.08.000.069517</t>
  </si>
  <si>
    <t>Torneira de boia em cobre de 1 1/2´</t>
  </si>
  <si>
    <t>O.08.000.069518</t>
  </si>
  <si>
    <t>Torneira de boia em cobre de 2´</t>
  </si>
  <si>
    <t>O.08.000.069522</t>
  </si>
  <si>
    <t>Torneira de boia em cobre de 1 1/4´</t>
  </si>
  <si>
    <t>O.08.000.069523</t>
  </si>
  <si>
    <t>Torneira de boia em cobre de 2 1/2´</t>
  </si>
  <si>
    <t>O.09.000.063500</t>
  </si>
  <si>
    <t>Válvula de gaveta em bronze com haste ascendente e extremidades rosqueáveis, classe 150 libras para vapor saturado e 300 libras para água, óleo e gás, DN= 4´</t>
  </si>
  <si>
    <t>O.09.000.063503</t>
  </si>
  <si>
    <t>Válvula de gaveta em bronze com haste não ascendente e extremidades rosqueáveis, classe 150lbs para vapor saturado e classe 300lbs para água, óleo e gás, DN= 4´</t>
  </si>
  <si>
    <t>O.09.000.063504</t>
  </si>
  <si>
    <t>Válvula de gaveta em bronze com haste não ascendente e extremidades rosqueáveis, classe 150lbs para vapor saturado e classe 300lbs para água, óleo e gás, DN= 2´</t>
  </si>
  <si>
    <t>O.09.000.063507</t>
  </si>
  <si>
    <t>Válvula de gaveta em bronze com haste não ascendente e extremidades rosqueáveis, classe 125 libras, para vapor saturado e 200 libras para água, óleo e gás, DN= 3/4´</t>
  </si>
  <si>
    <t>O.09.000.063541</t>
  </si>
  <si>
    <t>Válvula de gaveta em bronze com haste não ascendente e extremidades rosqueáveis, classe 125 libras, para vapor e classe 200 libras, para água, óleo e gás, DN= 1´</t>
  </si>
  <si>
    <t>O.09.000.063542</t>
  </si>
  <si>
    <t>Válvula de gaveta em bronze com haste não ascendente e extremidades rosqueáveis, classe 125 libras, para vapor e classe 200 libras, para água, óleo e gás, DN= 1 1/2´</t>
  </si>
  <si>
    <t>O.09.000.063543</t>
  </si>
  <si>
    <t>Válvula de gaveta em bronze com haste não ascendente e extremidades rosqueáveis, classe 125 libras, para vapor e classe 200 libras, para água, óleo e gás, DN= 2 1/2´</t>
  </si>
  <si>
    <t>O.09.000.063544</t>
  </si>
  <si>
    <t>Válvula de gaveta em bronze com haste não ascendente e extremidades rosqueáveis, classe 125 libras, para vapor e classe 200 libras, para água, óleo e gás, DN= 3´</t>
  </si>
  <si>
    <t>O.09.000.063551</t>
  </si>
  <si>
    <t>Hidrômetro em bronze, diâmetro 25 mm (1), vazão máxima de trabalho de 10 m³/h</t>
  </si>
  <si>
    <t>O.09.000.063552</t>
  </si>
  <si>
    <t>Hidrômetro em bronze, diâmetro 40 mm (1 1/2)</t>
  </si>
  <si>
    <t>O.09.000.064001</t>
  </si>
  <si>
    <t>Válvula de gaveta em bronze com haste não ascendente e extremidades rosqueáveis, classe 125 libras para vapor e classe 200 libras, para água, óleo e gás, DN= 6´</t>
  </si>
  <si>
    <t>O.09.000.064005</t>
  </si>
  <si>
    <t>Válvula de gaveta em bronze com haste não ascendente e extremidades rosqueáveis, classe 125 libras para vapor e classe 200 libras para água, óleo e gás, DN= 2´</t>
  </si>
  <si>
    <t>O.09.000.064009</t>
  </si>
  <si>
    <t>Válvula de gaveta em bronze com haste não ascendente e extremidades rosqueáveis, classe 125 libras, para vapor e classe 200 libras, para água, óleo e gás, DN= 1 1/4´</t>
  </si>
  <si>
    <t>O.09.000.064016</t>
  </si>
  <si>
    <t>Válvula de retenção horizontal em bronze 3/4´</t>
  </si>
  <si>
    <t>O.09.000.064017</t>
  </si>
  <si>
    <t>Válvula de retenção horizontal em bronze 1´</t>
  </si>
  <si>
    <t>O.09.000.064018</t>
  </si>
  <si>
    <t>Válvula de retenção horizontal em bronze 1 1/4´</t>
  </si>
  <si>
    <t>O.09.000.064019</t>
  </si>
  <si>
    <t>Válvula de retenção horizontal em bronze 1 1/2´</t>
  </si>
  <si>
    <t>O.09.000.064020</t>
  </si>
  <si>
    <t>Válvula de retenção horizontal em bronze 2´</t>
  </si>
  <si>
    <t>O.09.000.064021</t>
  </si>
  <si>
    <t>Válvula de retenção horizontal em bronze 2 1/2´</t>
  </si>
  <si>
    <t>O.09.000.064022</t>
  </si>
  <si>
    <t>Válvula de retenção horizontal em bronze 3´</t>
  </si>
  <si>
    <t>O.09.000.064023</t>
  </si>
  <si>
    <t>Válvula de retenção horizontal em bronze 4´</t>
  </si>
  <si>
    <t>O.09.000.064025</t>
  </si>
  <si>
    <t>Válvula globo em bronze com extremidades roscáveis, classe 150lbs para vapor saturado e classe 300lbs para água, óleo e gás, DN= 3/4´</t>
  </si>
  <si>
    <t>O.09.000.064027</t>
  </si>
  <si>
    <t>Válvula retenção pé com crivo em bronze, DN= 1´</t>
  </si>
  <si>
    <t>O.09.000.064028</t>
  </si>
  <si>
    <t>Válvula retenção pé com crivo em bronze, DN= 1 1/4´</t>
  </si>
  <si>
    <t>O.09.000.064029</t>
  </si>
  <si>
    <t>Válvula retenção pé com crivo em bronze, DN= 1 1/2´</t>
  </si>
  <si>
    <t>O.09.000.064030</t>
  </si>
  <si>
    <t>Válvula retenção pé com crivo em bronze, DN= 2´</t>
  </si>
  <si>
    <t>O.09.000.064031</t>
  </si>
  <si>
    <t>Válvula retenção pé com crivo em bronze, DN= 2 1/2´</t>
  </si>
  <si>
    <t>O.09.000.064032</t>
  </si>
  <si>
    <t>Válvula retenção pé com crivo em bronze, DN= 3´</t>
  </si>
  <si>
    <t>O.09.000.064033</t>
  </si>
  <si>
    <t>Válvula globo em bronze com extremidades roscáveis, classe 150lbs para vapor saturado, classe 300lbs para água, óleo e gás, DN= 1´</t>
  </si>
  <si>
    <t>O.09.000.064034</t>
  </si>
  <si>
    <t>Válvula retenção pé com crivo em bronze, DN= 4´</t>
  </si>
  <si>
    <t>O.09.000.064037</t>
  </si>
  <si>
    <t>Válvula globo em bronze com extremidades roscáveis, classe 150lbs para vapor saturado, classe 300lbs para água, óleo e gás, DN= 1 1/2´</t>
  </si>
  <si>
    <t>O.09.000.064038</t>
  </si>
  <si>
    <t>Válvula globo em bronze com extremidades roscáveis, classe 150lbs para vapor saturado, classe 300lbs para água, óleo e gás, DN= 2´</t>
  </si>
  <si>
    <t>O.09.000.064048</t>
  </si>
  <si>
    <t>Válvula globo em bronze com extremidades roscáveis, classe 150lbs para vapor saturado, 300lbs para água, óleo e gás, DN= 2 1/2´</t>
  </si>
  <si>
    <t>O.09.000.064050</t>
  </si>
  <si>
    <t>Válvula globo em bronze com extremidades roscáveis, classe 125lb para vapor saturado, classe 200 libras para água, óleo e gás, DN= 2´</t>
  </si>
  <si>
    <t>O.09.000.064051</t>
  </si>
  <si>
    <t>Válvula globo em bronze com extremidades roscáveis, classe 150lbs para vapor saturado, classe 300lbs para água, óleo e gás, D= 4´</t>
  </si>
  <si>
    <t>O.09.000.064061</t>
  </si>
  <si>
    <t>Válvula de retenção vertical em bronze 1´</t>
  </si>
  <si>
    <t>O.09.000.064062</t>
  </si>
  <si>
    <t>Válvula de retenção vertical em bronze 1 1/4´</t>
  </si>
  <si>
    <t>O.09.000.064063</t>
  </si>
  <si>
    <t>Válvula de retenção vertical em bronze 1 1/2´</t>
  </si>
  <si>
    <t>O.09.000.064064</t>
  </si>
  <si>
    <t>Válvula de retenção vertical em bronze 2´</t>
  </si>
  <si>
    <t>O.09.000.064065</t>
  </si>
  <si>
    <t>Válvula de retenção vertical em bronze 2 1/2´</t>
  </si>
  <si>
    <t>O.09.000.064066</t>
  </si>
  <si>
    <t>Válvula de retenção vertical em bronze 3´</t>
  </si>
  <si>
    <t>O.09.000.064068</t>
  </si>
  <si>
    <t>Válvula de retenção vertical em bronze de 4´ - com flange</t>
  </si>
  <si>
    <t>O.09.000.064172</t>
  </si>
  <si>
    <t>Válvula globo em bronze com extremidades roscáveis, classe 150lbs para vapor saturado, classe 300lbs para água, óleo e gás, D= 3´</t>
  </si>
  <si>
    <t>O.09.000.064187</t>
  </si>
  <si>
    <t>Válvula de gaveta, corpo em bronze, extremidades roscáveis, haste fixa, classe 150 libras, DN=1/2´</t>
  </si>
  <si>
    <t>O.09.000.064188</t>
  </si>
  <si>
    <t>Válvula de gaveta, corpo em bronze, extremidades roscáveis, haste fixa, classe 150 libras, DN=3/4´</t>
  </si>
  <si>
    <t>O.09.000.064189</t>
  </si>
  <si>
    <t>Válvula de gaveta, corpo em bronze, extremidades roscáveis, haste fixa, classe 150 libras, DN=1´</t>
  </si>
  <si>
    <t>O.09.000.064190</t>
  </si>
  <si>
    <t>Válvula de gaveta, corpo em bronze, extremidades roscáveis, haste fixa, classe 150 libras, DN=1 1/4´</t>
  </si>
  <si>
    <t>O.09.000.064191</t>
  </si>
  <si>
    <t>Válvula globo, corpo em bronze,extremidades roscáveis, haste ascendente, classe 150 libras, DN=1/2´</t>
  </si>
  <si>
    <t>O.09.000.064192</t>
  </si>
  <si>
    <t>Válvula globo, corpo em bronze,extremidades roscáveis, haste ascendente, classe 150 libras, DN=1 1/4´</t>
  </si>
  <si>
    <t>O.09.000.064193</t>
  </si>
  <si>
    <t>Filtro Y, corpo em aço carbono, tela removível em aço inox, classe 150 libras, DN=1/2´</t>
  </si>
  <si>
    <t>O.09.000.064194</t>
  </si>
  <si>
    <t>Filtro Y, corpo em aço carbono, tela removível em aço inox, classe 150 libras, DN=3,4´</t>
  </si>
  <si>
    <t>O.09.000.064195</t>
  </si>
  <si>
    <t>Filtro Y, corpo em aço carbono, tela removível em aço inox, classe 150 libras, DN=1´</t>
  </si>
  <si>
    <t>O.09.000.064196</t>
  </si>
  <si>
    <t>Filtro Y, corpo em aço carbono, tela removível em aço inox, classe 150 libras, DN=1 1/4´</t>
  </si>
  <si>
    <t>O.09.000.064202</t>
  </si>
  <si>
    <t>Válvula automática redutora de pressão, de ação direta, corpo em bronze, extremidades roscadas, para água, ar, óleo e gás, PE=200psi e PS=20 à 90psi, DN=11/4´</t>
  </si>
  <si>
    <t>O.09.000.064203</t>
  </si>
  <si>
    <t>Válvula automática de redução de pressão, de ação direta, corpo em bronze, extremidades roscadas, para água, ar, óleo e gás, PE=200psi e PS=20 à 90psi, DN=2´</t>
  </si>
  <si>
    <t>O.09.000.064215</t>
  </si>
  <si>
    <t>Válvula de gaveta em bronze com fecho rápido sem acabamento, DN= 1 1/2´</t>
  </si>
  <si>
    <t>O.09.000.068531</t>
  </si>
  <si>
    <t>Filtro tipo ´Y´ corpo em bronze, tela (filtro) em aço inoxidável, extremidades roscáveis, para gás, DN= 2´</t>
  </si>
  <si>
    <t>O.09.000.090132</t>
  </si>
  <si>
    <t>Válvula globo angular de 45° em bronze ou latão, classe de pressão mínima 14kgf/cm², para recalque de rede de incêndio, DN= 2 1/2´; ref. Buckaspiero ou equivalente</t>
  </si>
  <si>
    <t>O.09.000.092041</t>
  </si>
  <si>
    <t>Válvula de gaveta em bronze com haste ascendente e extremidades rosqueáveis, classe 150lbs para vapor saturado, classe 300lbs para água, óleo e gás, DN= 1/2´</t>
  </si>
  <si>
    <t>O.10.000.065502</t>
  </si>
  <si>
    <t>Bacia sifonada de louça branca 6 litros; ref. linha Sabará ou Diamantina da Icasa, linha Ravena da Deca, ou equivalente</t>
  </si>
  <si>
    <t>O.10.000.065506</t>
  </si>
  <si>
    <t>Bacia turca de louça branca, 6 litros com sifão, linha Institucional da Celite ou equivalente</t>
  </si>
  <si>
    <t>O.10.000.065508</t>
  </si>
  <si>
    <t>Lavatório de louça, branco, com coluna de 46x56cm, ref. Icasa, Deca Ravena</t>
  </si>
  <si>
    <t>O.10.000.065509</t>
  </si>
  <si>
    <t>Lavatório de louça, sem coluna de 46 x 36 cm; ref. Icasa, Sabará, Deca Ravena</t>
  </si>
  <si>
    <t>O.10.000.065514</t>
  </si>
  <si>
    <t>Papeleira de louça de embutir, 15x15cm / 18x18cm, inclusive rolete de plástico, ref. Celite, Hervy, Deca ou equivalente</t>
  </si>
  <si>
    <t>O.10.000.065516</t>
  </si>
  <si>
    <t>Meia saboneteira de louça de embutir 7,5x15cm / 10,5x17,5cm, ref. Deca, Celite, Hervy ou equivalente</t>
  </si>
  <si>
    <t>O.10.000.065518</t>
  </si>
  <si>
    <t>Saboneteira de louça de embutir 15x15cm / 18x18cm, ref. Deca, Celite, Hervy ou equivalente</t>
  </si>
  <si>
    <t>O.10.000.065522</t>
  </si>
  <si>
    <t>Bacia sifonada de louça com saída horizontal, linha Ravena da Deca, ou equivalente</t>
  </si>
  <si>
    <t>O.10.000.065528</t>
  </si>
  <si>
    <t>Tanque de louça com coluna de 18 a 20 litros, ref. Celite, Icasa, Incepa ou equivalente</t>
  </si>
  <si>
    <t>O.10.000.065534</t>
  </si>
  <si>
    <t>Lavatório pequeno e coluna suspensa; ref. Vogue Plus ou equivalente</t>
  </si>
  <si>
    <t>O.10.000.065538</t>
  </si>
  <si>
    <t>Mictório auto sifonado de louça, branco, ref. Icasa, Celite ou equivalente</t>
  </si>
  <si>
    <t>O.10.000.065544</t>
  </si>
  <si>
    <t>Cuba de louça de embutir redonda, de 36cm, branca, ref. Icasa, Deca ou equivalente</t>
  </si>
  <si>
    <t>O.10.000.065555</t>
  </si>
  <si>
    <t>Bacia louça branca 6 litros, com caixa descarga acoplada, linha Ravena da Deca, linha Diamantina, Azálea da Celite, ou equivalente</t>
  </si>
  <si>
    <t>O.10.000.065556</t>
  </si>
  <si>
    <t>Cuba de louça de embutir oval, 40x30cm, ref. Deca L 59 ou equivalente</t>
  </si>
  <si>
    <t>O.10.000.065559</t>
  </si>
  <si>
    <t>Lavatório de louça com coluna suspensa; referência comercial Celite, Icasa ou equivalente</t>
  </si>
  <si>
    <t>O.10.000.065564</t>
  </si>
  <si>
    <t>Lavatório de louça para canto sem coluna para pessoa com mobilidade reduzida, ref. L76 Coleção Master da Deca ou equivalente</t>
  </si>
  <si>
    <t>O.10.000.065570</t>
  </si>
  <si>
    <t>Tanque louça branca com coluna, 30 litros; ref. Celite, Icasa, Incepa ou equivalente</t>
  </si>
  <si>
    <t>O.10.000.065671</t>
  </si>
  <si>
    <t>Bacia para pessoas com mobilidade reduzida, linha tradicional, cor branco gelo, ref. linha Vogue Plus Conforto P.510 ou equivalente</t>
  </si>
  <si>
    <t>O.10.000.065672</t>
  </si>
  <si>
    <t>Tanque de louça sem coluna, médio, capacidade 30 litros, ref. TQ.02, branco da Deca ou equivalente</t>
  </si>
  <si>
    <t>O.10.000.066152</t>
  </si>
  <si>
    <t>Lavatório de louça para canto de 300 x 300 x 300 mm, branco gelo, ref. L 101 linha Izi da Deca ou equivalente</t>
  </si>
  <si>
    <t>O.10.000.090733</t>
  </si>
  <si>
    <t>Bacia sifonafa com caixa de descarga acoplada de louça branca - infantil, referência Icasa, Celite ou equivalente</t>
  </si>
  <si>
    <t>O.11.000.021000</t>
  </si>
  <si>
    <t>Misturador termostato com acabamento cromado, para chuveiros e duchas, com dois volantes, trava de segurança a 38°C, ref. Decaterm 2430 C034 da Deca ou equivalente</t>
  </si>
  <si>
    <t>O.11.000.031636</t>
  </si>
  <si>
    <t>Arejador com articulador em ABS cromado, completo, para torneira padrão, referência Blukit ou equivalente</t>
  </si>
  <si>
    <t>O.11.000.047507</t>
  </si>
  <si>
    <t>Torneira elétrica, bica alta e móvel, com arejador articulável - 220V; ref. 220V de 5.400W da Fame, 220V Slim Multitemperaturas 5.500 W da Hydra ou equivalente</t>
  </si>
  <si>
    <t>O.11.000.063536</t>
  </si>
  <si>
    <t>Válvula para água fria ou pré-misturada 3/4´ baixa e alta pressão, acabamento Chrome; ref. linha Pressmatic 17120306 (baixa), 17120206 (alta) da Docol ou equivalente</t>
  </si>
  <si>
    <t>O.11.000.063537</t>
  </si>
  <si>
    <t>Registro regulador de vazão para torneira, misturador, bidê e outros 1/2´ plástico ABS; ref. 13030023 da Docol ou equivalente</t>
  </si>
  <si>
    <t>O.11.000.064004</t>
  </si>
  <si>
    <t>Válvula de escoamento cromada de 1 1/2', ref. 1606C da Deca ou equivalente</t>
  </si>
  <si>
    <t>O.11.000.064010</t>
  </si>
  <si>
    <t>Válvula de descarga com registro próprio e duplo acionamento limitador de fluxo de 1 1/2, ref. Hydra Max Duo 2545C; Docol DV Salvágua, ou equivalente</t>
  </si>
  <si>
    <t>O.11.000.064011</t>
  </si>
  <si>
    <t>Válvula de descarga com registro de 1 1/2´, ref. Hidramax 2550 da Deca / Docol / Flux 3650 Fabrimar ou equivalente</t>
  </si>
  <si>
    <t>O.11.000.064036</t>
  </si>
  <si>
    <t>Válvula de descarga com registro de 1 1/4´, ref. Hidramax 2550 da Deca, Docol, Flux 3650 da Fabrimar ou equivalente</t>
  </si>
  <si>
    <t>O.11.000.064044</t>
  </si>
  <si>
    <t>Válvula de metal cromado para lavatório com acabamento cromado de 1´, ref. VVL216 da Esteves; 1602C da Deca ou equivalente</t>
  </si>
  <si>
    <t>O.11.000.064045</t>
  </si>
  <si>
    <t>Válvula cromada para pia, tipo americana de 3 1/2" com cesta, sem unho, referência 1623 da Kimetais, Forusi, Esteves ou equivalente</t>
  </si>
  <si>
    <t>O.11.000.064056</t>
  </si>
  <si>
    <t>Válvula para mictório antivandalismo, sistema hidromecânico, DN= 3/4´; ref. linha Presmatic antivandalismo da Docol ou equivalente</t>
  </si>
  <si>
    <t>O.11.000.064057</t>
  </si>
  <si>
    <t>Válvula de descarga externa tipo alavanca de 1 1/4´; ref. Silent Flux 3500 da Fabrimar ou equivalente</t>
  </si>
  <si>
    <t>O.11.000.064138</t>
  </si>
  <si>
    <t>Válvula com acionamento hidromecânico para piso, ref. 17012100 linha Pematic Piso da Docal ou equivalente</t>
  </si>
  <si>
    <t>O.11.000.064503</t>
  </si>
  <si>
    <t>Sifão metálico cromado 1´ x 1 1/2´, com tubo de ligação ajustável; ref. Fabrimar, Esteves, ou equivalente</t>
  </si>
  <si>
    <t>O.11.000.064513</t>
  </si>
  <si>
    <t>Sifão metálico cromado 1 1/2´  x  2´, com tubo de ligação, ref. Fabrimar, Oriente ou equivalente</t>
  </si>
  <si>
    <t>O.11.000.065568</t>
  </si>
  <si>
    <t>Chuveiro com jato regulável de metal acabamento cromado; ref. comercial Fabrimar, Tigre ou equivalente</t>
  </si>
  <si>
    <t>O.11.000.065571</t>
  </si>
  <si>
    <t>Chuveiro simples em PVC, diâmetro de 5", com registro e tubo de ligação acoplados; ref. 2320/2321 da Herc, 1614 Luconi ou equivalente</t>
  </si>
  <si>
    <t>O.11.000.065579</t>
  </si>
  <si>
    <t>Válvula de descarga com registro próprio e duplo acionamento limitador de fluxo de 1 1/4´; ref. Hydra Max Duo 2545C; Docol DV Salvágua ou equivalente</t>
  </si>
  <si>
    <t>O.11.000.066000</t>
  </si>
  <si>
    <t>Torneira de mesa com bica móvel, acionamento por meio de alavanca, acabamento metal cromado; ref. 21.031/21.060 da Proflux, 2195/2169 da Hidrofix, 4014 da TFC ou equivalente</t>
  </si>
  <si>
    <t>O.11.000.066001</t>
  </si>
  <si>
    <t>Torneira curta amarela de 3/4´ para jardim, ref. Chaveta 1128A da Metais Poly ou equivalente</t>
  </si>
  <si>
    <t>O.11.000.066002</t>
  </si>
  <si>
    <t>Torneira curta amarela de 1/2´ para jardim, ref. Chaveta 1128A da Metais Poly ou equivalente</t>
  </si>
  <si>
    <t>O.11.000.066004</t>
  </si>
  <si>
    <t>Torneira mesa para lavatório acionamento hidromecânico, com registro integrado regulador, latão cromado, DN 1/2´; ref. Decamatic 1170C ou equivalente</t>
  </si>
  <si>
    <t>O.11.000.066007</t>
  </si>
  <si>
    <t>Válvula de descarga antivandalismo DN= 1 1/2´; ref. Docol / Hidra MaxPública ou equivalente</t>
  </si>
  <si>
    <t>O.11.000.066008</t>
  </si>
  <si>
    <t>Válvula de mictório vazão automática 3/4´, ref. Docol ou equivalente</t>
  </si>
  <si>
    <t>O.11.000.066010</t>
  </si>
  <si>
    <t>Torneira curta cromada de 3/4´ para jardim, ref. Chaveta 1128C da Metais Poly, Linha C23 da Forusi ou equivalente</t>
  </si>
  <si>
    <t>O.11.000.066012</t>
  </si>
  <si>
    <t>Torneira amarela de 3/4´ para tanque, curta (aprox. 10 cm), sem rosca</t>
  </si>
  <si>
    <t>O.11.000.066015</t>
  </si>
  <si>
    <t>Torneira curta cromada de 1/2´ para tanque; ref. Chaveta 1126C da Metais Poly, linha C23 da Forusi ou equivalente</t>
  </si>
  <si>
    <t>O.11.000.066016</t>
  </si>
  <si>
    <t>Torneira curta cromada de 3/4´ para tanque; ref. Chaveta 1126C da Metais Poly, linha C23 da Forusi ou equivalente</t>
  </si>
  <si>
    <t>O.11.000.066018</t>
  </si>
  <si>
    <t>Torneira longa de 1/2´ ou 3/4´ para pia com arejador; ref. Spagna, 2159 C24 da Metais Poly, linha C23 da Forusi ou equivalente</t>
  </si>
  <si>
    <t>O.11.000.066020</t>
  </si>
  <si>
    <t>Chuveiro simples em PVC, diâmetro de 10 cm, com braço acoplado, ref. Ducha 4 - linha Plena Duchas da Tigre ou equivalente</t>
  </si>
  <si>
    <t>O.11.000.066023</t>
  </si>
  <si>
    <t>Ducha higiênica manual cromada, ref. linha activa cromada C40 da Deca ou equivalente</t>
  </si>
  <si>
    <t>O.11.000.066024</t>
  </si>
  <si>
    <t>Torneira de parede (de metal) para pia com bica móvel, arejador, de 1/2´ ou 3/4´; ref. 3159 linha Belle Époque CR da Forusi ou equivalente</t>
  </si>
  <si>
    <t>O.11.000.066025</t>
  </si>
  <si>
    <t>Torneira clínica profissional, parede ou mesa tipo alavanca, fabricada em metal cromado com bico arejador</t>
  </si>
  <si>
    <t>O.11.000.066026</t>
  </si>
  <si>
    <t>Torneira de mesa para lavatório compacta, acionamento hidromecânico, latão cromado, DN 1/2´; ref. Presmatic ou equivalente</t>
  </si>
  <si>
    <t>O.11.000.066028</t>
  </si>
  <si>
    <t>Torneira misturador clínica de mesa com arejador articulado, acionamento cotovelo; ref. Certiva, Solucenter, Proflux  ou equivalente</t>
  </si>
  <si>
    <t>O.11.000.066037</t>
  </si>
  <si>
    <t>Torneira de parede antivandalismo de 3/4´ de alta/baixa pressão, acabamento cromado, ref. Chrome da Docol de 135 mm, Biopress da Fabrimar ou equivalente</t>
  </si>
  <si>
    <t>O.11.000.066038</t>
  </si>
  <si>
    <t>Chuveiro com válvula e acionamento antivandalismo de 3/4´ (válvula + chuveiro); ref. Pressmatic ou equivalente</t>
  </si>
  <si>
    <t>O.11.000.066039</t>
  </si>
  <si>
    <t>Ducha cromada simples, água fria, sem desviador; ref. Fria Fitt 7000 F16 Fortti Cromada da Lorenzetti ou equivalente</t>
  </si>
  <si>
    <t>O.11.000.066040</t>
  </si>
  <si>
    <t>Chuveiro elétrico 4 estações de 6.500W/220V com resistência blindada, ref. Ducha e estações da Hydra ou equivalente</t>
  </si>
  <si>
    <t>O.11.000.066050</t>
  </si>
  <si>
    <t>Misturador de parede para pia com bica móvel, com acabamento cromado, ref. linha Prata C50 da Forusi, 1258 da Fabrimar ou equivalente</t>
  </si>
  <si>
    <t>O.11.000.066051</t>
  </si>
  <si>
    <t>Aparelho misturador de mesa para pia com bica móvel, acabamento cromado. Referência Misturador Max 1256-C34 da Deca ou equivalente</t>
  </si>
  <si>
    <t>O.11.000.066059</t>
  </si>
  <si>
    <t>Torneira de mesa (de metal) com bica móvel e arejador, de 1/2´ ou 3/4´, ref. Docol/00111506 ou equivalente</t>
  </si>
  <si>
    <t>O.11.000.066063</t>
  </si>
  <si>
    <t>Torneira de acionamento restrito em latão cromado, registro 1/2' com adaptador para 3/4', ref. comercial 20000806 da Docol ou equivalente</t>
  </si>
  <si>
    <t>O.11.000.066064</t>
  </si>
  <si>
    <t>Torneira de parede p/lavatório acionamento hidromecânico latão fundido cromado, DN 1/2´/3/4´ cod.17160706, Presmatic 120 da Docol, equivalente</t>
  </si>
  <si>
    <t>O.11.000.066066</t>
  </si>
  <si>
    <t>Torneira de parede para tanque em plástico (ABS e/ou polipropileno), DN 1/2´ ou 3/4´, 10 cm, sem rosca, ref. 1126 Herc ou equivalente</t>
  </si>
  <si>
    <t>O.11.000.066067</t>
  </si>
  <si>
    <t>Torneira de parede para tanque em plástico (ABS e/ou polipropileno), DN 1/2´ ou 3/4´, 15 cm, sem rosca, ref. 1158 Herc ou equivalente</t>
  </si>
  <si>
    <t>O.11.000.066072</t>
  </si>
  <si>
    <t>Torneira de mesa para lavatório acionamento hidromecânico com alavanca, registro integrado regulador de vazão, latão cromado, ref. linha DocolMatc 185106 da Docol</t>
  </si>
  <si>
    <t>O.11.000.066097</t>
  </si>
  <si>
    <t>Chuveiro elétrico comum com acabamento em plástico e braço, 220 V / 5500 W, ref. Bello Banho / Maxi Ducha da Lorenzetti ou equivalente</t>
  </si>
  <si>
    <t>O.11.000.066104</t>
  </si>
  <si>
    <t>Chuveiro lava olhos, acionamento manual através de haste triangular e placa empurre, com pintura epóxi; ref. CL001 KITINOX da Avlis Válvulas ou equivalente</t>
  </si>
  <si>
    <t>O.11.000.066106</t>
  </si>
  <si>
    <t>Torneira para lavatório em plástico, bitola de 1/2´</t>
  </si>
  <si>
    <t>O.11.000.066108</t>
  </si>
  <si>
    <t>Chuveiro com comando eletrônico de temperaturas, com tubo de ligação acoplado e haste,  6.800W até 7.900W - 220 V, resistência blindada, aprovado Inmetro/Procel</t>
  </si>
  <si>
    <t>O.11.000.066109</t>
  </si>
  <si>
    <t>Ducha com comando eletrônico de temperatura, com ou sem haste de comando, de 6.800W até 7.900W - 220 V, regulagem de inclinação, aprovado Inmetro/Procel, ref. comercial Top Jet Eletrônica da Lorenzetti ou equivalente</t>
  </si>
  <si>
    <t>O.11.000.068506</t>
  </si>
  <si>
    <t>Regulador de pressão, estágio único 12kg/h, ref. 76511- Aliança</t>
  </si>
  <si>
    <t>O.11.000.068511</t>
  </si>
  <si>
    <t>Regulador de alta pressão, vazão 90kg, mod.76510/3 da Aliança</t>
  </si>
  <si>
    <t>O.11.000.068513</t>
  </si>
  <si>
    <t>Regulador para gás, industrial vazão 12kg/h, 2º estágio, ref. 76511/1 Aliança</t>
  </si>
  <si>
    <t>O.11.000.068515</t>
  </si>
  <si>
    <t>Válvula e mangueira para gás domiciliar de 3/8´</t>
  </si>
  <si>
    <t>O.11.000.069556</t>
  </si>
  <si>
    <t>Botão para válvula descarga</t>
  </si>
  <si>
    <t>O.11.000.069558</t>
  </si>
  <si>
    <t>Canopla para válvula de descarga, ref. Hidramax 2550 da Deca, Docol, Flux 3650 Fabrimar ou equivalente</t>
  </si>
  <si>
    <t>O.11.000.069562</t>
  </si>
  <si>
    <t>Acabamento cromado para registro de pressão ou de gaveta, ref. linha Spot da Deca ou equivalente</t>
  </si>
  <si>
    <t>O.11.000.092035</t>
  </si>
  <si>
    <t>Dispenser tipo toalheiro metálico esmaltado para bobina de 25cm x 50m, sem alavanca, ref. 1855 da Ideal, Aurimar 86 da Guarani ou equivalente</t>
  </si>
  <si>
    <t>O.11.000.092038</t>
  </si>
  <si>
    <t>Cabide cromado para banheiro simples; ref. Remma plus RP08, Versailles 08v, Requint 108RSK, 2060.C01 da Deca, 2312 standard da Jackwal, Lorenzetti, Plus da Sicmol ou equivalente</t>
  </si>
  <si>
    <t>O.12.000.061029</t>
  </si>
  <si>
    <t>Arruela de borracha para flange, diâmetro 200mm</t>
  </si>
  <si>
    <t>O.12.000.061039</t>
  </si>
  <si>
    <t>Arruela de borracha para flange, diâmetro 80mm</t>
  </si>
  <si>
    <t>O.12.000.061042</t>
  </si>
  <si>
    <t>Arruela de borracha para flange, diâmetro 150mm</t>
  </si>
  <si>
    <t>O.12.000.061043</t>
  </si>
  <si>
    <t>Arruela de borracha para flange, diâmetro 250mm</t>
  </si>
  <si>
    <t>O.12.000.061044</t>
  </si>
  <si>
    <t>Arruela de borracha para flange, diâmetro 300mm</t>
  </si>
  <si>
    <t>O.12.000.061100</t>
  </si>
  <si>
    <t>Anel de borracha EPDM de 50 mm (2´), para tubulação em ferro fundido, ref. AFLEX Saint Gobain</t>
  </si>
  <si>
    <t>O.12.000.061115</t>
  </si>
  <si>
    <t>Anel de borracha EPDM de 75 mm (3´), para tubulação em ferro fundido, ref. AFLEX Saint Gobain</t>
  </si>
  <si>
    <t>O.12.000.061116</t>
  </si>
  <si>
    <t>Anel de borracha EPDM de 100 mm (4´), para tubulação em ferro fundido, ref. AFLEX Saint Gobain</t>
  </si>
  <si>
    <t>O.12.000.062671</t>
  </si>
  <si>
    <t>Anel borracha para tubo PVC 50mm (2´)</t>
  </si>
  <si>
    <t>O.12.000.062672</t>
  </si>
  <si>
    <t>Anel borracha para tubo PVC 75mm (3´)</t>
  </si>
  <si>
    <t>O.12.000.062673</t>
  </si>
  <si>
    <t>Anel borracha para tubo PVC 100mm (4´)</t>
  </si>
  <si>
    <t>O.12.000.062674</t>
  </si>
  <si>
    <t>Anel borracha para tubo PVC 150mm (6´)</t>
  </si>
  <si>
    <t>O.12.000.063510</t>
  </si>
  <si>
    <t>Arruela de borracha para flange, diâmetro 50mm</t>
  </si>
  <si>
    <t>O.12.000.064109</t>
  </si>
  <si>
    <t>Filtro de pressão em ABS para 360 l/h, ref. Cuno / Aqualar APL230 AP200LE</t>
  </si>
  <si>
    <t>O.12.000.064504</t>
  </si>
  <si>
    <t>Sifão sanfonado universal de 1´ x 40mm e 50mm, ref. SSU e SSU40 da Astra</t>
  </si>
  <si>
    <t>O.12.000.064505</t>
  </si>
  <si>
    <t>Sifão de plástico rígido, tipo copo de 1 1/4´ x 2´, com tubo de ligação ajustável</t>
  </si>
  <si>
    <t>O.12.000.065023</t>
  </si>
  <si>
    <t>Caixa de descarga, capacidade 9 litros em plástico, de sobrepor com engate flexível e acessórios</t>
  </si>
  <si>
    <t>O.12.000.065055</t>
  </si>
  <si>
    <t>Caixa de descarga, volume regulável 6 a 9 litros, de embutir, com engate flexível, acionamento por botão acabamento cromado, ref. 9000C Montreal da Montana, 2500 CX.MC.AF da Deca ou equivalente</t>
  </si>
  <si>
    <t>O.12.000.065513</t>
  </si>
  <si>
    <t>Saboneteira em ABS, tipo dispenser, para refil de 800ml, ref. Columbus SG 4000 ou equivalente</t>
  </si>
  <si>
    <t>O.12.000.065543</t>
  </si>
  <si>
    <t>Lavatório em polipropileno de 36x26cm, ref. Astra ou equivalente</t>
  </si>
  <si>
    <t>O.12.000.065595</t>
  </si>
  <si>
    <t>Secador de mãos em ABS, fluxo de ar 70 l/s, resistência 1350 W, tensão de 220 V, ref. CR-108B da Brakey ou equivalente</t>
  </si>
  <si>
    <t>O.12.000.066013</t>
  </si>
  <si>
    <t>Tubo de ligação cromado com canopla de 1 1/2´ x 25 cm, ajustável, ref. VLL418 da Esteves ou equivalente</t>
  </si>
  <si>
    <t>O.12.000.066028</t>
  </si>
  <si>
    <t>Ligação (engate) flexível metálico de 1/2´x 30cm</t>
  </si>
  <si>
    <t>O.12.000.066029</t>
  </si>
  <si>
    <t>Engate flexível de PVC DN= 1/2´x 40 cm</t>
  </si>
  <si>
    <t>O.12.000.066053</t>
  </si>
  <si>
    <t>Tubo de ligação com canopla para sanitários</t>
  </si>
  <si>
    <t>O.12.000.066068</t>
  </si>
  <si>
    <t>Tubo de ligação em cobre acabamento cromado para mictório DN= 1/2´, comprimento 20 ou 30cm, ref. VLC 454 ou VLC 456 Esteves</t>
  </si>
  <si>
    <t>O.12.000.066105</t>
  </si>
  <si>
    <t>Desviador para ducha e chuveiro, com mangueira de 2,20m de comprimento;  ref. 8010 da Lorenzetti ou equivalente</t>
  </si>
  <si>
    <t>O.12.000.066166</t>
  </si>
  <si>
    <t>Assento sanitário universal branco para bacia sifonada infantil, referência Tupan, Astra ou equivalente</t>
  </si>
  <si>
    <t>O.12.000.067076</t>
  </si>
  <si>
    <t>Botoeira para acionamento de bomba de incêndio tipo quebra-vidro, com botão liga e desliga, em chapa de plástico na cor vermelha, com um martelo</t>
  </si>
  <si>
    <t>O.12.000.069503</t>
  </si>
  <si>
    <t>Bolsa de borracha para bacia sifonada</t>
  </si>
  <si>
    <t>O.12.000.069527</t>
  </si>
  <si>
    <t>Lubrificante para anel de neoprene</t>
  </si>
  <si>
    <t>O.12.000.069547</t>
  </si>
  <si>
    <t>Reparo para válvula hidra</t>
  </si>
  <si>
    <t>O.12.000.069550</t>
  </si>
  <si>
    <t>Tampa plástica para bacia sanitária</t>
  </si>
  <si>
    <t>O.12.000.069555</t>
  </si>
  <si>
    <t>Anel borracha expansão para ligação em bacia sifonada, 100 mm (4´)</t>
  </si>
  <si>
    <t>O.12.000.070960</t>
  </si>
  <si>
    <t>Manta de borracha de 100x75cm, espessura 10mm, cor preto e amarelo, alta resistência a atritos, para sinalização em estacionamento e proteção de coluna e parede</t>
  </si>
  <si>
    <t>O.12.000.070961</t>
  </si>
  <si>
    <t>Cantoneira de borracha de 75x10x10cm, espessura 10mm, cor preto e amarelo, alta resistência a atritos, para sinalização em estacionamento e proteção de coluna</t>
  </si>
  <si>
    <t>O.12.000.090146</t>
  </si>
  <si>
    <t>Arruela de borracha para flange, diâmetro 100mm</t>
  </si>
  <si>
    <t>O.12.000.090901</t>
  </si>
  <si>
    <t>Conjunto de 4 lixeiras em plástico com tampa basculante, para coleta seletiva, com suporte para chão em aço galvanizado, capacidade de 50 litros cada cesto, ref. Natural Limp, Lixlimp, Plasbox ou equivalente</t>
  </si>
  <si>
    <t>O.12.000.092034</t>
  </si>
  <si>
    <t>Dispenser toalheiro em ABS e policarbonato para bobina de 20cm x 200m com alavanca. Ref. Jofel, Exaccta, Alwin ou equivalente</t>
  </si>
  <si>
    <t>O.12.000.092036</t>
  </si>
  <si>
    <t>Dispenser papel higiênico em ABS para rolão 300/600m, com visor. Ref. Unik JSN, Trilha ou equivalente</t>
  </si>
  <si>
    <t>O.12.000.092309</t>
  </si>
  <si>
    <t>Toalheiro plástico em ABS branco tipo dispenser para papel</t>
  </si>
  <si>
    <t>O.13.000.060101</t>
  </si>
  <si>
    <t>Tubo de concreto (PS-1) DN= 300mm</t>
  </si>
  <si>
    <t>O.13.000.060102</t>
  </si>
  <si>
    <t>Tubo de concreto (PS-1) DN= 400mm</t>
  </si>
  <si>
    <t>O.13.000.060110</t>
  </si>
  <si>
    <t>Tubo de concreto (PS-2) DN= 300mm</t>
  </si>
  <si>
    <t>O.13.000.060111</t>
  </si>
  <si>
    <t>Tubo de concreto (PS-2) DN= 400mm</t>
  </si>
  <si>
    <t>O.13.000.060112</t>
  </si>
  <si>
    <t>Tubo de concreto (PS-2) DN= 500mm</t>
  </si>
  <si>
    <t>O.13.000.060113</t>
  </si>
  <si>
    <t>Tubo de concreto (PA-2) DN= 700mm</t>
  </si>
  <si>
    <t>O.13.000.060114</t>
  </si>
  <si>
    <t>Tubo de concreto (PA-2) DN= 300mm</t>
  </si>
  <si>
    <t>O.13.000.060115</t>
  </si>
  <si>
    <t>Tubo de concreto (PA-2) DN= 900mm</t>
  </si>
  <si>
    <t>O.13.000.060131</t>
  </si>
  <si>
    <t>Tubo de concreto (PA-1) DN= 300mm</t>
  </si>
  <si>
    <t>O.13.000.060132</t>
  </si>
  <si>
    <t>Tubo de concreto (PA-1) DN= 400mm</t>
  </si>
  <si>
    <t>O.13.000.060140</t>
  </si>
  <si>
    <t>Tubo de concreto (PA-1) DN= 600mm</t>
  </si>
  <si>
    <t>O.13.000.060141</t>
  </si>
  <si>
    <t>Tubo de concreto (PA-1) DN= 800mm</t>
  </si>
  <si>
    <t>O.13.000.060144</t>
  </si>
  <si>
    <t>Tubo de concreto (PA-2) DN= 400mm</t>
  </si>
  <si>
    <t>O.13.000.060145</t>
  </si>
  <si>
    <t>Tubo de concreto (PA-2) DN= 600mm</t>
  </si>
  <si>
    <t>O.13.000.060146</t>
  </si>
  <si>
    <t>Tubo de concreto (PA-2) DN= 800mm</t>
  </si>
  <si>
    <t>O.13.000.060147</t>
  </si>
  <si>
    <t>Tubo de concreto (PA-2) DN= 1000mm</t>
  </si>
  <si>
    <t>O.13.000.060149</t>
  </si>
  <si>
    <t>Tubo de concreto (PA-3) DN= 400mm</t>
  </si>
  <si>
    <t>O.13.000.060150</t>
  </si>
  <si>
    <t>Tubo de concreto (PA-3) DN= 600mm</t>
  </si>
  <si>
    <t>O.13.000.060151</t>
  </si>
  <si>
    <t>Tubo de concreto (PA-3) DN= 800mm</t>
  </si>
  <si>
    <t>O.13.000.060152</t>
  </si>
  <si>
    <t>Tubo de concreto (PA-3) DN= 1000mm</t>
  </si>
  <si>
    <t>O.13.000.060203</t>
  </si>
  <si>
    <t>Anel pré-moldado em concreto, diâmetro externo de 2,50 m, h= 0,50 m</t>
  </si>
  <si>
    <t>O.13.000.060204</t>
  </si>
  <si>
    <t>Tubo de concreto (PA-1) DN= 1000mm</t>
  </si>
  <si>
    <t>O.13.000.060206</t>
  </si>
  <si>
    <t>Tubo de concreto (PA-1) DN= 1200mm</t>
  </si>
  <si>
    <t>O.13.000.060207</t>
  </si>
  <si>
    <t>Anel pré-moldado em concreto, diâmetro externo de 1,20 m, h= 0,50 m</t>
  </si>
  <si>
    <t>O.13.000.060208</t>
  </si>
  <si>
    <t>Anel pré-moldado em concreto, diâmetro externo de 1,50 m, h= 0,50 m</t>
  </si>
  <si>
    <t>O.13.000.060209</t>
  </si>
  <si>
    <t>Anel pré-moldado em concreto, diâmetro externo de 1,80 m, h= 0,50 m</t>
  </si>
  <si>
    <t>O.13.000.060210</t>
  </si>
  <si>
    <t>Anel pré-moldado em concreto, diâmetro externo de 2,50 m, h= 0,50 m, com cortina</t>
  </si>
  <si>
    <t>O.13.000.060213</t>
  </si>
  <si>
    <t>Tubo de concreto (PA-2) DN= 500mm</t>
  </si>
  <si>
    <t>O.13.000.060215</t>
  </si>
  <si>
    <t>Anel pré-moldado em concreto, diâmetro externo de 0,60 m, h= 0,50 m</t>
  </si>
  <si>
    <t>O.13.000.060219</t>
  </si>
  <si>
    <t>Meia cana de concreto DN= 200mm</t>
  </si>
  <si>
    <t>O.13.000.060220</t>
  </si>
  <si>
    <t>Tampa pré moldada de concreto, diâmetro externo de 1,50m com 1 abertura de inspeção (para fossa séptica)</t>
  </si>
  <si>
    <t>O.13.000.060232</t>
  </si>
  <si>
    <t>Tubo de concreto (EA-3) DN= 400mm esgoto sanitário</t>
  </si>
  <si>
    <t>O.13.000.060233</t>
  </si>
  <si>
    <t>Tubo de concreto (EA-3) DN= 500mm esgoto sanitário</t>
  </si>
  <si>
    <t>O.13.000.060234</t>
  </si>
  <si>
    <t>Tubo de concreto (EA-3) DN= 600mm esgoto sanitário</t>
  </si>
  <si>
    <t>O.13.000.060235</t>
  </si>
  <si>
    <t>Tubo de concreto (EA-3) DN= 700mm esgoto sanitário</t>
  </si>
  <si>
    <t>O.13.000.060236</t>
  </si>
  <si>
    <t>Tubo de concreto (EA-3) DN= 800mm esgoto sanitário</t>
  </si>
  <si>
    <t>O.13.000.060237</t>
  </si>
  <si>
    <t>Tubo de concreto (EA-3) DN= 900mm esgoto sanitário</t>
  </si>
  <si>
    <t>O.13.000.060238</t>
  </si>
  <si>
    <t>Tubo de concreto (EA-3) DN= 1000mm esgoto sanitário</t>
  </si>
  <si>
    <t>O.13.000.060239</t>
  </si>
  <si>
    <t>Tubo de concreto (EA-3) DN= 1200mm esgoto sanitário</t>
  </si>
  <si>
    <t>O.13.000.060240</t>
  </si>
  <si>
    <t>Meia cana de concreto DN= 300mm</t>
  </si>
  <si>
    <t>O.13.000.060241</t>
  </si>
  <si>
    <t>Meia cana de concreto DN= 400mm</t>
  </si>
  <si>
    <t>O.13.000.060243</t>
  </si>
  <si>
    <t>Meia cana de concreto DN= 600mm</t>
  </si>
  <si>
    <t>O.13.000.060246</t>
  </si>
  <si>
    <t>Tampa pré-moldada de concreto, diâmetro externo de 2,50m, com 2 aberturas de inspeção (para fossa séptica)</t>
  </si>
  <si>
    <t>O.13.000.060250</t>
  </si>
  <si>
    <t>Tampão pré-moldado de concreto armado, diâmetro externo de 2,00 m, com 1 inspeção 0,60 cm se necessário (para sumidouro)</t>
  </si>
  <si>
    <t>O.13.000.060251</t>
  </si>
  <si>
    <t>Anel pré-moldado em concreto armado, liso ou perfurado, diâmetro externo de 2,0 m, h= 0,50 m</t>
  </si>
  <si>
    <t>O.13.000.091172</t>
  </si>
  <si>
    <t>Anel pré-moldado em concreto, diâmetro externo de 3,00 m, h= 0,50 m</t>
  </si>
  <si>
    <t>O.13.000.091262</t>
  </si>
  <si>
    <t>Tubo de concreto (PA-2) DN= 1500mm</t>
  </si>
  <si>
    <t>O.15.000.062636</t>
  </si>
  <si>
    <t>Purificador de pressão elétrico em chapa eletrozincado e tampo em aço inoxidável 304 escovado e ralo sifonado, capacidade de fornecimento de água gelada 2,75 L/h; sistema duplo de filtração integrado com filtros Pré C+3 e C+5; ref. PDF 100 da IBBL ou equ</t>
  </si>
  <si>
    <t>O.15.000.062637</t>
  </si>
  <si>
    <t>Purificador de pressão elétrico em chapa eletrozincado e tampo em aço inoxidável 304 escovado e ralo sifonado, com 2 torneiras, capacidade de fornecimento de água gelada 7,2 L/h; sistema duplo de filtração integrado com filtros Pré C+3 e C+5; ref. PDF 30</t>
  </si>
  <si>
    <t>O.15.000.062638</t>
  </si>
  <si>
    <t>Purificador de pressão elétrico em chapa eletrozincado e tampo em aço inoxidável 304, com 2 torneiras em latão cromado, capacidade de refrigeração de 2 l/h - simples; ref. Puripress 40 da IBBL, BRX40 da Begel ou equivalente</t>
  </si>
  <si>
    <t>O.15.000.062639</t>
  </si>
  <si>
    <t>Purificador de pressão elétrico em chapa eletrozincado e tampo em aço inoxidável 304, com 3 torneiras de pressão em latão cromado, capacidade de refrigeração de 2 l/h - conjugado; ref. Puripress 40C da IBBL, CJ40 da Begel ou equivalente</t>
  </si>
  <si>
    <t>O.15.000.064071</t>
  </si>
  <si>
    <t>Purgador termodinâmico com filtro incorporado, em aço inoxidável forjado, pressão de 0,25 a 42kg/cm², temperatura até 425°C, DN= 1/2´</t>
  </si>
  <si>
    <t>O.15.000.065503</t>
  </si>
  <si>
    <t>Cuba em aço inoxidável dupla de 1020x400x250mm, AISI 304, liga 18,8 e chapa 22</t>
  </si>
  <si>
    <t>O.15.000.065521</t>
  </si>
  <si>
    <t>Tanque em aço inoxidável, 60 x 60 x 30 / 64 x 53 x 28 cm</t>
  </si>
  <si>
    <t>O.15.000.065565</t>
  </si>
  <si>
    <t>Mictório coletivo em aço inoxidável AISI 304, liga 18,8, bitola 20, desenvolvimento 750 mm</t>
  </si>
  <si>
    <t>O.15.000.065603</t>
  </si>
  <si>
    <t>Cuba em aço inoxidável simples de 500x400x200mm, AISI 304, liga 18,8 e chapa 22</t>
  </si>
  <si>
    <t>O.15.000.065605</t>
  </si>
  <si>
    <t>Cuba em aço inoxidável simples de 465x300x140mm, AISI 304, liga 18,8 e chapa 22</t>
  </si>
  <si>
    <t>O.15.000.065606</t>
  </si>
  <si>
    <t>Cuba em aço inoxidável simples de 400x340x140mm, AISI 304, liga 18,8 e chapa 22</t>
  </si>
  <si>
    <t>O.15.000.065607</t>
  </si>
  <si>
    <t>Cuba em aço inoxidável dupla de 835x340x140mm, AISI 304, liga 18,8 e chapa 22</t>
  </si>
  <si>
    <t>O.15.000.065608</t>
  </si>
  <si>
    <t>Cuba em aço inoxidável simples de 560x330x140mm, AISI 304, liga 18,8 e chapa 22</t>
  </si>
  <si>
    <t>O.15.000.065609</t>
  </si>
  <si>
    <t>Cuba em aço inoxidável dupla de 715x400x140mm, AISI 304, liga 18,8 e chapa 22</t>
  </si>
  <si>
    <t>O.15.000.065611</t>
  </si>
  <si>
    <t>Cuba em aço inoxidável simples de 600x500x350mm, AISI 304, liga 18,8 e chapa 20</t>
  </si>
  <si>
    <t>O.15.000.065616</t>
  </si>
  <si>
    <t>Cuba em aço inoxidável simples de 1100x600x400mm, AISI-304, liga 18,8 e chapa 20</t>
  </si>
  <si>
    <t>O.15.000.065617</t>
  </si>
  <si>
    <t>Mesa em aço inoxidável, largura de 700 mm</t>
  </si>
  <si>
    <t>O.15.000.065619</t>
  </si>
  <si>
    <t>Cuba em aço inoxidável simples de 500x400x250mm, AISI 304, liga 18,8 e chapa 22, acabamento alto brilhante; ref.314 da Strake, Projinox ou equivalente</t>
  </si>
  <si>
    <t>O.15.000.065620</t>
  </si>
  <si>
    <t>Cuba em aço inoxidável simples de 500x400x300mm, AISI 304, liga 18,8 e chapa 22</t>
  </si>
  <si>
    <t>O.15.000.065622</t>
  </si>
  <si>
    <t>Cuba em aço inoxidável simples de 700x600x450mm, AISI 304, liga 18,8 e chapa 22</t>
  </si>
  <si>
    <t>O.15.000.065666</t>
  </si>
  <si>
    <t>Cuba de aço inoxidável simples de 500 x 400 x 400mm</t>
  </si>
  <si>
    <t>O.15.000.065670</t>
  </si>
  <si>
    <t>Tanque tipo cuba em aço inoxidável AISI 304, liga 18.8, de 1400 x 900 x 500 mm, acabamento polido, espessura de 1,2 a 1,5mm</t>
  </si>
  <si>
    <t>O.15.000.065785</t>
  </si>
  <si>
    <t>Cuba redonda em aço inoxidável AISI 304, de 300x140mm; ref. linha BL-30 Perfecta da Tramontina ou equivalente</t>
  </si>
  <si>
    <t>O.15.000.067555</t>
  </si>
  <si>
    <t>Grelha com calha e cesto coletor para piso, em aço inox com 15cm de largura</t>
  </si>
  <si>
    <t>O.15.000.067556</t>
  </si>
  <si>
    <t>Grelha com calha e cesto coletor para piso, em aço inoxidável com 20cm de largura</t>
  </si>
  <si>
    <t>O.15.000.090259</t>
  </si>
  <si>
    <t>Lavatório/bebedouro coletivo de aço inoxidável AISI 304 chapa 20 (1,0mm) - (200 x 80) cm</t>
  </si>
  <si>
    <t>O.15.000.090556</t>
  </si>
  <si>
    <t>Cesto em chapa de aço inoxidável de 28 x 40 x 20 cm, espessura de 1,5 mm, com furo 1/2´</t>
  </si>
  <si>
    <t>O.15.000.094216</t>
  </si>
  <si>
    <t>Tanque duplo com pés tubulares em aço inoxidável com válvula americana de 3 1/2´ - 1600x700x850mm</t>
  </si>
  <si>
    <t>O.16.000.030539</t>
  </si>
  <si>
    <t>Acionador manual quebra-vidro endereçável, ref. Ascael ou equivalente</t>
  </si>
  <si>
    <t>O.16.000.063526</t>
  </si>
  <si>
    <t>Abrigo duplo para hidrante/mangueira, de 120x90x30cm, visor em vidro com a inscrição ´INCÊNDIO´ em ambas as portas e suportes para mangueiras</t>
  </si>
  <si>
    <t>O.16.000.063527</t>
  </si>
  <si>
    <t>Coluna hidrante T4´ x 2 1/2´, alt. 1,0m SCH40 com flange</t>
  </si>
  <si>
    <t>O.16.000.063528</t>
  </si>
  <si>
    <t>Tampão de engate rápido em latão, Storz de 2 1/2´</t>
  </si>
  <si>
    <t>O.16.000.063529</t>
  </si>
  <si>
    <t>Tampão de engate rápido em latão, Storz de 1 1/2´</t>
  </si>
  <si>
    <t>O.16.000.063555</t>
  </si>
  <si>
    <t>Chave tipo Storz dupla em latão de alta densidade e resistência, de Ø 1 1/2´ ou 2 1/2´</t>
  </si>
  <si>
    <t>O.16.000.064217</t>
  </si>
  <si>
    <t>Válvula de governo e alarme VGA, completa DN= 6´ - extremidade flangeada</t>
  </si>
  <si>
    <t>O.16.000.067001</t>
  </si>
  <si>
    <t>AH-02/03 abrigo hidrante 60x90x17 cm, com visor de vidro, inclusive ferragens e trinco</t>
  </si>
  <si>
    <t>O.16.000.067009</t>
  </si>
  <si>
    <t>Adaptador de engate rápido em latão 2 1/2´ x 1 1/2´</t>
  </si>
  <si>
    <t>O.16.000.067010</t>
  </si>
  <si>
    <t>Extintor manual de pó químico seco BC, capacidade de 4 kg com carga</t>
  </si>
  <si>
    <t>O.16.000.067011</t>
  </si>
  <si>
    <t>Extintor manual de água pressurizada capacidade de 10 litros</t>
  </si>
  <si>
    <t>O.16.000.067013</t>
  </si>
  <si>
    <t>Extintor manual sobre rodas de gás carbônico, capacidade de 10 kg com carga</t>
  </si>
  <si>
    <t>O.16.000.067015</t>
  </si>
  <si>
    <t>Extintor manual de pó químico seco BC, capacidade de 8 kg com carga</t>
  </si>
  <si>
    <t>O.16.000.067017</t>
  </si>
  <si>
    <t>Extintor manual de pó químico seco 20 BC, capacidade de 12 kg com carga</t>
  </si>
  <si>
    <t>O.16.000.067018</t>
  </si>
  <si>
    <t>Extintor sobre rodas de pó químico seco 30/40BC - capacidade de 20 kg; ref. 417 da Zeus do Brasil, Firex, MP-20 da Bucka, Munhoz, KB-P20BCK95 da Kidde ou equivalente</t>
  </si>
  <si>
    <t>O.16.000.067022</t>
  </si>
  <si>
    <t>Mangueira com adaptador 1 1/2" x 15m, com reforço têxtil em fios sintéticos de alta tenacidade, conforme norma ABNT-NBR 11861</t>
  </si>
  <si>
    <t>O.16.000.067023</t>
  </si>
  <si>
    <t>Mangueira com união de engate rápido, diâmetro 1.1/2", com reforço têxtil em fios sintéticos de alta tenacidade, conforme norma ABNT-NBR 11861</t>
  </si>
  <si>
    <t>O.16.000.067024</t>
  </si>
  <si>
    <t>Mangueira com união de engate rápido, diâmetro 2.1/2", com reforço têxtil em fios sintéticos de alta tenacidade, conforme norma ABNT-NBR 11861</t>
  </si>
  <si>
    <t>O.16.000.067026</t>
  </si>
  <si>
    <t>Mangueira com adaptador 2 1/2" x 15m, com reforço têxtil em fios sintéticos de alta tenacidade, conforme norma ABNT-NBR 11861</t>
  </si>
  <si>
    <t>O.16.000.067027</t>
  </si>
  <si>
    <t>Adaptador de engate rápido em latão 2 1/2´ x 2 1/2´</t>
  </si>
  <si>
    <t>O.16.000.067031</t>
  </si>
  <si>
    <t>Esguicho em latão polido com engate rápido, jato regulável, DN= 1 1/2´ (38 mm), ref. Tata, Chama, Kasti, Aerotex extintores, Mecânica Reunida ou equivalente</t>
  </si>
  <si>
    <t>O.16.000.067042</t>
  </si>
  <si>
    <t>O.16.000.067043</t>
  </si>
  <si>
    <t>O.16.000.067044</t>
  </si>
  <si>
    <t>O.16.000.067047</t>
  </si>
  <si>
    <t>Teste hidrostático e pintura de extintor CO2/PQS/H2O, acima 12kg até 20kg</t>
  </si>
  <si>
    <t>O.16.000.067048</t>
  </si>
  <si>
    <t>Teste hidrostático e pintura de extintor CO2/PQS/H2O até 12kg</t>
  </si>
  <si>
    <t>O.16.000.067055</t>
  </si>
  <si>
    <t>Esguicho em latão polido com engate rápido, jato regulável de 2 1/2´</t>
  </si>
  <si>
    <t>O.16.000.067067</t>
  </si>
  <si>
    <t>Extintor sobre rodas de gás carbônico - capacidade de 25 kg com carga</t>
  </si>
  <si>
    <t>O.16.000.067071</t>
  </si>
  <si>
    <t>Extintor manual de pó químico classes ABC, capacidade de 4 kg, ref. 1-A NBR 9443 e 10-B NBR 9444 com carga</t>
  </si>
  <si>
    <t>O.16.000.067072</t>
  </si>
  <si>
    <t>Extintor manual de pó químico seco classes ABC, capacidade de 6 kg, ref. 2-A NBR 9443 e 20-B NBR 9444 com carga</t>
  </si>
  <si>
    <t>O.16.000.067078</t>
  </si>
  <si>
    <t>Bico sprinkler tipo upright, spray e CMDA, acabamento cromado, para tubulação 1/2", com rompimento da ampola a 68°C certificações ABNT, FM e ULbr</t>
  </si>
  <si>
    <t>O.16.000.067079</t>
  </si>
  <si>
    <t>Extintor manual de gás carbônico de 06 kg, capacidade extintora 5BC</t>
  </si>
  <si>
    <t>O.16.000.067303</t>
  </si>
  <si>
    <t>Suporte de piso para extintor em fibra de vidro cor vermelha; referência comercial n° 13 da Gilfire, Comercial Fire, Evolumix, Metalcasty, Brinox, Protege ou equivalente</t>
  </si>
  <si>
    <t>O.16.000.067304</t>
  </si>
  <si>
    <t>Suporte de piso para extintor base redonda em aço inoxidável, ref. n° 10 da Gilfire, modelo Torre da Protexfire, Comercial Fire, Evolumix, Metalcasty, Brinox, Protege ou equivalente</t>
  </si>
  <si>
    <t>O.16.000.090629</t>
  </si>
  <si>
    <t>Acionador manual tipo quebra vidro em caixa plástica, ref. AC-01FCS da Maximus, ou  AM-1 / AM-2 ou AM-1/PT da Renglan ou equivalente</t>
  </si>
  <si>
    <t>O.16.000.091292</t>
  </si>
  <si>
    <t>Bico sprinkler tipo pendente, spray e CMDA, acabamento cromado, para tubulação 1/2", com rompimento da ampola a 68°C; certificações ABNT, FM e ULbr</t>
  </si>
  <si>
    <t>O.17.000.042431</t>
  </si>
  <si>
    <t>Pressostato diferencial ajustável mecânico, montagem inferior diâmetro 1/2" e/ou 1/4", faixa de operação até 16 bar; ref. modelo UT16 da Zurich, série UT16 da Waaree Instruments, WLF-5516 da Warme ou equivalente</t>
  </si>
  <si>
    <t>O.17.000.042479</t>
  </si>
  <si>
    <t>Termômetro bimetálico mostrador tipo relógio circular, com diâmetro de 4´, escala de 0°C até 100°C; referência HTA-100-100 Hygro-Therm ou equivalente</t>
  </si>
  <si>
    <t>O.17.000.047501</t>
  </si>
  <si>
    <t>Aquecedor a gás vertical/horizontal 300 l, revestimento interno em aço inoxidável AISI 304, isolamento em lã de vidro, ref. modelo GV 300 da Etna ou equivalente</t>
  </si>
  <si>
    <t>O.17.000.047524</t>
  </si>
  <si>
    <t>Aquecedor a gás vertical/horizontal 500 l, revestimento interno em aço inoxidável AISI 304, revestimento externo em aço carbono pintado, isolamento em lã de vidro; ref. modelo GL-500 da Etna ou equivalente</t>
  </si>
  <si>
    <t>O.17.000.047526</t>
  </si>
  <si>
    <t>Conjunto misturador para até 16 duchas, com 02 aquecedores REU304UBRS de 35,5L/min., 2 válvulas, 1 bomba, 1 quadro comando, ref. SME-2 Rinnai ou equivalente</t>
  </si>
  <si>
    <t>O.17.000.047527</t>
  </si>
  <si>
    <t>Conjunto misturador para até 24 duchas, com 03 aquecedores REU304UBRS de 35,5L/min., 4 válvulas, 1 bomba, 1 quadro comando, ref. SME-3 Rinnai ou equivalente</t>
  </si>
  <si>
    <t>O.17.000.047588</t>
  </si>
  <si>
    <t>Conjunto misturador para até 08 duchas, com 01 aquecedor REU304UBRS de 35,5L/min., 1 válvulas, 1 bomba, 1 quadro comando, ref. SME-1 Rinnai ou equivalente</t>
  </si>
  <si>
    <t>O.17.000.047606</t>
  </si>
  <si>
    <t>Coletor solar de alumínio com área coletora de 1,60m²; ref. Soletrol Max 1,60m² ou equivalente</t>
  </si>
  <si>
    <t>O.17.000.047607</t>
  </si>
  <si>
    <t>Coletor solar de alumínio com área coletora de 2,00m²; ref. Soletrol Max 2,00m² ou equivalente</t>
  </si>
  <si>
    <t>O.17.000.047608</t>
  </si>
  <si>
    <t>Controlador diferencial de temperatura para sistema de aquecimento solar, ref. Anasol ou equivalente</t>
  </si>
  <si>
    <t>O.17.000.047609</t>
  </si>
  <si>
    <t>Bomba de circulação para aquecimento solar, ref. GP 100C da Inova ou equivalente</t>
  </si>
  <si>
    <t>O.17.000.047613</t>
  </si>
  <si>
    <t>Reservatório térmico horizontal em aço inoxidável AISI 304, capacidade de 500 litros, ref. Max Inox da Soletrol ou equivalente</t>
  </si>
  <si>
    <t>O.17.000.064177</t>
  </si>
  <si>
    <t>Pressostato diferencial ajustável, caixa à prova de água, unidade sensora em aço inoxidável 316, faixa de operação entre 1,4 a 14 bar, para fluídos corrosivos, conexão diâmetro 1/2´ NPT; ref. a unidade interruptora PA11B e unidade sensora RG10A44BX - TPL</t>
  </si>
  <si>
    <t>O.17.000.090732</t>
  </si>
  <si>
    <t>Aquecedor de passagem elétrico individual 4T, baixa pressão, 5000 W / 127 V ou 6400 W / 220 V; ref. AQ249-1 (124V) ou AQ249-2 (220V) da Cardal ou equivalente</t>
  </si>
  <si>
    <t>O.18.000.065001</t>
  </si>
  <si>
    <t>Reservatório em polietileno, com tampa de rosca, capacidade de 1.000 litros, ref. Acqualimp, Fortlev, Tigre ou equivalente</t>
  </si>
  <si>
    <t>O.18.000.065002</t>
  </si>
  <si>
    <t>Reservatório em polietileno, com tampa de rosca, capacidade de 500 litros, ref. Acqualimp, Fortlev, Tigre ou equivalente</t>
  </si>
  <si>
    <t>O.18.000.065003</t>
  </si>
  <si>
    <t>Reservatório em poliester reforçado de fibra vidro, capacidade de 15.000 litros</t>
  </si>
  <si>
    <t>O.18.000.065008</t>
  </si>
  <si>
    <t>Reservatório em poliester reforçado de fibra vidro, capacidade de 1.000 litros</t>
  </si>
  <si>
    <t>O.18.000.065053</t>
  </si>
  <si>
    <t>Reservatório em polietileno com tampa de encaixar, capacidade de 2.000 litros, ref. comercial Fortlev, Tigre ou equivalente</t>
  </si>
  <si>
    <t>O.18.000.065054</t>
  </si>
  <si>
    <t>Reservatório em polietileno com tampa de encaixar, capacidade de 3.000 litros, ref. comercial Fortlev, Tigre ou equivalente</t>
  </si>
  <si>
    <t>O.18.000.065055</t>
  </si>
  <si>
    <t>Reservatório em polietileno com tampa de encaixar com sistema de travamento da tampa, capacidade de 5.000 litros, ref. comercial Fortlev, Tigre ou equivalente</t>
  </si>
  <si>
    <t>O.18.000.065056</t>
  </si>
  <si>
    <t>Reservatório em polietileno com tampa de encaixar, capacidade de 10.000 litros, ref. comercial Fortlev ou equivalente</t>
  </si>
  <si>
    <t>O.18.000.065086</t>
  </si>
  <si>
    <t>Reservatório em poliester reforçado de fibra vidro, capacidade de 20.000 litros; ref. Makrocaixa, Bakof Tec, Caixa Forte ou equivalente</t>
  </si>
  <si>
    <t>O.18.000.065110</t>
  </si>
  <si>
    <t>Tanque em poliéster reforçado de fibra vidro (PRFV) com quebra ondas, capacidade de 25.000 l e misturador interno vertical em aço inoxidável, trifásico, potência mínima de 2 cv</t>
  </si>
  <si>
    <t>O.18.000.065111</t>
  </si>
  <si>
    <t>Sistema de tratamento de efluente por reator anaeróbio (UASB) e Filtro aeróbio (FAS), para obras de segurança com vazão máxima horária 12 l/s</t>
  </si>
  <si>
    <t>O.18.000.092351</t>
  </si>
  <si>
    <t>Chapa em poliester reforçado com fibra de vidro PRFV (stop log) de 0,45 x 0,50 m, com espessura de 10 mm; ref. Sigma, Inccer, Sanecomfibra ou equivalente</t>
  </si>
  <si>
    <t>O.25.000.000001</t>
  </si>
  <si>
    <t>Tubo de esgoto em polipropileno de alta resistência - PP, DN= 40mm, preto, com união deslizante, com guarnição elastomérica de duplo lábio, ref. Duratop da Tecnofluidos ou equivalente</t>
  </si>
  <si>
    <t>O.25.000.000002</t>
  </si>
  <si>
    <t>Tubo de esgoto em polipropileno de alta resistência - PP, DN= 50mm, preto, com união deslizante, com guarnição elastomérica de duplo lábio, ref. Duratop da Tecnofluidos ou equivalente</t>
  </si>
  <si>
    <t>O.25.000.000003</t>
  </si>
  <si>
    <t>Tubo de esgoto em polipropileno de alta resistência - PP, DN= 63mm, preto, com união deslizante, com guarnição elastomérica de duplo lábio, ref. Duratop da Tecnofluidos ou equivalente</t>
  </si>
  <si>
    <t>O.25.000.000004</t>
  </si>
  <si>
    <t>Tubo de esgoto em polipropileno de alta resistência - PP, DN= 110mm, preto, com união deslizante, com guarnição elastomérica de duplo lábio, ref. Duratop da Tecnofluidos ou equivalente</t>
  </si>
  <si>
    <t>O.25.000.000020</t>
  </si>
  <si>
    <t>Joelho 45° em polipropileno de alta resistência - PP, preto, tipo PB, DN= 40mm, ref. Duratop da Tecnofluidos ou equivalente</t>
  </si>
  <si>
    <t>O.25.000.000021</t>
  </si>
  <si>
    <t>Joelho 45° em polipropileno de alta resistência - PP, preto, tipo PB, DN= 50mm, ref. Duratop da Tecnofluidos ou equivalente</t>
  </si>
  <si>
    <t>O.25.000.000022</t>
  </si>
  <si>
    <t>Joelho 45° em polipropileno de alta resistência - PP, preto, tipo PB, DN= 63mm, ref. Duratop da Tecnofluidos ou equivalente</t>
  </si>
  <si>
    <t>O.25.000.000023</t>
  </si>
  <si>
    <t>Joelho 45° em polipropileno de alta resistência - PP, preto, tipo PB, DN= 110mm, ref. Duratop da Tecnofluidos ou equivalente</t>
  </si>
  <si>
    <t>O.25.000.000047</t>
  </si>
  <si>
    <t>Joelho 87°30' em polipropileno de alta resistência - PP, preto, tipo PB, DN= 40mm, ref. Duratop da Tecnofluidos ou equivalente</t>
  </si>
  <si>
    <t>O.25.000.000048</t>
  </si>
  <si>
    <t>Joelho 87°30' em polipropileno de alta resistência - PP, preto, tipo PB, DN= 50mm, ref. Duratop da Tecnofluidos ou equivalente</t>
  </si>
  <si>
    <t>O.25.000.000049</t>
  </si>
  <si>
    <t>Joelho 87°30' em polipropileno de alta resistência - PP, preto, tipo PB, DN= 63mm, ref. Duratop da Tecnofluidos ou equivalente</t>
  </si>
  <si>
    <t>O.25.000.000074</t>
  </si>
  <si>
    <t>Joelho 87°30' em polipropileno de alta resistência - PP, preto, tipo PB, DN= 110mm, com base de apoio, ref. Duratop da Tecnofluidos ou equivalente</t>
  </si>
  <si>
    <t>O.25.000.000102</t>
  </si>
  <si>
    <t>Luva Dupla em polipropileno de alta resistência - PP, preto, DN= 40mm, ref. Duratop da Tecnofluidos ou equivalente</t>
  </si>
  <si>
    <t>O.25.000.000103</t>
  </si>
  <si>
    <t>Luva Dupla em polipropileno de alta resistência - PP, preto, DN= 50mm, ref. Duratop da Tecnofluidos ou equivalente</t>
  </si>
  <si>
    <t>O.25.000.000104</t>
  </si>
  <si>
    <t>Luva Dupla em polipropileno de alta resistência - PP, preto, DN= 63mm, ref. Duratop da Tecnofluidos ou equivalente</t>
  </si>
  <si>
    <t>O.25.000.000105</t>
  </si>
  <si>
    <t>Luva Dupla em polipropileno de alta resistência - PP, preto, DN= 110mm, ref. Duratop da Tecnofluidos ou equivalente</t>
  </si>
  <si>
    <t>O.25.000.000116</t>
  </si>
  <si>
    <t>Luva de Redução em polipropileno de alta resistência - PP, preto, tipo PB, DN= 50x40mm, ref. Duratop da Tecnofluidos ou equivalente</t>
  </si>
  <si>
    <t>O.25.000.000117</t>
  </si>
  <si>
    <t>Luva de Redução em polipropileno de alta resistência - PP, preto, tipo PB, DN= 63x50mm, ref. Duratop da Tecnofluidos ou equivalente</t>
  </si>
  <si>
    <t>O.25.000.000118</t>
  </si>
  <si>
    <t>Luva de Redução em polipropileno de alta resistência - PP, preto, tipo PB, DN= 110x63mm, ref. Duratop da Tecnofluidos ou equivalente</t>
  </si>
  <si>
    <t>O.25.000.000130</t>
  </si>
  <si>
    <t>Tê 87°30' simples em polipropileno de alta resistência, preto, tipo PB, DN= 50x50mm</t>
  </si>
  <si>
    <t>O.25.000.000131</t>
  </si>
  <si>
    <t>Tê 87°30' simples em polipropileno de alta resistência, preto, tipo PB, DN= 63x63mm</t>
  </si>
  <si>
    <t>O.25.000.000132</t>
  </si>
  <si>
    <t>Tê 87°30' simples em polipropileno de alta resistência, preto, tipo PB, DN= 110x110mm</t>
  </si>
  <si>
    <t>O.25.000.000137</t>
  </si>
  <si>
    <t>Tê 87°30' simples em polipropileno de alta resistência, preto, de redução, tipo PB, DN= 110x63mm</t>
  </si>
  <si>
    <t>O.25.000.000149</t>
  </si>
  <si>
    <t>Junção 45° simples em polipropileno de alta resistência, preto, tipo PB, DN= 50x50mm</t>
  </si>
  <si>
    <t>O.25.000.000150</t>
  </si>
  <si>
    <t>Junção 45° simples em polipropileno de alta resistência, preto, tipo PB, DN= 63x63mm</t>
  </si>
  <si>
    <t>O.25.000.000151</t>
  </si>
  <si>
    <t>Junção 45° simples em polipropileno de alta resistência, preto, tipo PB, DN= 110x110mm</t>
  </si>
  <si>
    <t>O.25.000.000159</t>
  </si>
  <si>
    <t>Junção 45° simples de redução, em polipropileno de alta resistência, preto, tipo PB, DN= 63x50mm</t>
  </si>
  <si>
    <t>O.25.000.000160</t>
  </si>
  <si>
    <t>Junção 45° simples de redução, em polipropileno de alta resistência, preto, tipo PB, DN= 110x50mm</t>
  </si>
  <si>
    <t>O.25.000.000161</t>
  </si>
  <si>
    <t>Junção 45° simples de redução, em polipropileno de alta resistência, preto, tipo PB, DN= 110x63mm</t>
  </si>
  <si>
    <t>O.25.000.000168</t>
  </si>
  <si>
    <t>Porta marco para grelha de 12x12 cm, em prolipropileno de alta resistência, preto</t>
  </si>
  <si>
    <t>O.25.000.000170</t>
  </si>
  <si>
    <t>O.25.000.000186</t>
  </si>
  <si>
    <t>Caixa sifonada de piso, DN 125, 1 saída de 63mm, em polipropileno de alta resistência preto</t>
  </si>
  <si>
    <t>O.25.000.000189</t>
  </si>
  <si>
    <t>Curva 87°30' em propileno de alta resistência, preto, tipo PB, DN= 110mm</t>
  </si>
  <si>
    <t>O.25.000.000197</t>
  </si>
  <si>
    <t>Prolongamento para caixa sifonada em propileno de alta resistência, preto, DN= 125mm</t>
  </si>
  <si>
    <t>O.25.000.000201</t>
  </si>
  <si>
    <t>Tampa tê de inspeção oval, em polipropileno de alta resistência preto (PxB) - DN 110mm</t>
  </si>
  <si>
    <t>O.25.000.000206</t>
  </si>
  <si>
    <t>Tampão de esgoto em polipropileno de alta resistência, preto (PxB) - DN 63mm</t>
  </si>
  <si>
    <t>O.25.000.000207</t>
  </si>
  <si>
    <t>Tampão de esgoto em polipropileno de alta resistência, preto (PxB) - DN 110mm</t>
  </si>
  <si>
    <t>O.25.000.000213</t>
  </si>
  <si>
    <t>Tê de inspeção 87°30' em polipropileno de alta resistência preto (PxB) - DN 110mm</t>
  </si>
  <si>
    <t>P.01.000.030501</t>
  </si>
  <si>
    <t>Monitor LCD e/ou LED de 21,5", resolução máxima 1920x1080@60Hz, pixel pitch: 0,24795x0,24795mm, sinal vídeo analógico / digital; ref. AOC ou equivalente</t>
  </si>
  <si>
    <t>P.01.000.034016</t>
  </si>
  <si>
    <t>P.02.000.042501</t>
  </si>
  <si>
    <t>Eletroduto de PVC rígido roscável de 20mm (1/2´)</t>
  </si>
  <si>
    <t>P.02.000.042502</t>
  </si>
  <si>
    <t>Eletroduto de PVC rígido roscável de 25mm (3/4´)</t>
  </si>
  <si>
    <t>P.02.000.042503</t>
  </si>
  <si>
    <t>Eletroduto de PVC rígido roscável de 32mm (1´)</t>
  </si>
  <si>
    <t>P.02.000.042504</t>
  </si>
  <si>
    <t>Eletroduto de PVC rígido roscável de 38mm (1 1/4´)</t>
  </si>
  <si>
    <t>P.02.000.042505</t>
  </si>
  <si>
    <t>Eletroduto de PVC rígido roscável de 50mm (1 1/2´)</t>
  </si>
  <si>
    <t>P.02.000.042506</t>
  </si>
  <si>
    <t>Eletroduto de PVC rígido roscável de 60mm (2´)</t>
  </si>
  <si>
    <t>P.02.000.042507</t>
  </si>
  <si>
    <t>Eletroduto de PVC rígido roscável de 75mm (2 1/2´)</t>
  </si>
  <si>
    <t>P.02.000.042508</t>
  </si>
  <si>
    <t>Eletroduto de PVC rígido roscável de 85mm (3´)</t>
  </si>
  <si>
    <t>P.02.000.042509</t>
  </si>
  <si>
    <t>Eletroduto de PVC rígido roscável de 110mm (4´)</t>
  </si>
  <si>
    <t>P.02.000.042511</t>
  </si>
  <si>
    <t>Eletroduto de PVC corrugado flexível leve amarelo, DE= 20mm</t>
  </si>
  <si>
    <t>P.02.000.042512</t>
  </si>
  <si>
    <t>Eletroduto de PVC corrugado flexível leve amarelo, DE= 25mm</t>
  </si>
  <si>
    <t>P.02.000.042513</t>
  </si>
  <si>
    <t>Eletroduto de PVC corrugado flexível leve amarelo, DE= 32mm</t>
  </si>
  <si>
    <t>P.02.000.042515</t>
  </si>
  <si>
    <t>Eletroduto de PVC corrugado flexível reforçado cinza, DE= 25mm</t>
  </si>
  <si>
    <t>P.02.000.042516</t>
  </si>
  <si>
    <t>Eletroduto de PVC corrugado flexível reforçado cinza, DE= 32mm</t>
  </si>
  <si>
    <t>P.02.000.045668</t>
  </si>
  <si>
    <t>Base com tampa em PVC para canaleta aparente de 4 vias, auto extinguível, na cor branca, 85 x 35 mm; ref. 1122-05/06-BR da Parcus ou equivalente</t>
  </si>
  <si>
    <t>P.02.000.045669</t>
  </si>
  <si>
    <t>Base com duas tampas curvas em PVC para canaleta aparente de 4 vias, auto extinguível, na cor branca, 120 x 35 mm; ref. 1122-04/02-BR da Parcus ou equivalente</t>
  </si>
  <si>
    <t>P.02.000.045670</t>
  </si>
  <si>
    <t>Base com duas tampas curvas em PVC para canaleta aparente de 3 vias, auto extinguível, na cor branca, 120 x 60 mm; ref. 1122-20/24-BR da Parcus ou equivalente</t>
  </si>
  <si>
    <t>P.02.000.045671</t>
  </si>
  <si>
    <t>Suporte de tomada RJ em PVC 60x35x150mm, com 03 furos 14.7x19.3mm, para canaleta aparente; ref. 1126-12-BR da Parcus ou equivalente</t>
  </si>
  <si>
    <t>P.02.000.045672</t>
  </si>
  <si>
    <t>Suporte de tomada RJ em PVC 85x35x150mm, com 03 furos 14.7x19.3mm, para canaleta aparente; ref. 1126-33-BR da Parcus ou equivalente</t>
  </si>
  <si>
    <t>P.02.000.045673</t>
  </si>
  <si>
    <t>Suporte de tomada RJ em PVC 60x60x150mm, com 03 furos 14.7x19.3mm, para canaleta aparente; ref. 1126-88-BR da Parcus ou equivalente</t>
  </si>
  <si>
    <t>P.02.000.045678</t>
  </si>
  <si>
    <t>Tomada simples de  sobrepor modelo universal 2P+T 10A 250V</t>
  </si>
  <si>
    <t>P.02.000.090792</t>
  </si>
  <si>
    <t>Canaleta em PVC na cor branca, de 20x12mm, sistema X, referência 30802x fabricação Pial Legrand ou equivalente</t>
  </si>
  <si>
    <t>P.03.000.042621</t>
  </si>
  <si>
    <t>Duto corrugado tipo Kanalex-KL, DN= 30mm</t>
  </si>
  <si>
    <t>P.03.000.042622</t>
  </si>
  <si>
    <t>Duto corrugado tipo Kanalex-KL, DN= 50mm</t>
  </si>
  <si>
    <t>P.03.000.042623</t>
  </si>
  <si>
    <t>Duto corrugado tipo Kanalex-KL, DN= 75mm</t>
  </si>
  <si>
    <t>P.03.000.042624</t>
  </si>
  <si>
    <t>Duto corrugado tipo Kanalex-KL, DN= 100mm</t>
  </si>
  <si>
    <t>P.03.000.042625</t>
  </si>
  <si>
    <t>Duto corrugado tipo Kanalex-KL, DN= 125mm</t>
  </si>
  <si>
    <t>P.03.000.042626</t>
  </si>
  <si>
    <t>Duto corrugado tipo Kanalex-KL, DN= 150mm</t>
  </si>
  <si>
    <t>P.03.000.042627</t>
  </si>
  <si>
    <t>Duto corrugado tipo Kanalex-KL, DN= 40mm</t>
  </si>
  <si>
    <t>P.04.000.040119</t>
  </si>
  <si>
    <t>Poste telecônico reto em aço galvanizado a fogo, altura de 4 m, com base, chumbadores, porcas e arruelas</t>
  </si>
  <si>
    <t>P.04.000.040123</t>
  </si>
  <si>
    <t>Poste telecônico em aço SAE 1010/1020 galvanizado a fogo, com espera para uma luminária, altura de 3 m</t>
  </si>
  <si>
    <t>P.04.000.040128</t>
  </si>
  <si>
    <t>Poste telecônico curvo em aço SAE 1010/1020 galvanizado a fogo, altura de 8 m</t>
  </si>
  <si>
    <t>P.04.000.041334</t>
  </si>
  <si>
    <t>P.04.000.042081</t>
  </si>
  <si>
    <t>Tirante/vergalhão aço rosca total de 5/16</t>
  </si>
  <si>
    <t>P.04.000.042082</t>
  </si>
  <si>
    <t>Vergalhão liso de aço galvanizado a fogo RE-BAR 3/8´; ref. TEL 760 da Termotécnica, PRT-680 da Paratec, PK-1251 da Paraklin ou equivalente</t>
  </si>
  <si>
    <t>P.04.000.042105</t>
  </si>
  <si>
    <t>P.04.000.042107</t>
  </si>
  <si>
    <t>Eletroduto com costura galvanizado eletroliticamente, DN = 2 1/2´ - NBR13057</t>
  </si>
  <si>
    <t>P.04.000.042114</t>
  </si>
  <si>
    <t>Eletroduto com costura galvanizado por imersão a quente, DN = 3/4´- NBR6323</t>
  </si>
  <si>
    <t>P.04.000.042115</t>
  </si>
  <si>
    <t>Eletroduto com costura galvanizado por imersão a quente, DN = 1´ - NBR6323</t>
  </si>
  <si>
    <t>P.04.000.042116</t>
  </si>
  <si>
    <t>Eletroduto com costura galvanizado por imersão a quente, DN = 1 1/4´ - NBR6323</t>
  </si>
  <si>
    <t>P.04.000.042117</t>
  </si>
  <si>
    <t>Eletroduto com costura galvanizado por imersão a quente, DN = 1 1/2´ - NBR6323</t>
  </si>
  <si>
    <t>P.04.000.042118</t>
  </si>
  <si>
    <t>Eletroduto com costura galvanizado por imersão a quente, DN = 2´ - NBR6323</t>
  </si>
  <si>
    <t>P.04.000.042119</t>
  </si>
  <si>
    <t>Eletroduto com costura galvanizado por imersão a quente, DN = 2 1/2´ - NBR6323</t>
  </si>
  <si>
    <t>P.04.000.042120</t>
  </si>
  <si>
    <t>Eletroduto com costura galvanizado por imersão a quente, DN = 3´ - NBR6323</t>
  </si>
  <si>
    <t>P.04.000.042121</t>
  </si>
  <si>
    <t>Eletroduto com costura galvanizado por imersão a quente, DN = 4´ - NBR6323</t>
  </si>
  <si>
    <t>P.04.000.042122</t>
  </si>
  <si>
    <t>Eletroduto galvanizado por imersão a quente, DN = 1/2´ - NBR5598</t>
  </si>
  <si>
    <t>P.04.000.042123</t>
  </si>
  <si>
    <t>Eletroduto galvanizado por imersão a quente, DN = 3/4´ - NBR5598</t>
  </si>
  <si>
    <t>P.04.000.042124</t>
  </si>
  <si>
    <t>Eletroduto galvanizado por imersão a quente, DN = 1´ - NBR5598</t>
  </si>
  <si>
    <t>P.04.000.042125</t>
  </si>
  <si>
    <t>Eletroduto galvanizado por imersão a quente, DN = 1 1/4´ - NBR5598</t>
  </si>
  <si>
    <t>P.04.000.042126</t>
  </si>
  <si>
    <t>Eletroduto galvanizado por imersão a quente, DN = 1 1/2´ - NBR5598</t>
  </si>
  <si>
    <t>P.04.000.042127</t>
  </si>
  <si>
    <t>Eletroduto galvanizado por imersão a quente, DN = 2´ - NBR5598</t>
  </si>
  <si>
    <t>P.04.000.042128</t>
  </si>
  <si>
    <t>Eletroduto galvanizado por imersão a quente, DN = 2 1/2´ - NBR5598</t>
  </si>
  <si>
    <t>P.04.000.042129</t>
  </si>
  <si>
    <t>Eletroduto galvanizado por imersão a quente, DN = 3´ - NBR5598</t>
  </si>
  <si>
    <t>P.04.000.042130</t>
  </si>
  <si>
    <t>Eletroduto galvanizado por imersão a quente, DN = 4´ - NBR5598</t>
  </si>
  <si>
    <t>P.04.000.042171</t>
  </si>
  <si>
    <t>Eletroduto com costura galvanizado eletroliticamente, DN = 3/4´ - NBR13057</t>
  </si>
  <si>
    <t>P.04.000.042172</t>
  </si>
  <si>
    <t>Eletroduto com costura galvanizado eletroliticamente, DN = 1´ - NBR13057</t>
  </si>
  <si>
    <t>P.04.000.042173</t>
  </si>
  <si>
    <t>Eletroduto com costura galvanizado eletroliticamente, DN = 1 1/4´ - NBR13057</t>
  </si>
  <si>
    <t>P.04.000.042174</t>
  </si>
  <si>
    <t>Eletroduto com costura galvanizado eletroliticamente, DN = 4´ - NBR13057</t>
  </si>
  <si>
    <t>P.04.000.042175</t>
  </si>
  <si>
    <t>Eletroduto com costura galvanizado eletroliticamente, DN = 2´ - NBR13057</t>
  </si>
  <si>
    <t>P.04.000.042177</t>
  </si>
  <si>
    <t>Eletroduto com costura galvanizado eletroliticamente, DN = 3´ - NBR13057</t>
  </si>
  <si>
    <t>P.04.000.042221</t>
  </si>
  <si>
    <t>Luva de redução galvanizado de 2´ x 3/4´ - para-raio tipo Franklin</t>
  </si>
  <si>
    <t>P.04.000.042222</t>
  </si>
  <si>
    <t>P.04.000.042290</t>
  </si>
  <si>
    <t>Perfilado perfurado 38 x 38 mm em chapa 14 pré-zincada</t>
  </si>
  <si>
    <t>P.04.000.042291</t>
  </si>
  <si>
    <t>Saída final de 3/4´ para perfilado</t>
  </si>
  <si>
    <t>P.04.000.042293</t>
  </si>
  <si>
    <t>Saída superior de 3/4´ para perfilado</t>
  </si>
  <si>
    <t>P.04.000.042301</t>
  </si>
  <si>
    <t>Tirante/vergalhão aço rosca total de 3/8´</t>
  </si>
  <si>
    <t>P.04.000.045015</t>
  </si>
  <si>
    <t>Suporte de tomada em chapa pré-zincada a fogo, para fixação de caixa com 2, 3 ou 4 vias</t>
  </si>
  <si>
    <t>P.04.000.045069</t>
  </si>
  <si>
    <t>Curva horizontal dupla 90°, interna ou externa, tampa pintura eletrostática, 2x30x40 / 2x40x40 / 2x30x60mm, ref. 3143/3140PT Real Perfil ou equivalente</t>
  </si>
  <si>
    <t>P.04.000.045072</t>
  </si>
  <si>
    <t>Curva vertical tripla de 90°, interna/externa, e tampa pintura eletrostática, 3x30x40 / 3x40x40 3x30x60mm, ref. 3126/3129PT Real Perfil ou equivalente</t>
  </si>
  <si>
    <t>P.04.000.045571</t>
  </si>
  <si>
    <t>Terminal de fechamento ou mata junta com pintura eletrostática para rodapé triplo, 3x30x40 / 3x40x40 / 3x30x60mm, referência 3138PT Real Perfil ou equivalente</t>
  </si>
  <si>
    <t>P.04.000.046029</t>
  </si>
  <si>
    <t>Cruzeta reforçada em ferro galvanizado para fixação de 4 projetores, externo; ref. TC 714/R Tropico ou equivalente</t>
  </si>
  <si>
    <t>P.04.000.046055</t>
  </si>
  <si>
    <t>Cruzeta reforçada em ferro galvanizado para fixação de 2 projetores, externa</t>
  </si>
  <si>
    <t>P.04.000.048553</t>
  </si>
  <si>
    <t>Braçadeiras aço galvanizado para tubo de 1´ a 4´</t>
  </si>
  <si>
    <t>P.04.000.049470</t>
  </si>
  <si>
    <t>Perfilado perfurado 38 x 76 mm em chapa 14 pré-zincada</t>
  </si>
  <si>
    <t>P.04.000.049471</t>
  </si>
  <si>
    <t>Perfilado liso 38 x 38 mm em chapa pré-zincada</t>
  </si>
  <si>
    <t>P.04.000.049472</t>
  </si>
  <si>
    <t>Tampa pressão para perfilado perfurado de 38 x 38 mm em chapa pré-zincada</t>
  </si>
  <si>
    <t>P.04.000.049511</t>
  </si>
  <si>
    <t>Mão francesa plana de 32x5x619mm</t>
  </si>
  <si>
    <t>P.04.000.049512</t>
  </si>
  <si>
    <t>Mão francesa de 1/4´ x 32 x 700 mm</t>
  </si>
  <si>
    <t>P.04.000.049513</t>
  </si>
  <si>
    <t>Mão francesa perfilada de 5x38x38x993mm</t>
  </si>
  <si>
    <t>P.04.000.049671</t>
  </si>
  <si>
    <t>Niple cônico galvanizado a fogo de 2 1/2´</t>
  </si>
  <si>
    <t>P.04.000.062038</t>
  </si>
  <si>
    <t>Eletrocalha lisa galvanizada a fogo, 50x50mm</t>
  </si>
  <si>
    <t>P.04.000.062039</t>
  </si>
  <si>
    <t>Eletrocalha lisa galvanizada a fogo, 100x50mm</t>
  </si>
  <si>
    <t>P.04.000.062040</t>
  </si>
  <si>
    <t>Eletrocalha lisa galvanizada a fogo, 150x50mm</t>
  </si>
  <si>
    <t>P.04.000.062041</t>
  </si>
  <si>
    <t>Eletrocalha lisa galvanizada a fogo, 200x50mm</t>
  </si>
  <si>
    <t>P.04.000.062042</t>
  </si>
  <si>
    <t>Eletrocalha lisa galvanizada a fogo, 250x50mm</t>
  </si>
  <si>
    <t>P.04.000.062055</t>
  </si>
  <si>
    <t>Eletrocalha lisa galvanizada a fogo, 100x100mm</t>
  </si>
  <si>
    <t>P.04.000.062056</t>
  </si>
  <si>
    <t>Eletrocalha lisa galvanizada a fogo, 150x100mm</t>
  </si>
  <si>
    <t>P.04.000.062057</t>
  </si>
  <si>
    <t>Eletrocalha lisa galvanizada a fogo, 200x100mm</t>
  </si>
  <si>
    <t>P.04.000.062058</t>
  </si>
  <si>
    <t>Eletrocalha lisa galvanizada a fogo, 250x100mm</t>
  </si>
  <si>
    <t>P.04.000.062059</t>
  </si>
  <si>
    <t>Eletrocalha lisa galvanizada a fogo, 300x100mm</t>
  </si>
  <si>
    <t>P.04.000.062060</t>
  </si>
  <si>
    <t>Eletrocalha lisa galvanizada a fogo, 400x100mm</t>
  </si>
  <si>
    <t>P.04.000.062115</t>
  </si>
  <si>
    <t>Eletrocalha perfurada galvanizada a fogo, 100x50mm</t>
  </si>
  <si>
    <t>P.04.000.062116</t>
  </si>
  <si>
    <t>Eletrocalha perfurada galvanizada a fogo, 150x50mm</t>
  </si>
  <si>
    <t>P.04.000.062117</t>
  </si>
  <si>
    <t>Eletrocalha perfurada galvanizada a fogo, 200x50mm</t>
  </si>
  <si>
    <t>P.04.000.062118</t>
  </si>
  <si>
    <t>Eletrocalha perfurada galvanizada a fogo, 250x50mm</t>
  </si>
  <si>
    <t>P.04.000.062132</t>
  </si>
  <si>
    <t>Eletrocalha perfurada galvanizada a fogo, 150x100mm</t>
  </si>
  <si>
    <t>P.04.000.062133</t>
  </si>
  <si>
    <t>Eletrocalha perfurada galvanizada a fogo, 200x100mm</t>
  </si>
  <si>
    <t>P.04.000.062134</t>
  </si>
  <si>
    <t>Eletrocalha perfurada galvanizada a fogo, 250x100mm</t>
  </si>
  <si>
    <t>P.04.000.062135</t>
  </si>
  <si>
    <t>Eletrocalha perfurada galvanizada a fogo, 300x100mm</t>
  </si>
  <si>
    <t>P.04.000.062136</t>
  </si>
  <si>
    <t>Eletrocalha perfurada galvanizada a fogo, 400x100mm</t>
  </si>
  <si>
    <t>P.04.000.062170</t>
  </si>
  <si>
    <t>Tampa encaixe para eletrocalha galvanizada a fogo, L= 50mm</t>
  </si>
  <si>
    <t>P.04.000.062171</t>
  </si>
  <si>
    <t>Tampa encaixe para eletrocalha galvanizada a fogo, L= 100mm</t>
  </si>
  <si>
    <t>P.04.000.062172</t>
  </si>
  <si>
    <t>Tampa encaixe para eletrocalha galvanizada a fogo, L= 150mm</t>
  </si>
  <si>
    <t>P.04.000.062173</t>
  </si>
  <si>
    <t>Tampa encaixe para eletrocalha galvanizada a fogo, L= 200mm</t>
  </si>
  <si>
    <t>P.04.000.062174</t>
  </si>
  <si>
    <t>Tampa encaixe para eletrocalha galvanizada a fogo, L= 250mm</t>
  </si>
  <si>
    <t>P.04.000.062175</t>
  </si>
  <si>
    <t>Tampa encaixe para eletrocalha galvanizada a fogo, L= 300mm</t>
  </si>
  <si>
    <t>P.04.000.062176</t>
  </si>
  <si>
    <t>Tampa encaixe para eletrocalha galvanizada a fogo, L= 400mm</t>
  </si>
  <si>
    <t>P.04.000.062187</t>
  </si>
  <si>
    <t>Suporte para eletrocalha galvanizado a fogo, 50x50mm</t>
  </si>
  <si>
    <t>P.04.000.062188</t>
  </si>
  <si>
    <t>Suporte para eletrocalha galvanizado a fogo, 100x50mm</t>
  </si>
  <si>
    <t>P.04.000.062189</t>
  </si>
  <si>
    <t>Suporte para eletrocalha galvanizado a fogo, 150x50mm</t>
  </si>
  <si>
    <t>P.04.000.062190</t>
  </si>
  <si>
    <t>Suporte para eletrocalha galvanizado a fogo, 200x50mm</t>
  </si>
  <si>
    <t>P.04.000.062191</t>
  </si>
  <si>
    <t>Suporte para eletrocalha galvanizado a fogo, 250x50mm</t>
  </si>
  <si>
    <t>P.04.000.062192</t>
  </si>
  <si>
    <t>Suporte para eletrocalha galvanizado a fogo, 300x50mm</t>
  </si>
  <si>
    <t>P.04.000.062196</t>
  </si>
  <si>
    <t>Suporte para eletrocalha galvanizada a fogo, 100x100mm</t>
  </si>
  <si>
    <t>P.04.000.062197</t>
  </si>
  <si>
    <t>Suporte para eletrocalha galvanizada a fogo, 150x100mm</t>
  </si>
  <si>
    <t>P.04.000.062198</t>
  </si>
  <si>
    <t>Suporte para eletrocalha galvanizada a fogo, 200x100mm</t>
  </si>
  <si>
    <t>P.04.000.062199</t>
  </si>
  <si>
    <t>Suporte para eletrocalha galvanizada a fogo, 250x100mm</t>
  </si>
  <si>
    <t>P.04.000.062201</t>
  </si>
  <si>
    <t>Suporte para eletrocalha galvanizada a fogo, 300x100mm</t>
  </si>
  <si>
    <t>P.04.000.062202</t>
  </si>
  <si>
    <t>Suporte para eletrocalha galvanizada a fogo, 400x100mm</t>
  </si>
  <si>
    <t>P.04.000.062205</t>
  </si>
  <si>
    <t>P.04.000.062206</t>
  </si>
  <si>
    <t>P.04.000.062207</t>
  </si>
  <si>
    <t>P.04.000.062208</t>
  </si>
  <si>
    <t>P.04.000.062210</t>
  </si>
  <si>
    <t>P.04.000.062211</t>
  </si>
  <si>
    <t>P.04.000.062212</t>
  </si>
  <si>
    <t>P.04.000.062229</t>
  </si>
  <si>
    <t>Rodapé técnico duplo com tampa pintura eletrostática, 2x30x40 / 2x40x40 / 2x30x60mm</t>
  </si>
  <si>
    <t>P.04.000.062230</t>
  </si>
  <si>
    <t>Curva vertical dupla de 90°, interna ou externa, e tampa pintura eletrostática, 2x30x40 / 2x40x40 / 2x30x60mm, ref. 3128PT Real Perfil ou equivalente</t>
  </si>
  <si>
    <t>P.04.000.062231</t>
  </si>
  <si>
    <t>Terminal de fechamento ou mata junta com pintura eletrostática, para rodapé duplo, 2x30x40 / 2x40x40 / 2x30x60mm, ref. 3137PT Real Perfil ou equivalente</t>
  </si>
  <si>
    <t>P.04.000.062251</t>
  </si>
  <si>
    <t>Saída lateral de eletrocalha para eletroduto de 1´</t>
  </si>
  <si>
    <t>P.04.000.062801</t>
  </si>
  <si>
    <t>Rodapé técnico triplo com tampa e pintura eletrostática de 3x30x40 / 3x40x40 / 3x30x60mm, ref. 3109PT Real Perfil ou equivalente</t>
  </si>
  <si>
    <t>P.04.000.062803</t>
  </si>
  <si>
    <t>Curva horizontal tripla 90° interna/externa, tampa e pintura eletrostática de 3x30x40 / 3x40x40 / 3x30x60mm, ref. 3144/3141PT Real Perfil ou equivalente</t>
  </si>
  <si>
    <t>P.04.000.062805</t>
  </si>
  <si>
    <t>Tê triplo de 90° horizontal ou vertical, tampa com pintura eletrostática de 3x30x40 / 3x40x40 / 3x30x60mm, ref. 3135/3132PT Real Perfil ou equivalente</t>
  </si>
  <si>
    <t>P.04.000.062806</t>
  </si>
  <si>
    <t>Caixa para tomadas de energia, RJ, sobressalente, interruptor ou espelho de 3x30x40 / 3x40x40 / 3x30x60mm, ref. 3114PT Real Perfil ou equivalente</t>
  </si>
  <si>
    <t>P.04.000.062808</t>
  </si>
  <si>
    <t>Caixa de derivação, embutida ou externa, 3x30x40 / 3x40x40 / 3x30x60mm, para rodapé triplo</t>
  </si>
  <si>
    <t>P.04.000.065641</t>
  </si>
  <si>
    <t>Leito para cabos, tipo pesado, em aço galvanizado a fogo, de 300 x 100 mm, ref. Mopa ou equivalente</t>
  </si>
  <si>
    <t>P.04.000.065643</t>
  </si>
  <si>
    <t>Leito para cabos, tipo pesado, em aço galvanizado a fogo, de 800 x 100 mm, ref. 156-0800 Mopa ou equivalente</t>
  </si>
  <si>
    <t>P.04.000.065644</t>
  </si>
  <si>
    <t>Leito para cabos, tipo pesado, em aço galvanizado a fogo, de 500 x 100 mm, ref. 156-0500-Z Mopa ou equivalente</t>
  </si>
  <si>
    <t>P.04.000.065649</t>
  </si>
  <si>
    <t>Leito para cabos, tipo pesado, em aço galvanizado a fogo, de 400 x 100 mm, ref. 156-0400-F da Mopa ou equivalente</t>
  </si>
  <si>
    <t>P.04.000.065650</t>
  </si>
  <si>
    <t>Leito para cabos, tipo pesado, em aço galvanizado a fogo, de 600 x 100 mm, ref. 156-0600-F da Mopa ou equivalente</t>
  </si>
  <si>
    <t>P.04.000.090407</t>
  </si>
  <si>
    <t>Terminal para vergalhão diâmetro 3/8´</t>
  </si>
  <si>
    <t>P.04.000.090614</t>
  </si>
  <si>
    <t>Caixa de passagem pré-zincado a frio, com tampa quadrada 4 x 25 x 70 mm, para duto de piso</t>
  </si>
  <si>
    <t>P.04.000.090728</t>
  </si>
  <si>
    <t>P.04.000.091215</t>
  </si>
  <si>
    <t>Duto modulado, pré-zincado, com luvas deslocadas 3 x 25 x 70 mm</t>
  </si>
  <si>
    <t>P.04.000.091216</t>
  </si>
  <si>
    <t>Duto liso pré-zincado a fogo/galvanizado de 2 x 25 x 70 mm, ref. Mopa ou equivalente</t>
  </si>
  <si>
    <t>P.04.000.091217</t>
  </si>
  <si>
    <t>Tirante/vergalhão aço rosca total de 1/4´</t>
  </si>
  <si>
    <t>P.04.000.091220</t>
  </si>
  <si>
    <t>Saída lateral simples de 3/4" para perfilado, referência VL 2/3.00.00.33PZ da Valeman, Real Perfil ou equivalente</t>
  </si>
  <si>
    <t>P.04.000.091361</t>
  </si>
  <si>
    <t>Poste telecônico reto em aço SAE 1010/1020 galvanizado a fogo, altura de 10m</t>
  </si>
  <si>
    <t>P.04.000.091362</t>
  </si>
  <si>
    <t>Poste telecônico reto em aço SAE 1010/1020 galvanizado a fogo, altura de 8,00m</t>
  </si>
  <si>
    <t>P.04.000.092151</t>
  </si>
  <si>
    <t>Cruzeta em aço carbono galvanizado, perfil ´L´, dimensões 8 x 75 x 2500 mm, ref. 400238 Romagnole ou equivalente</t>
  </si>
  <si>
    <t>P.04.000.092157</t>
  </si>
  <si>
    <t>Eletroduto metálico flexível de 3/4´, ref. Sealtubo da SPTF</t>
  </si>
  <si>
    <t>P.04.000.092158</t>
  </si>
  <si>
    <t>Eletroduto metálico flexível de 1´, ref. Sealtubo da SPTF</t>
  </si>
  <si>
    <t>P.04.000.092160</t>
  </si>
  <si>
    <t>Eletroduto metálico flexível de 2´, ref. Sealtubo da SPTF</t>
  </si>
  <si>
    <t>P.04.000.092172</t>
  </si>
  <si>
    <t>Poste telecônico reto em aço SAE 1010/1020 galvanizado a fogo, altura de 6,00m</t>
  </si>
  <si>
    <t>P.04.000.092173</t>
  </si>
  <si>
    <t>Coluna (P-57) para fixação de placa de orientação, com braço projetado de 3" x 3,15 m e coluna de 4" x 5,25 m x 3,75 mm, para placas com área até 2 m²</t>
  </si>
  <si>
    <t>P.04.000.092174</t>
  </si>
  <si>
    <t>Coluna simples (P-51) para fixação de placa de orientação, de 4" x 5 m x 3,75 mm</t>
  </si>
  <si>
    <t>P.04.000.092175</t>
  </si>
  <si>
    <t>Coluna dupla (P-53) para fixação de placa de orientação, de 4" x 5 m x 3,75 mm</t>
  </si>
  <si>
    <t>P.04.000.092176</t>
  </si>
  <si>
    <t>Coluna simples (PP), de 2 1/2" x 3,6 m</t>
  </si>
  <si>
    <t>P.04.000.092177</t>
  </si>
  <si>
    <t>Braço (P-55) para fixação em poste de concreto, de 3" x 2,7 m x 3,75 mm</t>
  </si>
  <si>
    <t>P.04.000.092178</t>
  </si>
  <si>
    <t>Grupo focal para pedestre com lâmpada LED, em policarbonato, com suportes de fixação e contador regressivo no verde, completo</t>
  </si>
  <si>
    <t>P.04.000.092179</t>
  </si>
  <si>
    <t>Grupo focal veicular com lâmpada LED, em policarbonato, com anteparo e suportes de fixação, completo</t>
  </si>
  <si>
    <t>P.05.000.092162</t>
  </si>
  <si>
    <t>Terminal em latão zincado macho fixo, 3/4´ ref. CMZL da SPTF ou equivalente</t>
  </si>
  <si>
    <t>P.05.000.092163</t>
  </si>
  <si>
    <t>Terminal em latão zincado macho fixo, 1´ ref. CMZL da SPTF ou equivalente</t>
  </si>
  <si>
    <t>P.05.000.092165</t>
  </si>
  <si>
    <t>Terminal em latão zincado macho fixo, 2´ ref. CMZL da SPTF ou equivalente</t>
  </si>
  <si>
    <t>P.05.000.092167</t>
  </si>
  <si>
    <t>Terminal em latão zincado macho giratório 3/4´ ref. CMZGL da SPTF ou equivalente</t>
  </si>
  <si>
    <t>P.05.000.092168</t>
  </si>
  <si>
    <t>Terminal em latão zincado macho giratório 1´ ref. CMZGL da SPTF ou equivalente</t>
  </si>
  <si>
    <t>P.05.000.092170</t>
  </si>
  <si>
    <t>Terminal em latão zincado macho giratório 2´ ref. CMZGL da SPTF ou equivalente</t>
  </si>
  <si>
    <t>P.07.000.042247</t>
  </si>
  <si>
    <t>P.07.000.045033</t>
  </si>
  <si>
    <t>Caixa tomada em poliamida para piso elevado com 4 alojamentos elétricos, até 8 alojamentos para telefonia e dados; ref. SPE-2702R da Sperone, CCT215E/CQT215E da Arcoplan ou equivalente</t>
  </si>
  <si>
    <t>P.07.000.045056</t>
  </si>
  <si>
    <t>Condulete de 4´, corpo e tampa em alumínio injetado ou fundido, com saídas laterais em vários modelos, com ou sem rosca; ref. Daisa, Conduletzel da Wetzel ou equivalente</t>
  </si>
  <si>
    <t>P.07.000.045057</t>
  </si>
  <si>
    <t>Condulete de 1´, corpo e tampa em alumínio injetado ou fundido, com saídas laterais em vários modelos, com ou sem rosca; ref. Daisa, Conduletzel da Wetzel ou equivalente</t>
  </si>
  <si>
    <t>P.07.000.045059</t>
  </si>
  <si>
    <t>Condulete de 1 1/2´, corpo e tampa em alumínio injetado ou fundido, com saídas laterais em vários modelos, com ou sem rosca; ref. Daisa, Conduletzel da Wetzel ou equivalente</t>
  </si>
  <si>
    <t>P.07.000.045060</t>
  </si>
  <si>
    <t>Condulete de 2´, corpo e tampa em alumínio injetado ou fundido, com saídas laterais em vários modelos, com ou sem rosca; ref. Daisa, Conduletzel da Wetzel ou equivalente</t>
  </si>
  <si>
    <t>P.07.000.045061</t>
  </si>
  <si>
    <t>Condulete de 2 1/2´, corpo e tampa em alumínio injetado ou fundido, com saídas laterais em vários modelos, com ou sem rosca; ref. Daisa, Conduletzel da Wetzel ou equivalente</t>
  </si>
  <si>
    <t>P.07.000.045062</t>
  </si>
  <si>
    <t>Condulete de 3´, corpo e tampa em alumínio injetado ou fundido, com saídas laterais em vários modelos, com ou sem rosca; ref. Conduletzel da Wetzel ou equivalente</t>
  </si>
  <si>
    <t>P.07.000.045074</t>
  </si>
  <si>
    <t>Caixa de passagem em alumínio fundido, à prova de tempo e tampa, de 100x100mm, profundidade mínima 60mm, ref. CDT10 da Daisa, Cemar ou equivalente</t>
  </si>
  <si>
    <t>P.07.000.045075</t>
  </si>
  <si>
    <t>Caixa de passagem em alumínio fundido, à prova de tempo e tampa, de 200x200mm, profundidade mínima 100mm, ref. CDT20 da Daisa, Cemar ou equivalente</t>
  </si>
  <si>
    <t>P.07.000.045076</t>
  </si>
  <si>
    <t>Caixa de passagem em alumínio fundido, à prova de tempo e tampa, de 300x300mm, profundidade mínima 120mm, ref. CDT30 da Daisa, Cemar ou equivalente</t>
  </si>
  <si>
    <t>P.07.000.045105</t>
  </si>
  <si>
    <t>Caixa em alumínio fundido a prova de tempo, umidade, gases, vapores e pó, tampa plana, de 200x200x200mm, ref. ER12 P/15 Telbra, CX/R12P-15 Conex, ou equivalente</t>
  </si>
  <si>
    <t>P.07.000.045151</t>
  </si>
  <si>
    <t>Condulete de 3/4", corpo e tampa em alumínio injetado ou fundido, vários modelos; ref. 56200/082 / 56104/042 / 56114/006 Tramontina, LR / LB 3/4" / LLSR-15 Wetzel ou equivalente</t>
  </si>
  <si>
    <t>P.07.000.045154</t>
  </si>
  <si>
    <t>Condulete de 1 1/4´, corpo e tampa em alumínio injetado ou fundido, com saídas laterais em vários modelos, com ou sem rosca; ref. Daisa, Conduletzel da Wetzel ou equivalente</t>
  </si>
  <si>
    <t>P.07.000.049585</t>
  </si>
  <si>
    <t>P.07.000.049586</t>
  </si>
  <si>
    <t>Pino para isolador rígido</t>
  </si>
  <si>
    <t>P.07.000.049662</t>
  </si>
  <si>
    <t>P.07.000.049663</t>
  </si>
  <si>
    <t>P.07.000.049664</t>
  </si>
  <si>
    <t>P.07.000.049667</t>
  </si>
  <si>
    <t>P.07.000.090724</t>
  </si>
  <si>
    <t>Caixa em alumínio fundido à prova de tempo, umidade, gases, vapores e pó, tampa plana, de 150x150x150mm, ref. ER12P/8 Telbra, CX/R12 P-8 Conex, ou equivalente</t>
  </si>
  <si>
    <t>P.07.000.090860</t>
  </si>
  <si>
    <t>Caixa em alumínio fundido à prova de tempo, umidade, gases, vapores e pó, com tampa plana, de 445 x 350 x 220 mm, ref. TMR/45GR da Telbra ou equivalente</t>
  </si>
  <si>
    <t>P.07.000.090886</t>
  </si>
  <si>
    <t>Caixa em alumínio fundido à prova de tempo, umidade, gases, vapores e pó, tampa plana, de 240x240x150mm, ref. ER12 P/22 Telbra, CX/R12P-22 Conex, ou equivalente</t>
  </si>
  <si>
    <t>P.07.000.091211</t>
  </si>
  <si>
    <t>Caixa de derivação pré-zincado a frio/galvanização eletrolítica, de 12 x 25 x 70 mm com cruzadora</t>
  </si>
  <si>
    <t>P.07.000.091214</t>
  </si>
  <si>
    <t>Caixa de derivação pré-zincado a frio/galvanização eletrolítica, de 16 x 25 x 70 mm com cruzadora</t>
  </si>
  <si>
    <t>P.07.000.091368</t>
  </si>
  <si>
    <t>Tampa para caixa R2 padrão Telebras</t>
  </si>
  <si>
    <t>P.07.000.091396</t>
  </si>
  <si>
    <t>Tampa para caixa R1 padrão Telebras</t>
  </si>
  <si>
    <t>P.07.000.092150</t>
  </si>
  <si>
    <t>Conector prensa-cabo 3/4´ em alumínio, ref. PC15-C12/C20 da Wetzel ou equivalente</t>
  </si>
  <si>
    <t>P.08.000.043012</t>
  </si>
  <si>
    <t>Cabo de cobre flexível de 1,5 mm², isolamento 750V - isolação PVC 70°C</t>
  </si>
  <si>
    <t>P.08.000.043014</t>
  </si>
  <si>
    <t>Cabo cobre nu tempera mole classe 2, de 10mm²</t>
  </si>
  <si>
    <t>P.08.000.043025</t>
  </si>
  <si>
    <t>Cabo de cobre flexível de 2,5 mm², isolamento 750V - isolação PVC 70°C</t>
  </si>
  <si>
    <t>P.08.000.043026</t>
  </si>
  <si>
    <t>Cabo de cobre flexível de 4 mm², isolamento 750V - isolação PVC 70°C</t>
  </si>
  <si>
    <t>P.08.000.043027</t>
  </si>
  <si>
    <t>Cabo de cobre flexível de 6 mm², isolamento 750V - isolação PVC 70°C</t>
  </si>
  <si>
    <t>P.08.000.043032</t>
  </si>
  <si>
    <t>Cabo de cobre flexível de 1,5 mm², isolamento 750V - isolação LSHF/A 70°C - baixa emissão de fumaça e gases</t>
  </si>
  <si>
    <t>P.08.000.043033</t>
  </si>
  <si>
    <t>Cabo de cobre flexível de 2,5 mm², isolamento 750V - isolação LSHF/A 70°C - baixa emissão de fumaça e gases</t>
  </si>
  <si>
    <t>P.08.000.043034</t>
  </si>
  <si>
    <t>Cabo de cobre flexível de 4 mm², isolamento 750V - isolação LSHF/A 70°C - baixa emissão de fumaça e gases</t>
  </si>
  <si>
    <t>P.08.000.043035</t>
  </si>
  <si>
    <t>Cabo de cobre flexível de 6 mm², isolamento 750V - isolação LSHF/A 70°C - baixa emissão de fumaça e gases</t>
  </si>
  <si>
    <t>P.08.000.043036</t>
  </si>
  <si>
    <t>Cabo de cobre flexível de 10 mm², isolamento 750V - isolação LSHF/A 70°C - baixa emissão de fumaça e gases</t>
  </si>
  <si>
    <t>P.08.000.043037</t>
  </si>
  <si>
    <t>Cabo de cobre unipolar, média tensão 35 mm², encordoamento classe 2, isolamento 15/25 kV, EPR 105 - NBR 7286, ref. CB Epronax Slim 105 Induscabos ou equivalente</t>
  </si>
  <si>
    <t>P.08.000.043038</t>
  </si>
  <si>
    <t>Cabo cobre nu tempera mole classe 2, de 16mm²</t>
  </si>
  <si>
    <t>P.08.000.043039</t>
  </si>
  <si>
    <t>Cabo de cobre unipolar, média tensão 50 mm², encordoamento classe 2, isolamento 15/25 kV, EPR 105 - NBR 7286, ref. CB Epronax Slim 105 Induscabos ou equivalente</t>
  </si>
  <si>
    <t>P.08.000.043040</t>
  </si>
  <si>
    <t>Cabo cobre nu tempera mole classe 2, de 25mm²</t>
  </si>
  <si>
    <t>P.08.000.043041</t>
  </si>
  <si>
    <t>Cabo cobre nu tempera mole classe 2, de 35mm²</t>
  </si>
  <si>
    <t>P.08.000.043043</t>
  </si>
  <si>
    <t>Cabo de cobre flexível de 3 x 1,5 mm², isolamento 0,6/1kV - isolação HEPR 90°C</t>
  </si>
  <si>
    <t>P.08.000.043044</t>
  </si>
  <si>
    <t>Cabo de cobre flexível de 3 x 2,5 mm², isolamento 0,6/1kV - isolação HEPR 90°C</t>
  </si>
  <si>
    <t>P.08.000.043047</t>
  </si>
  <si>
    <t>Cabo de cobre flexível de 3 x 10 mm², isolamento 0,6/1kV - isolação HEPR 90°C</t>
  </si>
  <si>
    <t>P.08.000.043050</t>
  </si>
  <si>
    <t>Cabo cobre flexível 1,5 mm², isolamento 0,6/1 kV - isolação HEPR 90°C, têmpera mole, classe 5, baixa emissão fumaça, ref. Cabos Afumex Prysmian; Atexsil Sil; ToxFree Conduspar ou equivalente</t>
  </si>
  <si>
    <t>P.08.000.043051</t>
  </si>
  <si>
    <t>Cabo cobre flexível 2,5 mm², isolamento 0,6/1 kV - isolação HEPR 90°C, têmpera mole, classe 5, baixa emissão fumaça, ref. Cabos Afumex Prysmian; Atexsil Sil; ToxFree Conduspar ou equivalente</t>
  </si>
  <si>
    <t>P.08.000.043052</t>
  </si>
  <si>
    <t>Cabo cobre flexível 4 mm², isolamento 0,6/1 kV - isolação HEPR 90°C, têmpera mole, classe 5, baixa emissão fumaça, ref. Cabos Afumex Prysmian; Atexsil Sil; ToxFree Conduspar ou equivalente</t>
  </si>
  <si>
    <t>P.08.000.043053</t>
  </si>
  <si>
    <t>Cabo cobre flexível 6 mm², isolamento 0,6/1 kV - isolação HEPR 90°C, têmpera mole, classe 5, baixa emissão fumaça, ref. Cabos Afumex Prysmian; Atexsil Sil; ToxFree Conduspar ou equivalente</t>
  </si>
  <si>
    <t>P.08.000.043054</t>
  </si>
  <si>
    <t>Cabo cobre flexível 10 mm², isolamento 0,6/1 kV - isolação HEPR 90°C, têmpera mole, classe 5, baixa emissão fumaça, ref. Cabos Afumex Prysmian; Atexsil Sil; ToxFree Conduspar ou equivalente</t>
  </si>
  <si>
    <t>P.08.000.043055</t>
  </si>
  <si>
    <t>Cabo cobre flexível 16 mm², isolamento 0,6/1 kV - isolação HEPR 90°C, têmpera mole, classe 5, baixa emissão fumaça, ref. Cabos Afumex Prysmian; Atexsil Sil; ToxFree Conduspar ou equivalente</t>
  </si>
  <si>
    <t>P.08.000.043056</t>
  </si>
  <si>
    <t>Cabo cobre flexível 25 mm², isolamento 0,6/1 kV - isolação HEPR 90°C, têmpera mole, classe 5, baixa emissão fumaça, ref. Cabos Afumex Prysmian; Atexsil Sil; ToxFree Conduspar ou equivalente</t>
  </si>
  <si>
    <t>P.08.000.043057</t>
  </si>
  <si>
    <t>Cabo cobre flexível 35 mm², isolamento 0,6/1 kV - isolação HEPR 90°C, têmpera mole, classe 5, baixa emissão fumaça, ref. Cabos Afumex Prysmian; Atexsil Sil; ToxFree Conduspar ou equivalente</t>
  </si>
  <si>
    <t>P.08.000.043058</t>
  </si>
  <si>
    <t>Cabo cobre flexível 50 mm², isolamento 0,6/1 kV - isolação HEPR 90°C, têmpera mole, classe 5, baixa emissão fumaça, ref. Cabos Afumex Prysmian; Atexsil Sil; ToxFree Conduspar ou equivalente</t>
  </si>
  <si>
    <t>P.08.000.043059</t>
  </si>
  <si>
    <t>Cabo cobre flexível 70 mm², isolamento 0,6/1 kV - isolação HEPR 90°C, têmpera mole, classe 5, baixa emissão fumaça, ref. Cabos Afumex Prysmian; Atexsil Sil; ToxFree Conduspar ou equivalente</t>
  </si>
  <si>
    <t>P.08.000.043060</t>
  </si>
  <si>
    <t>Cabo cobre flexível 95 mm², isolamento 0,6/1 kV - isolação HEPR 90°C, têmpera mole, classe 5, baixa emissão fumaça, ref. Cabos Afumex Prysmian; Atexsil Sil; ToxFree Conduspar ou equivalente</t>
  </si>
  <si>
    <t>P.08.000.043061</t>
  </si>
  <si>
    <t>Cabo cobre flexível 120 mm², isolamento 0,6/1 kV - isolação HEPR 90°C, têmpera mole, classe 5, baixa emissão fumaça, ref. Cabos Afumex Prysmian; Atexsil Sil; ToxFree Conduspar ou equivalente</t>
  </si>
  <si>
    <t>P.08.000.043062</t>
  </si>
  <si>
    <t>Cabo cobre flexível 150 mm², isolamento 0,6/1 kV - isolação HEPR 90°C, têmpera mole, classe 5, baixa emissão fumaça, ref. Cabos Afumex Prysmian; Atexsil Sil; ToxFree Conduspar ou equivalente</t>
  </si>
  <si>
    <t>P.08.000.043063</t>
  </si>
  <si>
    <t>Cabo cobre flexível 185 mm², isolamento 0,6/1 kV - isolação HEPR 90°C, têmpera mole, classe 5, baixa emissão fumaça, ref. Cabos Afumex Prysmian; Atexsil Sil; ToxFree Conduspar ou equivalente</t>
  </si>
  <si>
    <t>P.08.000.043064</t>
  </si>
  <si>
    <t>Cabo cobre flexível 240 mm², isolamento 0,6/1 kV - isolação HEPR 90°C, têmpera mole, classe 5, baixa emissão fumaça, ref. Cabos Afumex Prysmian; Atexsil Sil; ToxFree Conduspar ou equivalente</t>
  </si>
  <si>
    <t>P.08.000.043079</t>
  </si>
  <si>
    <t>P.08.000.043080</t>
  </si>
  <si>
    <t>P.08.000.043081</t>
  </si>
  <si>
    <t>P.08.000.043082</t>
  </si>
  <si>
    <t>P.08.000.043084</t>
  </si>
  <si>
    <t>P.08.000.043085</t>
  </si>
  <si>
    <t>P.08.000.043086</t>
  </si>
  <si>
    <t>P.08.000.043087</t>
  </si>
  <si>
    <t>P.08.000.043088</t>
  </si>
  <si>
    <t>P.08.000.043089</t>
  </si>
  <si>
    <t>P.08.000.043090</t>
  </si>
  <si>
    <t>P.08.000.043091</t>
  </si>
  <si>
    <t>P.08.000.043092</t>
  </si>
  <si>
    <t>P.08.000.043093</t>
  </si>
  <si>
    <t>P.08.000.043094</t>
  </si>
  <si>
    <t>Cabo de cobre flexível de 150 mm², isolamento 0,6/1kV - isolação HEPR 90°C</t>
  </si>
  <si>
    <t>P.08.000.043102</t>
  </si>
  <si>
    <t>Cabo de cobre 25 mm², tensão de isolamento 8,7/15kV, isolação EPR 90°C</t>
  </si>
  <si>
    <t>P.08.000.043103</t>
  </si>
  <si>
    <t>Cabo de cobre 35 mm², tensão de isolamento 8,7/15kV, isolação EPR 90°C</t>
  </si>
  <si>
    <t>P.08.000.043112</t>
  </si>
  <si>
    <t>Cabo cobre 3 x 35 mm², tensão de isolamento 8,7/15 kV, isolação EPR 90°C</t>
  </si>
  <si>
    <t>P.08.000.043155</t>
  </si>
  <si>
    <t>Cabo cobre isolamento PVC 70°C, isolam 0.6/1kV, 1,5mm²</t>
  </si>
  <si>
    <t>P.08.000.043156</t>
  </si>
  <si>
    <t>Cabo cobre isolamento PVC 70°C, isolam 0.6/1kV, 2,5mm²</t>
  </si>
  <si>
    <t>P.08.000.043157</t>
  </si>
  <si>
    <t>Cabo cobre isolamento PVC 70°C, isolam 0.6/1kV, 4mm²</t>
  </si>
  <si>
    <t>P.08.000.043158</t>
  </si>
  <si>
    <t>Cabo cobre isolamento PVC 70°C, isolam 0.6/1kV, 6mm²</t>
  </si>
  <si>
    <t>P.08.000.043159</t>
  </si>
  <si>
    <t>Cabo cobre isolamento PVC 70°C, isolam 0.6/1kV, 10mm²</t>
  </si>
  <si>
    <t>P.08.000.043201</t>
  </si>
  <si>
    <t>Cabo de cobre flexível de 2 x 2,5 mm², isolamento 0,6/1kV - isolação HEPR 90°C</t>
  </si>
  <si>
    <t>P.08.000.043206</t>
  </si>
  <si>
    <t>Cabo de cobre flexível de 3 x 25 mm², isolamento 0,6/1kV - isolação HEPR 90°C</t>
  </si>
  <si>
    <t>P.08.000.043207</t>
  </si>
  <si>
    <t>Cabo de cobre flexível de 3 x 35 mm², isolamento 0,6/1kV - isolação HEPR 90°C</t>
  </si>
  <si>
    <t>P.08.000.043212</t>
  </si>
  <si>
    <t>Cabo de cobre flexível de 4 x 10 mm², isolamento 0,6/1kV - isolação HEPR 90°C</t>
  </si>
  <si>
    <t>P.08.000.043223</t>
  </si>
  <si>
    <t>Cabo de cobre flexível de 3 x 1,5 mm², isolamento 500V - isolação PP 70° C, baixa emissão de fumaça, gases tóxicos e corrosivos; ref. Silflex PP 500V da Sil, Flexicom da Cobrecom ou equivalente</t>
  </si>
  <si>
    <t>P.08.000.043224</t>
  </si>
  <si>
    <t>Cabo de cobre flexível de 3 x 2,5 mm², isolamento 500V - isolação PP 70° C, baixa emissão de fumaça, gases tóxicos e corrosivos; ref. Silflex PP 500V da Sil, Flexicom da Cobrecom ou equivalente</t>
  </si>
  <si>
    <t>P.08.000.043225</t>
  </si>
  <si>
    <t>Cabo de cobre flexível de 3 x 4 mm², isolamento 500V - isolação PP 70°C, baixa emissão de fumaça, gases tóxicos e corrosivos; ref. Silflex PP 500V da Sil, Flexicom da Cobrecom ou equivalente</t>
  </si>
  <si>
    <t>P.08.000.043226</t>
  </si>
  <si>
    <t>Cabo de cobre flexível de 3 x 6 mm², isolamento 500V - isolação PP 70°C, baixa emissão de fumaça, gases tóxicos e corrosivos; ref. Silflex PP 500V da Sil, Flexicom da Cobrecom ou equivalente</t>
  </si>
  <si>
    <t>P.08.000.043230</t>
  </si>
  <si>
    <t>Cabo de cobre flexível de 4 x 4 mm², isolamento 500V - isolação PP 70°C, baixa emissão de fumaça, gases tóxicos e corrosivos; ref. Silflex PP 500V da Sil, Flexicom da Cobrecom ou equivalente</t>
  </si>
  <si>
    <t>P.08.000.043231</t>
  </si>
  <si>
    <t>Cabo de cobre flexível de 4 x 6 mm², isolamento 500V - isolação PP 70°C, baixa emissão de fumaça, gases tóxicos e corrosivos; ref. Silflex PP 500V da Sil, Flexicom da Cobrecom ou equivalente</t>
  </si>
  <si>
    <t>P.08.000.050102</t>
  </si>
  <si>
    <t>Cabo cobre nu tempera mole classe 2, de 50mm²</t>
  </si>
  <si>
    <t>P.08.000.050126</t>
  </si>
  <si>
    <t>Cabo de cobre flexível de 10 mm², isolamento 750V - isolação PVC 70°C</t>
  </si>
  <si>
    <t>P.08.000.050187</t>
  </si>
  <si>
    <t>Cabo media tensão em cobre com isolação em EPR 90°C, DN=50mm², tensão 8,7/15 kV, referência Conduspar, Disnacon, IPCE ou equivalente</t>
  </si>
  <si>
    <t>P.08.000.050190</t>
  </si>
  <si>
    <t>Cabo de cobre 120 mm², tensão de isolamento 8,7/15kV, isolação EPR 90°C</t>
  </si>
  <si>
    <t>P.08.000.090408</t>
  </si>
  <si>
    <t>Vergalhão de cobre eletrolítico diâmetro 3/8´</t>
  </si>
  <si>
    <t>P.08.000.090430</t>
  </si>
  <si>
    <t>Cabo cobre nu tempera mole classe 2, de 95mm²</t>
  </si>
  <si>
    <t>P.08.000.090432</t>
  </si>
  <si>
    <t>Cabo cobre nu tempera mole classe 2, de 185mm²</t>
  </si>
  <si>
    <t>P.08.000.090487</t>
  </si>
  <si>
    <t>Cabo cobre nu tempera mole classe 2, de 70mm²</t>
  </si>
  <si>
    <t>P.08.000.090853</t>
  </si>
  <si>
    <t>Cabo cobre flexível ´PP´ de 4x2,5mm², classe 5 de encordoamento, isolamento 450/750V -  isolação PVC 70°C</t>
  </si>
  <si>
    <t>P.08.000.091045</t>
  </si>
  <si>
    <t>Cabo coaxial tipo RG11, malha com mínimo 60% de proteção</t>
  </si>
  <si>
    <t>P.09.000.046344</t>
  </si>
  <si>
    <t>Trilho eletrificado com 1 circuito alimentação em alumínio, para instalação spots, pintura na cor branco, ref. TRA Altrac mono da Altena</t>
  </si>
  <si>
    <t>P.09.000.050002</t>
  </si>
  <si>
    <t>Cabo de alumínio nu com alma de aço CAA</t>
  </si>
  <si>
    <t>P.09.000.050003</t>
  </si>
  <si>
    <t>Cabo de alumínio nu sem alma de aço CA</t>
  </si>
  <si>
    <t>P.10.000.030519</t>
  </si>
  <si>
    <t>Voice panel 50 portas categoria 3, com sistema de fixação por parafuso ou encaixe, ref. Furukawa, ou Sollan ou equivalente</t>
  </si>
  <si>
    <t>P.10.000.042523</t>
  </si>
  <si>
    <t>Cordão óptico duplex multimodo com conector LC/LC 2,5 m</t>
  </si>
  <si>
    <t>P.10.000.042525</t>
  </si>
  <si>
    <t>Cabo óptico multimodo, 4 fibras uso interno/externo, diâmetro núcleo 50/125 µm, ref. CFOT.MM50-EO COG da Metrocable ou equivalente</t>
  </si>
  <si>
    <t>P.10.000.042542</t>
  </si>
  <si>
    <t>Cabo óptico multimodo, 6 fibras uso interno/externo, diâmetro núcleo 50/125 µm, ref. CFOT.MM-EO-06 da Furukawa ou equivalente</t>
  </si>
  <si>
    <t>P.10.000.042543</t>
  </si>
  <si>
    <t>Cabo óptico multimodo, núcleo geleado, 4 fibras uso externo, diâmetro núcleo 50/125 µm, ref. CFOA.MMASU080-S-04 da Furukawa ou equivalente</t>
  </si>
  <si>
    <t>P.10.000.042544</t>
  </si>
  <si>
    <t>Cabo óptico multimodo, núcleo geleado, 6 fibras uso externo, diâmetro núcleo 50/125 µm, ref. CFOA.MMASU080-S-06 da Furukawa ou equivalente</t>
  </si>
  <si>
    <t>P.10.000.050015</t>
  </si>
  <si>
    <t>Cabo para rede 23 AWG, com 4 pares, categoria 6A, ref. CM CZ 305M Furukawa, ou equivalente</t>
  </si>
  <si>
    <t>P.10.000.050016</t>
  </si>
  <si>
    <t>Conector RJ-45, fêmea, categoria 6A, ref. BR ROHS da Furukawa, ou equivalente</t>
  </si>
  <si>
    <t>P.10.000.050017</t>
  </si>
  <si>
    <t>Patch cord F/UTP de 2,0 a 3,0 m, RJ-45 / RJ-45 categoria 6A, ref. CM T568A/B fabricação Furukawa ou equivalente</t>
  </si>
  <si>
    <t>P.10.000.050020</t>
  </si>
  <si>
    <t>Cabo telefônico CTP-APL-G-50, com 10 pares de 0,50mm, em cobre nu, isolação em polietileno ou polipropileno, capa externa tipo APL, de acordo com especificação TELEBRÁS; ref. Furukawa, Pirelli ou equivalente</t>
  </si>
  <si>
    <t>P.10.000.050021</t>
  </si>
  <si>
    <t>Cabo telefônico CTP-APL-G-50, com 20 pares de 0,50mm, em cobre nu, isolação em polietileno ou polipropileno, capa externa tipo APL, de acordo com especificação TELEBRÁS; ref. Furukawa, Pirelli ou equivalente</t>
  </si>
  <si>
    <t>P.10.000.050023</t>
  </si>
  <si>
    <t>Cabo telefônico CTP-APL-G-50, com 50 pares de 0,50mm, em cobre nu,  isolação em polietileno ou polipropileno, capa externa tipo APL, de acordo com especificação TELEBRÁS; ref. Furukawa, Pirelli ou equivalente</t>
  </si>
  <si>
    <t>P.10.000.050026</t>
  </si>
  <si>
    <t>Cabo telefônico CTP-APL, com 10 pares de 0,65mm, em cobre nu, isolação em polietileno ou polipropileno, capa externa tipo APL, de acordo com especificação TELEBRÁS; ref. Furukawa, Pirelli ou equivalente</t>
  </si>
  <si>
    <t>P.10.000.050027</t>
  </si>
  <si>
    <t>Cabo telefônico CTP-APL, com 20 pares de 0,65mm, em cobre nu, isolação em polietileno ou polipropileno, capa externa tipo APL, de acordo com especificação TELEBRÁS; ref. Furukawa ou equivalente</t>
  </si>
  <si>
    <t>P.10.000.050033</t>
  </si>
  <si>
    <t>Cabo para rede 24 AWG, com 4 pares, categoria 6; ref. 23400174 da Sohoplus da Furukawa ou equivalente</t>
  </si>
  <si>
    <t>P.10.000.050034</t>
  </si>
  <si>
    <t>Patch cords de 1,50 ou 3,00 m RJ-45 / RJ-45, ref. 50495 fabricação Policom ou equivalente</t>
  </si>
  <si>
    <t>P.10.000.050035</t>
  </si>
  <si>
    <t>Patch panel 24 portas, categoria 6, ref. 50493 fabricação Policom ou equivalente</t>
  </si>
  <si>
    <t>P.10.000.090417</t>
  </si>
  <si>
    <t>Cabo telefônico tipo CTP-APL-SN, com 10 pares de 0,50mm, em cobre estanhado, isolação em polietileno ou polipropileno, capa externa tipo APL, de acordo com especificação TELEBRÁS; ref. Furukawa, Pirelli ou equivalente</t>
  </si>
  <si>
    <t>P.10.000.090418</t>
  </si>
  <si>
    <t>Cabo telefônico tipo CI, com 10 pares de 0,50mm, em cobre eletrolítico estanhado, isolação em poliolefina não propagante à chama, capa externa em cloreto de polivinila PVC, de acordo com especificação TELEBRÁS; ref. Furukawa, Pirelli ou equivalente</t>
  </si>
  <si>
    <t>P.10.000.090419</t>
  </si>
  <si>
    <t>Cabo telefônico tipo CI, com 20 pares de 0,50mm, em cobre eletrolítico estanhado, isolação em poliolefina não propagante à chama, capa externa em cloreto de polivinila PVC, de acordo com especificação TELEBRÁS; ref. Furukawa, Pirelli ou equivalente</t>
  </si>
  <si>
    <t>P.10.000.090707</t>
  </si>
  <si>
    <t>Cabo telefônico tipo CI, com 50 pares de 0,50mm, em cobre eletrolítico estanhado, isolação em poliolefina não propagante à chama, capa externa em cloreto de polivinila PVC, de acordo com especificação TELEBRÁS; ref. Furukawa, Pirelli ou equivalente</t>
  </si>
  <si>
    <t>P.10.000.090897</t>
  </si>
  <si>
    <t>Cabo óptico de terminação, 2 fibras, uso interno/externo, diâmetro do núcleo 50/125 µm, ref. CFOT-X-MF Furukawa ou equivalente</t>
  </si>
  <si>
    <t>P.10.000.091015</t>
  </si>
  <si>
    <t>Cabo coaxial tipo RG 59, D= 0,60 mm, blindagem com fio de cobre nu 95%, ref. KMP, ou IFE-EWG ou equivalente</t>
  </si>
  <si>
    <t>P.10.000.091027</t>
  </si>
  <si>
    <t>Cabo coaxial tipo RGC-59, diâmetro nominal de 0,82 mm, ref. KMP / Furukawa / IFE-EWG ou equivalente</t>
  </si>
  <si>
    <t>P.10.000.091239</t>
  </si>
  <si>
    <t>Fio telefônico interno tipo FI 60, 1 par de 0,60mm de diâmetro, em cobre eletrolítico estanhado, isolação em cloredo de polivinila PVC, de acordo com especificação Telebrás</t>
  </si>
  <si>
    <t>P.10.000.091377</t>
  </si>
  <si>
    <t>Fio telefônico externo tipo FE-160, com diâmetro nominal de 1,60mm, isolação em polietileno (PE), de acordo com especificação Telebrás</t>
  </si>
  <si>
    <t>P.10.000.091379</t>
  </si>
  <si>
    <t>Cabo telefônico CTP-APL, com 20 pares de 0,50mm, isolação em polietileno ou polipropileno, capa externa tipo APL, de acordo com especificação TELEBRÁS; ref. Furukawa, Pirelli ou equivalente</t>
  </si>
  <si>
    <t>P.10.000.091381</t>
  </si>
  <si>
    <t>Cabo telefônico CTP-APL, com 50 pares de 0,50mm, em cobre nu, isolação em polietileno ou polipropileno, capa externa tipo APL, de acordo com especificação TELEBRÁS; ref. Furukawa, Pirelli ou equivalente</t>
  </si>
  <si>
    <t>P.10.000.091382</t>
  </si>
  <si>
    <t>Cabo telefônico CTP-APL, com 100 pares de 0,50mm, em cobre nu, isolação em polietileno ou polipropileno, capa externa tipo APL, de acordo com especificação TELEBRÁS; ref. Furukawa, Pirelli ou equivalente</t>
  </si>
  <si>
    <t>P.10.000.091598</t>
  </si>
  <si>
    <t>Cabo torcido flexível de 2 x 2,5 mm², isolamento em PVC antichama; ref. CABCORD0111 da Dacota, cordão Flex torcido 300 V da Nambei, Cordão flexível torcido da Megatron ou equivalente</t>
  </si>
  <si>
    <t>P.10.000.092781</t>
  </si>
  <si>
    <t>Cabo telefônico CCE-APL, com 4 pares de 0,50mm, em cobre nu, isolação em polietileno ou polipropileno, capa externa tipo APL, de acordo com especificação TELEBRÁS; ref. GP Cabos ou equivalente</t>
  </si>
  <si>
    <t>P.10.000.092950</t>
  </si>
  <si>
    <t>Cabo telefônico CTP-APL, com 50 pares de 0,65mm, em cobre nu, isolação em polietileno ou polipropileno, capa externa tipo APL, de acordo com especificação TELEBRÁS; ref. Furukawa, Pirelli ou equivalente</t>
  </si>
  <si>
    <t>P.11.000.032005</t>
  </si>
  <si>
    <t>Filtro de areia com vazão de 16,9 m³/h e carga de areia filtrante; ref. DFR-30 da Dancor ou equivalente</t>
  </si>
  <si>
    <t>P.11.000.032311</t>
  </si>
  <si>
    <t>Bomba de remoção de condensados para condicionadores de ar, tipo Split, janela ou Hi Wall até 24.000 BTs</t>
  </si>
  <si>
    <t>P.11.000.042428</t>
  </si>
  <si>
    <t>Motor-bomba centrífuga, potencia 5cv, Hman= 24 a 33 mca, Q= 41,6 a 35,2 m³/h, ref. 5DM 1 1/2T da Jacuzzi ou equivalente</t>
  </si>
  <si>
    <t>P.11.000.047516</t>
  </si>
  <si>
    <t>Gerador a diesel 250/228 kVA, variação de + ou - 5%, 380/220 V ou 220/127 V, completo; ref. C200 D6 da Cummins ou equivalente</t>
  </si>
  <si>
    <t>P.11.000.047517</t>
  </si>
  <si>
    <t>Gerador a diesel 350/320 kVA, variação de + ou - 10%, 380/220 V ou 220/127 V, completo; ref. C300 D6 da Cummins ou equivalente</t>
  </si>
  <si>
    <t>P.11.000.047518</t>
  </si>
  <si>
    <t>Gerador a diesel 88/80 kVA, variação de + ou - 10%, 380/220 V ou 220/127 V, completo; ref. P70 da Nilmariz ou equivalente</t>
  </si>
  <si>
    <t>P.11.000.047519</t>
  </si>
  <si>
    <t>Gerador a diesel 165/150 kVA, variação de + ou - 5%, 380/220 V ou 220/127 V, completo; ref. GEP165 da Sotreq ou equivalente</t>
  </si>
  <si>
    <t>P.11.000.047522</t>
  </si>
  <si>
    <t>Gerador a diesel 180/168 kVA, variação de + ou - 5%, 380/220 V ou 220/127 V, completo; ref. MX180MWAB da Maxitrust ou equivalente</t>
  </si>
  <si>
    <t>P.11.000.047582</t>
  </si>
  <si>
    <t>Gerador a diesel 563/513 kVA, variação de + ou - 10%, 380/220 V ou 220/127 V, completo; ref. MX550SWAB da Maxitrust ou equivalente</t>
  </si>
  <si>
    <t>P.11.000.047594</t>
  </si>
  <si>
    <t>Gerador a diesel carenado 460/434 kVA, variação de + ou - 10%, 380/220 V ou 220/127 V, 85dB a 1,5m, completo; ref. MX460SWSL da Maxitrust ou equivalente</t>
  </si>
  <si>
    <t>P.11.000.047601</t>
  </si>
  <si>
    <t>Gerador a diesel 460/434 kVA, variação de + ou - 10%, 380/220 V ou 220/127 V, completo; ref. MX460SWAB da Maxitrust ou equivalente</t>
  </si>
  <si>
    <t>P.11.000.066172</t>
  </si>
  <si>
    <t>Conjunto motor-bomba (centrífuga), monoestágio, potência 40cv, trifásico, Hman= 45 a 75 MCA, Q= 120 a 75 m³/h , referência RL-26B da empresa THEBE ou equivalente</t>
  </si>
  <si>
    <t>P.11.000.066201</t>
  </si>
  <si>
    <t>Conjunto motor-bomba (centrífuga), potência 7,5cv multiestágio, Hman= 30 a 80 mca, Q= 21,6 a 12,0 m³/h; ref. 75 MC3-T da Jacuzzi ou equivalente</t>
  </si>
  <si>
    <t>P.11.000.066202</t>
  </si>
  <si>
    <t>Conjunto motor-bomba (centrifuga), potência 5cv multiestágio, Hman= 25 a 50 mca, Q= 21,0 a 13,3 m³/h; ref. 5MC2-T Jacuzzi ou equivalente</t>
  </si>
  <si>
    <t>P.11.000.066526</t>
  </si>
  <si>
    <t>Motor-bomba centrífuga potência 30cv, monoestágio, Hman= 20 a 50 mca, Q= 197 a 112 m³/h, ref. CY-16 da Darka ou equivalente</t>
  </si>
  <si>
    <t>P.11.000.066539</t>
  </si>
  <si>
    <t>Conjunto motor-bomba submersível vertical trifásica, para esgoto, Q= 40 m³/h, Hman= 40 mca, diâmetro de sólidos até 50mm, ref DS-122/4 da Darka ou equivalente</t>
  </si>
  <si>
    <t>P.11.000.066543</t>
  </si>
  <si>
    <t>Motor-bomba centrífuga, potência 15cv, ref.CX 13-15cv da Darka ou equivalente</t>
  </si>
  <si>
    <t>P.11.000.066544</t>
  </si>
  <si>
    <t>Motor-bomba centrífuga, ref. CD-6 Darka / 2DH 1 1/2T da Jacuzzi ou equivalente</t>
  </si>
  <si>
    <t>P.11.000.066545</t>
  </si>
  <si>
    <t>Motor-bomba centrífuga, potência 60cv, ref. Meganorm 50/250 da KSB ou equivalente</t>
  </si>
  <si>
    <t>P.11.000.066546</t>
  </si>
  <si>
    <t>Motor-bomba submersível, potência 4cv, ref. UNI-1000T da ABS ou equivalente</t>
  </si>
  <si>
    <t>P.11.000.066567</t>
  </si>
  <si>
    <t>Motor-bomba de 6´/20HP, Q= 20 a 34m³/h, Hm= 152 a 88mca</t>
  </si>
  <si>
    <t>P.11.000.066571</t>
  </si>
  <si>
    <t>Motor-bomba de 6´/12,5HP, Q= 20 a 34m³/h, Hm= 92,5 a 53mca</t>
  </si>
  <si>
    <t>P.11.000.066575</t>
  </si>
  <si>
    <t>Motor-bomba de 6´/6HP, Q= 10 a 20m³/h, Hm= 80 a 48mca</t>
  </si>
  <si>
    <t>P.11.000.066576</t>
  </si>
  <si>
    <t>Motor-bomba de 6´/8HP, Q= 10 a 20m³/h, Hm= 108 a 64,5mca</t>
  </si>
  <si>
    <t>P.11.000.066580</t>
  </si>
  <si>
    <t>Motor-bomba de 6´/20HP, Q= 10 a 20m³/h, Hm= 274 a 170mca</t>
  </si>
  <si>
    <t>P.11.000.066581</t>
  </si>
  <si>
    <t>Motor-bomba de 6´/8HP, Q= 20 a 34m³/h, Hm= 56,5 a 32mca</t>
  </si>
  <si>
    <t>P.11.000.066585</t>
  </si>
  <si>
    <t>Motor-bomba submersível, potência 1,5cv, ref. KSB KRT Drainer 1500T ou equivalente</t>
  </si>
  <si>
    <t>P.11.000.066587</t>
  </si>
  <si>
    <t>Motor-bomba submersível, potência 5cv; ref. KSB KRT F80-200/190/34XG ou equivalente</t>
  </si>
  <si>
    <t>P.11.000.066588</t>
  </si>
  <si>
    <t>Motor-bomba submersível; potência 10cv; ref. KSB/KRT K100-251/74XG ou equivalente</t>
  </si>
  <si>
    <t>P.11.000.066590</t>
  </si>
  <si>
    <t>Motor-bomba submersível para esgoto, potência 3cv, ref. 851T SBS/EG 1000-F SPV ou equivalente</t>
  </si>
  <si>
    <t>P.11.000.066602</t>
  </si>
  <si>
    <t>Conjunto motor-bomba (centrífuga), trifásico, 220/380V, potência 0,5cv - 60Hz, Hman= 10 a 20mca, Q= 7,5 a 1,5m³/h, ref. XD-2 da Grundfos, RD-2 da Rudc ou equivalente</t>
  </si>
  <si>
    <t>P.11.000.066622</t>
  </si>
  <si>
    <t>Conjunto motor-bomba (centrífuga), potência 0,5cv monoestágio, trifásica, Hman= 21 a 9 mca, Q= 2 a 8,3 m³/h; ref. nxdp2 da Mark Grundfos, Rudc ou equivalente</t>
  </si>
  <si>
    <t>P.11.000.066623</t>
  </si>
  <si>
    <t>Conjunto motor-bomba (centrífuga), potência 30cv monoestágio, trifásica, Hman= 70 a 94 mca, Q= 34,8 a 61,7 m³/h, ref. BC-23R-1 1/2´ da Scheneider ou equivalente</t>
  </si>
  <si>
    <t>P.11.000.066624</t>
  </si>
  <si>
    <t>Conjunto motor-bomba (centrífuga), potência 20cv monoestágio, trifásica, Hman= 62 a 90 mca, Q= 21,1 a 43,8 m³/h, ref. RL-20B da Thebe ou equivalente</t>
  </si>
  <si>
    <t>P.11.000.066625</t>
  </si>
  <si>
    <t>Conjunto motor-bomba (centrífuga) monoestágio rosqueada trifásica, motor de 1cv, 220/380 V, sucção e recalque de 1´, ref. NXDP4 da Mark Grundfos ou equivalente</t>
  </si>
  <si>
    <t>P.11.000.066626</t>
  </si>
  <si>
    <t>Conjunto motor-bomba (centrífuga), potência 1 cv multiestágio, trifásica, Hman= 70 a 115 mca, Q= 1,0 a 1,6 m³/h, ref. BT4-0510E12 da Schneider ou equivalente</t>
  </si>
  <si>
    <t>P.11.000.066627</t>
  </si>
  <si>
    <t>Conjunto motor-bomba (centrífuga), potência 1 cv multiestágio, trifásica, Hman= 15 a 30 mca, Q=6,5 a 4,2m³/h, ref. ME 1210 da Schneider ou equivalente</t>
  </si>
  <si>
    <t>P.11.000.090203</t>
  </si>
  <si>
    <t>Conjunto motor-bomba centrífuga, potência 20cv; ref. 20 GC2-T da Jacuzzi ou equivalente</t>
  </si>
  <si>
    <t>P.11.000.090211</t>
  </si>
  <si>
    <t>Conjunto motor-bomba centrífuga, monoestágio, potência 10cv, ref.10GB2-T da Jacuzzi ou equivalente</t>
  </si>
  <si>
    <t>P.11.000.090212</t>
  </si>
  <si>
    <t>Conjunto motor-bomba centrífuga, potência 1,5cv, ref.15MA2-T da Jacuzzi ou equivalente</t>
  </si>
  <si>
    <t>P.11.000.090215</t>
  </si>
  <si>
    <t>Conjunto motor-bomba centrífuga, potência 3cv, ref. 3MA3T da Jacuzzi ou equivalente</t>
  </si>
  <si>
    <t>P.11.000.090216</t>
  </si>
  <si>
    <t>Conjunto motor-bomba centrífuga, potência 5cv, ref. 5DM2-T Jacuzzi ou equivalente</t>
  </si>
  <si>
    <t>P.11.000.090217</t>
  </si>
  <si>
    <t>Conjunto motor-bomba submersível para esgoto, ref. ROB 400T-SI (SESI 10D) ABS ou equivalente</t>
  </si>
  <si>
    <t>P.11.000.090218</t>
  </si>
  <si>
    <t>Conjunto motor-bomba submersível para esgoto, ref. ROB 8OOT-SI (SJSI 20D) ABS ou equivalente</t>
  </si>
  <si>
    <t>P.11.000.092025</t>
  </si>
  <si>
    <t>Conjunto motor-bomba submersível, ref.UNI 300T-SI da ABS ou equivalente</t>
  </si>
  <si>
    <t>P.11.000.092026</t>
  </si>
  <si>
    <t>Conjunto motor-bomba submersível, ref.UNI 500T-SI da ABS ou equivalente</t>
  </si>
  <si>
    <t>P.11.000.092027</t>
  </si>
  <si>
    <t>Conjunto motor-bomba centrífuga, potência 3/4cv; ref. 7DH1-T da Jacuzzi ou equivalente</t>
  </si>
  <si>
    <t>P.11.000.092048</t>
  </si>
  <si>
    <t>Conjunto motor-bomba centrífuga, potência 3cv, ref. 3MB2T da Jacuzzi ou equivalente</t>
  </si>
  <si>
    <t>P.11.000.092213</t>
  </si>
  <si>
    <t>Gerador a diesel 55/50 kVA, variação de + ou - 10%, 380/220 V ou 220/127 V, completo; ref. 12W6I0 da Nilmariz ou equivalente</t>
  </si>
  <si>
    <t>P.12.000.034083</t>
  </si>
  <si>
    <t>Transformador abaixador, entrada 110/220 V, saída 24 V + 24 V, corrente secundário 6A; ref. TF 24/6 da Hayama, 24+24 6A da Líder, 00891 da Unitel, Trafo EL-6 da Fácil transformadores ou equivalente</t>
  </si>
  <si>
    <t>P.12.000.041001</t>
  </si>
  <si>
    <t>Transformador de potência trifásico de 225kVA classe 15kV, a óleo</t>
  </si>
  <si>
    <t>P.12.000.041005</t>
  </si>
  <si>
    <t>Transformador de potência monofásico de 1000VA classe 15kV, a seco com fusíveis</t>
  </si>
  <si>
    <t>P.12.000.041008</t>
  </si>
  <si>
    <t>Transformador de potência monofásico de 2000VA classe 15kV, a seco com fusíveis</t>
  </si>
  <si>
    <t>P.12.000.041010</t>
  </si>
  <si>
    <t>P.12.000.041011</t>
  </si>
  <si>
    <t>Transformador de potência monofásico de 500VA classe 15kV, a seco, sem fusíveis</t>
  </si>
  <si>
    <t>P.12.000.041012</t>
  </si>
  <si>
    <t>Transformador de corrente 800-5 A janela; ref. DP88-800/5 da Sibratec, MES-100 da JNG, RH-90 da Renz, METSECT5DA080 da Schneider ou equivalente</t>
  </si>
  <si>
    <t>P.12.000.041015</t>
  </si>
  <si>
    <t>Transformador de potência trifásico de 150kVA classe 15, a óleo</t>
  </si>
  <si>
    <t>P.12.000.041016</t>
  </si>
  <si>
    <t>Transformador de corrente 200-5A até 600-5A janela; ref. RH-78 da Renz, MES-60 da JNG ou equivalente</t>
  </si>
  <si>
    <t>P.12.000.041017</t>
  </si>
  <si>
    <t>Transformador de corrente 1000-5A até 1500-5A janela; ref. RH-90 da Renz, SN157-0003554 da Soltran, 4NC5232-2FE21 da Siemens ou equivalente</t>
  </si>
  <si>
    <t>P.12.000.041021</t>
  </si>
  <si>
    <t>Transformador de potência trifásico de 75kVA classe 15kV, a óleo</t>
  </si>
  <si>
    <t>P.12.000.041024</t>
  </si>
  <si>
    <t>Transformador de comando 0,6 kV / 200 VA, 4AM4095</t>
  </si>
  <si>
    <t>P.12.000.041025</t>
  </si>
  <si>
    <t>Transformador de potência trifásico de 300kVA classe 15kV, a óleo</t>
  </si>
  <si>
    <t>P.12.000.041026</t>
  </si>
  <si>
    <t>Transformador de potência trifásico de 112,5kVA classe 15kV, a óleo</t>
  </si>
  <si>
    <t>P.12.000.041035</t>
  </si>
  <si>
    <t>Transformador de corrente 50-5A até 150-5 A janela; ref. ST-30, ST-42 da Sassi, METSECT5CC015 da Schneider, RH-78 da Renz ou equivalente</t>
  </si>
  <si>
    <t>P.12.000.041038</t>
  </si>
  <si>
    <t>Transformador de potência trifásico de 500kVA, a seco com cabine</t>
  </si>
  <si>
    <t>P.12.000.041039</t>
  </si>
  <si>
    <t>Transformador de potência trifásico de 30 kVA, classe 1,2KV, impregnado em resina epoxi, a seco com cabine</t>
  </si>
  <si>
    <t>P.12.000.041042</t>
  </si>
  <si>
    <t>Transformador de corrente de 12,5VA, 2000-5A até 2500-5A, janela; ref. STB-816 da Sassi, SN157-0003556 da Soltran, LK-DP812 2000 da Lukma, 4NC5438-2CJ21 da Siemens ou equivalente</t>
  </si>
  <si>
    <t>P.12.000.041046</t>
  </si>
  <si>
    <t>Transformador de potência trifásico de 750kVA, classe 15kV, a óleo</t>
  </si>
  <si>
    <t>P.12.000.041063</t>
  </si>
  <si>
    <t>Transformador de potência trifásico de 750 kVA, classe 15 kV, IP33, 220V/127V, a seco</t>
  </si>
  <si>
    <t>P.12.000.041064</t>
  </si>
  <si>
    <t>P.12.000.041068</t>
  </si>
  <si>
    <t>P.12.000.041072</t>
  </si>
  <si>
    <t>Transformador de potência trifásico de 500 kVA, classe 15kV-1,2kV, a óleo mineral, tipo pedestal (pad-mouted), (+6 TDC+6 Plug); referência comercial Contrafo ou equivalente</t>
  </si>
  <si>
    <t>P.12.000.041080</t>
  </si>
  <si>
    <t>Transformador trifásico a seco de 112,5 kVA, encapsulado em resina epóxi sob vácuo - 380/220V ou 220/127V</t>
  </si>
  <si>
    <t>P.12.000.041081</t>
  </si>
  <si>
    <t>Transformador trifásico a seco de 150 kVA/15kV, encapsulado resina epóxi sob vácuo, 220/127V-60Hz, tensão prim.13,8/13,2/12,6kV, lig. seg. estrela com neutro</t>
  </si>
  <si>
    <t>P.12.000.041612</t>
  </si>
  <si>
    <t>P.12.000.044670</t>
  </si>
  <si>
    <t>Bobina mínima para disjuntor óleo</t>
  </si>
  <si>
    <t>P.12.000.049751</t>
  </si>
  <si>
    <t>Supressor de surto monofásico, neutro-terra, In &gt; ou = 20 KA, Imax. de surto de 65 até 80 KA; ref. JSPD 165, SPM 165B da Eletromar, LK385 da Lukma ou equivalente</t>
  </si>
  <si>
    <t>P.12.000.049753</t>
  </si>
  <si>
    <t>Supressor de surto monofásico, Fase-Terra, In 4 a 11 kA, Imax. de surto de 12 até 15 kA, ref. 722.B.010.127 / 220 fabricação Clamper, DPS15275 fabricação Steck ou equivalente</t>
  </si>
  <si>
    <t>P.12.000.049754</t>
  </si>
  <si>
    <t>Supressor de surto monofásico, Fase-Terra, IN &gt; ou = 20 KA, Imax. de surto de 50 até 80 KA; ref. Spw275-60 da Weg, VCl-Slim 60KA da Clamper, LK385 da Lukma ou equivalente</t>
  </si>
  <si>
    <t>P.12.000.049760</t>
  </si>
  <si>
    <t>Tapete de borracha isolante elétrico de 1000x1000mm e espessura mínima de 4 mm na cor preto ou cinza, classe IV, para isolamento de tensão até 40 kV - com laudo</t>
  </si>
  <si>
    <t>P.12.000.049762</t>
  </si>
  <si>
    <t>Dispositivo de proteção contra surto, classe 1, suportabilidade &lt;= 4 kV, 1 polo; F+N, F+T ou F/PEN, 240V/415V, TN-C, TN-S, TT e IT, curva de ensaio: 10/350µs; Iimp= 60 kA; ref. 6012 da Clamper, 810399SG da Embrastec ou equivalente</t>
  </si>
  <si>
    <t>P.12.000.049763</t>
  </si>
  <si>
    <t>Dispositivo de proteção contra surto, classe 1, tipo cartuchos (plug in), 4 polos, 3F+N, 240V/415V, curva de ensaio 10/350µs, Iimp: 75 kA (25 kA por fase); ref. 5SD7 414-1 da Siemens ou equivalente</t>
  </si>
  <si>
    <t>P.12.000.049764</t>
  </si>
  <si>
    <t>Dispositivo de proteção contra surto, classe 3, suportabilidade &lt;= 1,5 kV, 1 polo; F+N / F+F, 230V/264V; TN-S, curva de ensaio: 8/20µs, Imax: 3 kA; ref. 5SD7 432-1 da Siemens ou equivalente</t>
  </si>
  <si>
    <t>P.12.000.049765</t>
  </si>
  <si>
    <t>Dispositivo de proteção contra surto, classe 2, tipo cartuchos substituíveis (plug in), nível de proteção menor que 2,5 kV, 4 polos; 3F+N, 240V/415V, configuração de aterramento: TN-S, curva de ensaio: 8/20µs, In/Imax: 20kA/40kA; ref. 5SD7 464-1 da Sieme</t>
  </si>
  <si>
    <t>P.12.000.090126</t>
  </si>
  <si>
    <t>Capacitor de potência trifásico de 10kVAr, para 220V, frequência de 60Hz, com suporte de fixação</t>
  </si>
  <si>
    <t>P.12.000.092019</t>
  </si>
  <si>
    <t>Transformador de potência trifásico de 1000kVA classe 15kV, a seco com cabine</t>
  </si>
  <si>
    <t>P.12.000.092146</t>
  </si>
  <si>
    <t>Transformador de potência trifásico de 5 kVA a seco, encapsulado a vácuo em resina epóxi autoextinguível, com cabine em chapa de aço grau de proteção IP-23, uso abrigado, 380/220V ou 220/127V, frequência 60Hz, ref. SP Trafo, MVA ou equivalente</t>
  </si>
  <si>
    <t>P.12.000.092147</t>
  </si>
  <si>
    <t>Transformador de potência trifásico de 7,5 kVA a seco, encapsulado a vácuo em resina epóxi autoextinguível, com cabine em chapa de aço grau de proteção IP-23, uso abrigado, 380/220V ou 220/127V, frequência 60Hz, ref. SP Trafo, MVA ou equivalente</t>
  </si>
  <si>
    <t>P.13.000.030521</t>
  </si>
  <si>
    <t>Calha de aço com 4 tomadas 2P+T 250 V, com cabo até 2,5 mm tipo filtro de linha</t>
  </si>
  <si>
    <t>P.13.000.030526</t>
  </si>
  <si>
    <t>Régua com 8 tomadas 2P+T 250 V, com cabo tipo filtro de linha</t>
  </si>
  <si>
    <t>P.13.000.030527</t>
  </si>
  <si>
    <t>Régua com 12 tomadas 2P+T 250 V, com cabo tipo filtro de linha</t>
  </si>
  <si>
    <t>P.13.000.036121</t>
  </si>
  <si>
    <t>Suporte e variador de luminosidade rotativo até 1000W 127/220V, com placa, na cor branca ou marfim, ref. Linha Siena da Alumbra</t>
  </si>
  <si>
    <t>P.13.000.042203</t>
  </si>
  <si>
    <t>Tomada para telefone 4P padrão Telebras, c/placa</t>
  </si>
  <si>
    <t>P.13.000.042284</t>
  </si>
  <si>
    <t>Botão de comando duplo sem sinalização</t>
  </si>
  <si>
    <t>P.13.000.042285</t>
  </si>
  <si>
    <t>Placa com ou sem furo, em poliestireno de 4´x 2´, ref. modelo Silentoque da Pial ou equivalente</t>
  </si>
  <si>
    <t>P.13.000.042286</t>
  </si>
  <si>
    <t>Placa de 4´x 4´</t>
  </si>
  <si>
    <t>P.13.000.042289</t>
  </si>
  <si>
    <t>Botoeira comando liga-desliga sem sinalizador, ref. 3SB06 01-7BG Siemens ou equivalente</t>
  </si>
  <si>
    <t>P.13.000.042351</t>
  </si>
  <si>
    <t>Tomada para TV, tipo pino Jack, com placa, ref. linha Trii da Tramontina, Simon, Pial Legrand, ou equivalente</t>
  </si>
  <si>
    <t>P.13.000.042354</t>
  </si>
  <si>
    <t>Cigarra de embutir 50/60HZ até 127V, ref. PIAL 1140</t>
  </si>
  <si>
    <t>P.13.000.042461</t>
  </si>
  <si>
    <t>Botoeira tipo cogumelo (bloco de contato+flange+frontal), com retenção, trava, gira para soltar (1NF), para quadro/painel; ref. CEW-Begm-0100000 da Weg, Lay5-BS54 da JNG, Metaltex, Margirius ou equivalente</t>
  </si>
  <si>
    <t>P.13.000.042470</t>
  </si>
  <si>
    <t>Botoeira convencional para pedestre, ref. comercial Contransin, Portal sinalização ou equivalente</t>
  </si>
  <si>
    <t>P.13.000.042471</t>
  </si>
  <si>
    <t>Botoeira sonora para deficientes visuais, padrão Contran. Res. 704-2017, ref. comercial Contransin, Interativa soluções ou equivalente</t>
  </si>
  <si>
    <t>P.13.000.042540</t>
  </si>
  <si>
    <t>Tomada blindada VHF/UHF, CATV e FM, (divisor de sinais), frequência 5Mhz a 1 GHz, ref. WT/275 TV/FM da Wadt, Force Line, Conecte, Multi, TMS ou equivalente</t>
  </si>
  <si>
    <t>P.13.000.045001</t>
  </si>
  <si>
    <t>Caixa de passagem em chapa 18, com tampa parafusada, 10 x 10 x 8 cm</t>
  </si>
  <si>
    <t>P.13.000.045002</t>
  </si>
  <si>
    <t>Caixa de passagem em chapa 18, com tampa parafusada, 15 x 15 x 8 cm</t>
  </si>
  <si>
    <t>P.13.000.045003</t>
  </si>
  <si>
    <t>Caixa de passagem em chapa 18, com tampa parafusada, 20 x 20 x 10 cm</t>
  </si>
  <si>
    <t>P.13.000.045005</t>
  </si>
  <si>
    <t>Caixa de passagem em chapa 18, com tampa parafusada, 30 x 30 x 12 cm</t>
  </si>
  <si>
    <t>P.13.000.045006</t>
  </si>
  <si>
    <t>P.13.000.045007</t>
  </si>
  <si>
    <t>Caixa de passagem em chapa 18, com tampa parafusada, 40 x 40 x 15 cm</t>
  </si>
  <si>
    <t>P.13.000.045008</t>
  </si>
  <si>
    <t>P.13.000.045009</t>
  </si>
  <si>
    <t>Caixa de passagem em chapa 18, com tampa parafusada, 50 x 50 x 15 cm</t>
  </si>
  <si>
    <t>P.13.000.045012</t>
  </si>
  <si>
    <t>Caixa de tomada pré-zincado a fogo/galvanizado e tampa basculante, 2 x (25 x 70 mm), ref. 145-01R da Mopa</t>
  </si>
  <si>
    <t>P.13.000.045013</t>
  </si>
  <si>
    <t>Caixa de tomada pré-zincado a fogo/galvanizado e tampa basculante, 3 x (25 x 70 mm), ref. 145-02R da Mopa</t>
  </si>
  <si>
    <t>P.13.000.045014</t>
  </si>
  <si>
    <t>Caixa de tomada pré-zincado a fogo/galvanizado e tampa basculante com rebaixo, 4 x (25 x 70 mm), ref. VL 4.38.4 da Valeman ou equivalente</t>
  </si>
  <si>
    <t>P.13.000.045021</t>
  </si>
  <si>
    <t>Caixa em PVC octogonal de 4´x 4´</t>
  </si>
  <si>
    <t>P.13.000.045028</t>
  </si>
  <si>
    <t>Tomada para telefone, tipo RJ11(2 fios)ref.09996 Pial</t>
  </si>
  <si>
    <t>P.13.000.045046</t>
  </si>
  <si>
    <t>Caixa de tomada 4" x 4" em alumínio para piso, com saída de 3/4" ou 1", ref. Tramontina, Stamplac, Olivo ou equivalente</t>
  </si>
  <si>
    <t>P.13.000.045047</t>
  </si>
  <si>
    <t>Anel de regulagem 4" x 4" em alumínio para tomada de piso, ref. Tramontina, Stamplac, Olivo ou equivalente</t>
  </si>
  <si>
    <t>P.13.000.045049</t>
  </si>
  <si>
    <t>Placa/espelho em latão escovado 4´ x 4´, para 02 tomadas 2P+T</t>
  </si>
  <si>
    <t>P.13.000.045050</t>
  </si>
  <si>
    <t>Placa/espelho em latão escovado 4´ x 4´, para 01 tomada 2P+T</t>
  </si>
  <si>
    <t>P.13.000.045064</t>
  </si>
  <si>
    <t>Caixa de passagem para condicionamento de ar tipo Split de 39 x 22 x 6 cm, com saída de dreno único na vertical, sem tampa, ref. CPP-00-5U, Poloar ou equivalente</t>
  </si>
  <si>
    <t>P.13.000.045135</t>
  </si>
  <si>
    <t>Caixa de ferro chapa 18, estampada, de 4´ x 2´</t>
  </si>
  <si>
    <t>P.13.000.045136</t>
  </si>
  <si>
    <t>Caixa de ferro chapa 18, estampada octogonal, de 3´ x 3´</t>
  </si>
  <si>
    <t>P.13.000.045137</t>
  </si>
  <si>
    <t>Caixa de ferro chapa 18, estampada, de 4´ x 4´</t>
  </si>
  <si>
    <t>P.13.000.045140</t>
  </si>
  <si>
    <t>Caixa de ferro chapa 18, estampada octogonal FM, de 4´ x 4´</t>
  </si>
  <si>
    <t>P.13.000.045501</t>
  </si>
  <si>
    <t>Interruptor com 1 tecla (simples), com placa</t>
  </si>
  <si>
    <t>P.13.000.045502</t>
  </si>
  <si>
    <t>Interruptor com 1 tecla (paralelo), com placa</t>
  </si>
  <si>
    <t>P.13.000.045503</t>
  </si>
  <si>
    <t>Interruptor bipolar tecla dupla (simples), com placa</t>
  </si>
  <si>
    <t>P.13.000.045504</t>
  </si>
  <si>
    <t>Interruptor com 1 tecla dupla paralela e placa, ref. mod. 2108 da Pial ou equivalente</t>
  </si>
  <si>
    <t>P.13.000.045506</t>
  </si>
  <si>
    <t>Interruptor com 2 teclas (simples), com placa</t>
  </si>
  <si>
    <t>P.13.000.045507</t>
  </si>
  <si>
    <t>Interruptor com 2 teclas (simples/paralelo), placa</t>
  </si>
  <si>
    <t>P.13.000.045509</t>
  </si>
  <si>
    <t>Interruptor com 2 teclas (paralelo), com placa</t>
  </si>
  <si>
    <t>P.13.000.045512</t>
  </si>
  <si>
    <t>Interruptor com 3 teclas (simples), com placa</t>
  </si>
  <si>
    <t>P.13.000.045513</t>
  </si>
  <si>
    <t>Interruptor 3 teclas (2 simples / 1 paralelo), com placa</t>
  </si>
  <si>
    <t>P.13.000.045514</t>
  </si>
  <si>
    <t>Interruptor 3 teclas (1 simples / 2 paralelos), com placa</t>
  </si>
  <si>
    <t>P.13.000.045559</t>
  </si>
  <si>
    <t>Caixa para tomada de energia, RJ, sobressalente, interruptor, espelho para rodapé duplo, 2x30x40 / 2x40x40 / 2x30x60mm, ref. 3112PT Real Perfil ou equivalente</t>
  </si>
  <si>
    <t>P.13.000.045564</t>
  </si>
  <si>
    <t>Pulsador 2A-250V para minuteria (lâmpada gravada) com placa, ref. 1103 da Pial Legrand ou equivalente</t>
  </si>
  <si>
    <t>P.13.000.045566</t>
  </si>
  <si>
    <t>Chave de nível tipo boia pendular (pera), com contato micro switch 10A / 250Vca, com cabo em PVC ou neoprene até 15 metros, ref. LC-100 da Incontrol, série 140-PP-15 da Nivetec ou equivalente</t>
  </si>
  <si>
    <t>P.13.000.045570</t>
  </si>
  <si>
    <t>Tomada 2P+T - 16 A de sobrepor, 380 / 440 V, ref. SN-3009 IP 44 da Steck + plugue ref. SN-3079 IP 44 da Steck</t>
  </si>
  <si>
    <t>P.13.000.045572</t>
  </si>
  <si>
    <t>Tomada 2P+T, 10A 250V, completa - ref. 054343 da Pial Legrand ou equivalente</t>
  </si>
  <si>
    <t>P.13.000.045573</t>
  </si>
  <si>
    <t>Tomada 2P+T, 20A - 250V, completa - ref. 054344 da Pial Legrand ou equivalente</t>
  </si>
  <si>
    <t>P.13.000.045574</t>
  </si>
  <si>
    <t>Conjunto 02 tomadas 2P+T 10A, completa; ref. 054345 da Pial Legrand ou equivalente</t>
  </si>
  <si>
    <t>P.13.000.045575</t>
  </si>
  <si>
    <t>Conjunto 01 interruptor simples e 01 tomada 2P+T 10A, completa - ref. 054346 da Pial Legrand ou equivalente</t>
  </si>
  <si>
    <t>P.13.000.045576</t>
  </si>
  <si>
    <t>Conjunto 02 interruptores simples e 01 tomada 2P+T 10A, completa - ref. 054348 da Pial Legrand ou equivalente</t>
  </si>
  <si>
    <t>P.13.000.045614</t>
  </si>
  <si>
    <t>Tomada industrial 3P+T, de 32 A para 220/240V, com carcaça, prensa cabos, aliviador de tensão e tampa trava, ref. S-4209 Steck ou equivalente</t>
  </si>
  <si>
    <t>P.13.000.050036</t>
  </si>
  <si>
    <t>Conector RJ-45, fêmea, categoria 6, ref. 50491 fabricação Policom, 6150 47 Pial Plus fabricação Legrand, ou equivalente</t>
  </si>
  <si>
    <t>P.13.000.062809</t>
  </si>
  <si>
    <t>Tomada de energia quadrada com rabicho, cor preta ou vermelha de 10 A, 250V, ref. VL 4.50.5.12/2PQ ou 4.50.5.12/2VQ da Valemam ou equivalente</t>
  </si>
  <si>
    <t>P.13.000.062816</t>
  </si>
  <si>
    <t>Poste condutor metálico com pintura eletrostática, para distribuição com suporte para tomadas elétrica e RJ, altura de 3m; ref. MAX PC.3000 da Maxtil, LF1300 da Lifer, VL 8.01 da Valeman, ME 8.01 da Hoffman ou equivalente</t>
  </si>
  <si>
    <t>P.13.000.067507</t>
  </si>
  <si>
    <t>Plugue 2P+T de 10A 250V, ref. 615801 / 615811 / 615821 da Pial ou equivalente</t>
  </si>
  <si>
    <t>P.13.000.067508</t>
  </si>
  <si>
    <t>Plugue prolongador 2P+T 10 A 250 V, NBR 14136, ref. 615804 / 615814 / 615824 da Pial ou equivalente</t>
  </si>
  <si>
    <t>P.13.000.090396</t>
  </si>
  <si>
    <t>Botão sinalizador frontal, ref.3SB30 da Siemens ou equivalente</t>
  </si>
  <si>
    <t>P.13.000.091223</t>
  </si>
  <si>
    <t>Módulo de tomada universal 2P+T de 10A - 250V, sistema X, para canaleta/perfilado, com encaixe rápido e tampa; ref. Tramontina, Fame, Pial Legrand ou equivalente</t>
  </si>
  <si>
    <t>P.13.000.091231</t>
  </si>
  <si>
    <t>Tomada industrial 3P+T de 63A, para 220/240V, ref. S-4549 fabricação Steck ou equivalente</t>
  </si>
  <si>
    <t>P.14.000.046003</t>
  </si>
  <si>
    <t>Lâmpada halógena Palito, base R7s bilateral 300W 110/220V, compr. 118mm; ref. 91750/91436 QuartzLine GE, ref. Haloline 64703/64701 Osram</t>
  </si>
  <si>
    <t>P.14.000.046507</t>
  </si>
  <si>
    <t>Lâmpada fluorescente tubular comum 16W, base Bipino, bilateral; ref. F016/CW-640 da Osram, TLDRS16W-CO-25 da Philips ou equivalente</t>
  </si>
  <si>
    <t>P.14.000.046508</t>
  </si>
  <si>
    <t>Lâmpada fluorescente compacta sem reator integrado, base G24d-2 18W-2U duplo; ref. D18W/21-827 da Duluz, 840 da Osram, PL-C/2P18W/827 ou 840 da Philips ou equivalente</t>
  </si>
  <si>
    <t>P.14.000.046510</t>
  </si>
  <si>
    <t>Lâmpada fluorescente tubular comum 20W, base Bipino bilateral; ref. L20 LDE Osram, TLTRS20W-ELD-25 Philips ou equivalente</t>
  </si>
  <si>
    <t>P.14.000.046511</t>
  </si>
  <si>
    <t>Lâmpada fluorescente tubular comum 40W, base Bipino bilateral; ref. Universal 85858 GE, L40LDE Osram, TLTRS40W-ELD-25 Philips ou equivalente</t>
  </si>
  <si>
    <t>P.14.000.046512</t>
  </si>
  <si>
    <t>Lâmpada fluorescente tubular comum 15W, base bipino, Bilateral; ref. Convencional 29534 GE, L15-LD Osram, TLD15W-ELD-25 Philips ou equivalente</t>
  </si>
  <si>
    <t>P.14.000.046514</t>
  </si>
  <si>
    <t>Lâmpada fluorescente compacta longa sem reator interado, base 2G11 36W-1U-longa, simples; ref. L36W/21 da Dulux, 830 ou 31/840 da Osram ou equivalente</t>
  </si>
  <si>
    <t>P.14.000.046518</t>
  </si>
  <si>
    <t>Lâmpada de vapor metálico tubular base G12 de 70W; ref. CDM-T 70 da Philips ou equivalente</t>
  </si>
  <si>
    <t>P.14.000.046519</t>
  </si>
  <si>
    <t>Lâmpada vapor metálico tubular base G12 de 150W; ref. HCI-T 150 da Osram, CDM-T 150 da Philips ou equivalente</t>
  </si>
  <si>
    <t>P.14.000.046522</t>
  </si>
  <si>
    <t>Lâmpada fluorescente compacta eletrônica, reator integrado, base E-27, 25W-3U, triplo 110/220V; referência comercial G35097 ou G38026 da Ozli do Brasil ou equivalente</t>
  </si>
  <si>
    <t>P.14.000.046524</t>
  </si>
  <si>
    <t>Lâmpada incandescente halógena refletora PAR20, base E27 de 50W - 220V; ref. Halopar 20 64832 Osram ou equivalente</t>
  </si>
  <si>
    <t>P.14.000.046535</t>
  </si>
  <si>
    <t>Lâmpada halógena com refletor dicroico de 50 W 12 V, ref. Decostar 51 Titan 60° GU5.3 da Osram ou equivalente</t>
  </si>
  <si>
    <t>P.14.000.046540</t>
  </si>
  <si>
    <t>Lâmpada fluorescente tubular, base bipino bilateral de 28 W, ref. T5 HE Lumilux, 28W/840 da Osram, TL5 Essential 28W/8401SL Philips, ou equivalente</t>
  </si>
  <si>
    <t>P.14.000.046547</t>
  </si>
  <si>
    <t>Lâmpada fluorescente tubular com camada trifósforo, base bipino bilateral, de 32 W; ref. TLDRS32W-S84 da Philips ou equivalente</t>
  </si>
  <si>
    <t>P.14.000.046604</t>
  </si>
  <si>
    <t>Lâmpada LED tubular HO-T8, base G13, 36 a 40W, 3400 a 4000 Lm, cor 4000 a 6500K, vida útil mínimo 25.000 horas; referência comercial T8-LED-G13-40-150-65-3C da Glight ou equivalente</t>
  </si>
  <si>
    <t>P.14.000.046614</t>
  </si>
  <si>
    <t>Lâmpada LED 13,5W, base E-27, cor branca quente ou fria, bivolt, temperatura 3.000K ou 6500K, fluxo luminoso mínimo de 1400lm</t>
  </si>
  <si>
    <t>P.14.000.046621</t>
  </si>
  <si>
    <t>Lâmpada fluorescente compacta sem reator integrado, base G24q-3 26W-2U duplo, ref. Dulux D/E 26W/827 ou 840 da Osram ou equivalente</t>
  </si>
  <si>
    <t>P.14.000.046622</t>
  </si>
  <si>
    <t>Lâmpada LED tubular T8, base G13 de 9 a 10W, 900 até 1050 Im, cor 4000 a 6500K, vida útil mínimo 25.000 horas, garantia mínima de 3 anos pelo fabricante, ref. ESSENTIAL LEDtube 600mm 9W da Philips, TUBO LED T8 10W/4000 600 mm da Osram ou equivalente</t>
  </si>
  <si>
    <t>P.14.000.046623</t>
  </si>
  <si>
    <t>Lâmpada LED tubular T8, base G13 - 18 a 20W, 1850 até 2000 lm, cor 4000 a 6500K, vida útil mínima 25.000 horas, garantia mínima de 3 anos pelo fabricante, ref. ESSENTIAL LEDtube 1200mm 18W 840/865 da Philips, TUBO LED T8 20 W/4000/5000/6500 1200 mm da Os</t>
  </si>
  <si>
    <t>P.14.000.090586</t>
  </si>
  <si>
    <t>Lâmpada fluorescente tubular comum 32W, base Bipino bilateral; ref.12028 GE, F032/CW-640 Osram, TLDRS32W-CO25 Philips ou equivalente</t>
  </si>
  <si>
    <t>P.14.000.091202</t>
  </si>
  <si>
    <t>Lâmpada fluorescente compacta sem reator integrado,base G-23 9W-1U simples, ref. BIAXS9W da GE, Dulux, S9W/41 da Osram ou equivalente</t>
  </si>
  <si>
    <t>P.14.000.091203</t>
  </si>
  <si>
    <t>Lâmpada fluorescente compacta sem reator integrado, base G-24D-3 26W-2U duplo; ref. D26 W / 41-827 da Dulux, 840 da Osram, PL-C / 2 P26 W / 827 ou 840 da Philips ou equivalente</t>
  </si>
  <si>
    <t>P.14.000.092178</t>
  </si>
  <si>
    <t>Lâmpada fluorescente compacta eletrônica com reator integrado com base E27; 9W-2U duplo 110/220V; ref. GE, Lighex, Valepinho, Ourolux, Ecolume ou equivalente</t>
  </si>
  <si>
    <t>P.14.000.092180</t>
  </si>
  <si>
    <t>Lâmpada fluorescente compacta eletrônica, reator integrado, base E27, 15W 3U triplo 110/220V; ref. Triple BIAX eletrônica GE, Dulux Energy Saver Osram, G28101-110W ou G28831-220W da Ozli do Brasil ou equivalente</t>
  </si>
  <si>
    <t>P.14.000.092181</t>
  </si>
  <si>
    <t>Lâmpada fluorescente compacta eletrônica com reator integrado, base E27; 20W-3U triplo 110/220V; ref. Triple BIAX eletrônica da GE, DULUX Energy Saver da Osram ou equivalente</t>
  </si>
  <si>
    <t>P.14.000.092182</t>
  </si>
  <si>
    <t>Lâmpada fluorescente compacta eletrônica, reator integrado, base E27; 23W-3U, 110/220V; ref. Universal da Philips ou equivalente</t>
  </si>
  <si>
    <t>P.14.000.092185</t>
  </si>
  <si>
    <t>Lâmpada vapor metálico tubular, base RX7s bilateral 70W; ref. HQI-TS 70 da Osram, MHN-TD70 da Philips ou equivalente</t>
  </si>
  <si>
    <t>P.15.000.031407</t>
  </si>
  <si>
    <t>Luminária blindada tipo arandela, com suporte articulado, globo em vidro liso incolor e grade de proteção, para lâmpada LED; ref. Tramontina ou equivalente</t>
  </si>
  <si>
    <t>P.15.000.031434</t>
  </si>
  <si>
    <t>Luminária LED redonda de sobrepor, potência de 17 a 19W, fluxo luminoso de 1900 a 2000 lm, temperatura cor 4000K, com difusor recuado translucido, ref. AL 0350 da Ajalumi, ARM99-83 C da ARM, EF72-S2000840 da Lumicenter, PL 644/LED20W TL da Prolumi ou equ</t>
  </si>
  <si>
    <t>P.15.000.031437</t>
  </si>
  <si>
    <t>Projetor LED verde retangular, foco orientável, fixação em solo ou parede, bivolt, a prova d´água IP65, ângulo de abertura 120°, fluxo luminoso 375lm, potência de 7,5 W; ref. Ecoforce ou equivalente</t>
  </si>
  <si>
    <t>P.15.000.034061</t>
  </si>
  <si>
    <t>Luminária quadrada, tipo embutir com difusor translúcido, para 4 lâmpadas fluorescentes tubulares 14/16/18W, L40E416B da AMES, CHT10-E416ACL da Lumicenter, PL 389/42 TL da Prolumi ou equivalente</t>
  </si>
  <si>
    <t>P.15.000.034081</t>
  </si>
  <si>
    <t>Luminária retangular de sobrepor ou arandela tipo calha fechada difusor para 1 lâmpada fluorescente 28/54W, ref. AI-40 Lumalux, PDL29 AMES, 850128 LC ARM, FHT07-S128 da Lumicenter, PL 689/128 TL da Prolumi ou equivalente</t>
  </si>
  <si>
    <t>P.15.000.034084</t>
  </si>
  <si>
    <t>Luminária quadrada tipo sobrepor, difusor translucido, para 4 lâmpadas fluorescentes tubulares 14/16/18W, ref. FSA-36 da Lumalux, L40S416B da AMES, 750416 LC da ARM, PL 289/42 TL da Prolumi, CHT10-S416ACL da Lumicenter, AL 7760 da Ajalumi ou equivalente</t>
  </si>
  <si>
    <t>P.15.000.034101</t>
  </si>
  <si>
    <t>Luminária industrial pendente tipo calha aberta instalação em perfilado com gancho I-45 para 1/2 lâmpadas fluorescentes 14W, ref. CR216RF da AMES, 681214 BC da ARM, FAN04-S214 da Lumicenter, PL 204/214 da Prolumi ou equivalente</t>
  </si>
  <si>
    <t>P.15.000.034102</t>
  </si>
  <si>
    <t>Luminária industrial pendente tipo calha aberta instalação em perfilado com gancho I-45 para 1 ou 2 lâmpadas fluorescentes 28/54W, ref. CR232RF da AMES, 681228 BC  da ARM, FAN04-S228 da Lumicenter, PL 204/228 da Prolumi ou equivalente</t>
  </si>
  <si>
    <t>P.15.000.034104</t>
  </si>
  <si>
    <t>Luminária retangular de sobrepor tipo calha aberta com refletor e aletas parabólicas para 2 lâmpadas fluorescentes 28/54W; ref. DBL 3391 2x28W da Light Tool, LS 503 da Intral, FAA06-S228 da Lumicenter, 720228BC da ARM ou equivalente</t>
  </si>
  <si>
    <t>P.15.000.034106</t>
  </si>
  <si>
    <t>Luminária retangular de embutir tipo calha aberta com refletor em alumínio de alto brilho para 2 lâmpadas fluorescentes 28/54W, ref. CE228RF da AMES, 130228 BC da ARM, FAN06-E228 da Lumicenter, PL 381/228 da Prolumi ou equivalente</t>
  </si>
  <si>
    <t>P.15.000.034109</t>
  </si>
  <si>
    <t>Luminária triangular de sobrepor tipo arandela para 1 lâmpada fluorescente compacta de 15/20/23W, ref. AI-03 da Lumalux, ART225 da AMES, ARM99-510 C da ARM, PL 727/126 da Prolumi, AL 2001 da Ajalumi ou equivalente</t>
  </si>
  <si>
    <t>P.15.000.034118</t>
  </si>
  <si>
    <t>Luminária LED retangular de sobrepor, potência 38 a 41W, fluxo luminoso 3690 a 4800 lm, 220V, temperatura cor 4000K, difusor translúcido, AL 0756 da Ajalumi, SM-755/2LED LC da ARM, FSA-72 da Lumalux, PL PL 389/2LED19 ON TL da Prolumi, LHT42-S4000840 da L</t>
  </si>
  <si>
    <t>P.15.000.034120</t>
  </si>
  <si>
    <t>Luminária LED redonda, embutir, 9 a 12W, fluxo luminoso 800 a 1060 lm, 220V, temperatura cor 4000K, difusor translúcido, ref.  AL 0185 da Ajalumi, ARM-702/1 LED da ARM, EF70-E0850840 da Lumicenter, PL 616/LED15W TL da Prolumi ou equivalente</t>
  </si>
  <si>
    <t>P.15.000.034123</t>
  </si>
  <si>
    <t>Luminária LED redonta, para piso ou parede, potência 6W, 630 lumens, temperatura de cor 3000k, bivolt; ref. comercial: Brilia ou equivalente</t>
  </si>
  <si>
    <t>P.15.000.034124</t>
  </si>
  <si>
    <t>Luminária para travessia de pedestres leds , com relés e braço articulado, ref. DI-955/01.034.CET25, relê MP-3263, braço DTVS-BA-TB-3212.1 da Repume ou equivalente</t>
  </si>
  <si>
    <t>P.15.000.034127</t>
  </si>
  <si>
    <t>Luminária LED retangular para poste de 14.160 até 17475 lm, IRC&gt;=70, temperatura de cor entre 5000 e 6000 K, IP&gt;=66, ref. FLED 120-SS06 da Fortlight, LEX01-S3M750 da Lumicenter, SL DURA-115 da Ledstar-Unicoba, GL216 da Glight ou equivalente</t>
  </si>
  <si>
    <t>P.15.000.034128</t>
  </si>
  <si>
    <t>Luminária LED retangular para parede/piso de 11.838 até 12.150 lm, IRC&gt;=70, temperatura de cor entre 5000 e 6000 K, IP&gt;=66, ref. FLED 100-RR25 da Fortlight, LEX11-S3M750 da Lumicenter, CLF-MP100 da Conexled ou equivalente</t>
  </si>
  <si>
    <t>P.15.000.034129</t>
  </si>
  <si>
    <t>Luminária LED retangular para poste de 6250 até 6674 lm, eficiência mínima 113 lm/W, IRC&gt;=70, temperatura de cor 5000 a 6500 K, IP&gt;=54, ref. CLU-M60 fabricação Conexled, TK SL-50 da Ledstar, GL216 50 da Glight ou equivalente</t>
  </si>
  <si>
    <t>P.15.000.034200</t>
  </si>
  <si>
    <t>Luminária LED solar integrada para postes, ref. linha Sahy CLS-UF80 da Conexled, Atlas All in One 80W da Fotovolt,  EIF-80W da Lightsolar ou equivalente</t>
  </si>
  <si>
    <t>P.15.000.045618</t>
  </si>
  <si>
    <t>Módulo tomada RJ-45 1 posto, referência Alumbra linha Belise ou equivalente</t>
  </si>
  <si>
    <t>P.15.000.046012</t>
  </si>
  <si>
    <t>Luminária quadrada de embutir tipo calha aberta com aletas planas para 2 lâmpadas fluorescentes compactas de 18/26W, ref. EDQ-46 da Lumalux, RE227AL da AMES, 1202E27 BC da ARM, PF90-E226 da Lumicenter, PL 688/226 da Prolumi ou equivalente</t>
  </si>
  <si>
    <t>P.15.000.046028</t>
  </si>
  <si>
    <t>Projetor retangular fechado, com alojamento para reator, para lâmpada vapor metálico ou de sódio de 150 a 400 W, ref. Tropico TPE3170 ou equivalente</t>
  </si>
  <si>
    <t>P.15.000.046030</t>
  </si>
  <si>
    <t>Braço em tubo de ferro galvanizado a fogo, de 1´ x 1,00m, para fixação de uma luminária externa; ref. Trópico ou equivalente</t>
  </si>
  <si>
    <t>P.15.000.046031</t>
  </si>
  <si>
    <t>Luminária redonda de embutir com difusor recuado para 1 ou 2 lâmpadas fluorescentes compactas de 15/18/20/23/26W; ref. EDR-45 da Lumalux, YEE410 da AMES, ARM99-ML539 C da ARM, PL 613/226 da Prolumi, AL 1761 da Ajalumi ou equivalente</t>
  </si>
  <si>
    <t>P.15.000.046046</t>
  </si>
  <si>
    <t>Projetor retangular fechado com aletas, para lâmpada vapor metálico 1000/2000 W, vapor sódio 1000 W; ref. TPE 3260/20 da Trópico ou equivalente</t>
  </si>
  <si>
    <t>P.15.000.046047</t>
  </si>
  <si>
    <t>Projetor retangular fechado, ref. Projeto F5096</t>
  </si>
  <si>
    <t>P.15.000.046048</t>
  </si>
  <si>
    <t>Projetor retangular fechado para lâmpadas vapor metálico e vapor de sódio 250/400W</t>
  </si>
  <si>
    <t>P.15.000.046049</t>
  </si>
  <si>
    <t>Projetor cônico fechado, para lâmpadas v. metálico e v. sódio 250/400W, mista 250/500W, ref.TPE320/4 Tropico, DI-295 Repume ou equivalente</t>
  </si>
  <si>
    <t>P.15.000.046050</t>
  </si>
  <si>
    <t>Projetor LED modular de 150 a 200W, eficiência minima de 125 l/W, ref. CLF-MP200C da Conexled, HRS-200 da H2xtech, RFL180-B502-002 da LED ou equivalente</t>
  </si>
  <si>
    <t>P.15.000.046064</t>
  </si>
  <si>
    <t>Luminária retangular de sobrepor tipo calha aberta para 2 lâmpadas fluorescentes tubulares de 32W, ref. CN10-S232 da Lumicenter ou equivalente</t>
  </si>
  <si>
    <t>P.15.000.046068</t>
  </si>
  <si>
    <t>Luminária retangular de sobrepor tipo calha aberta para 4 lâmpadas fluorescentes tubulares de 32W, ref. CN10-S432 da Lumicenter ou equivalente</t>
  </si>
  <si>
    <t>P.15.000.046071</t>
  </si>
  <si>
    <t>Luminária retangular de sobrepor tipo calha aberta com refletor em alumínio de alto brilho para 2 lâmpadas fluorescentes 32/36W, ref. CS232RF da AMES, CAN03-S232 da Lumicenter, PL 228/24 da Prolumi ou equivalente</t>
  </si>
  <si>
    <t>P.15.000.046093</t>
  </si>
  <si>
    <t>Luminária decorativa tipo poste balizador, com altura aproximada de 500mm a 600mm; ref. E210M da Ames Iluminação, 0532 FM Lustres ou equivalente</t>
  </si>
  <si>
    <t>P.15.000.046106</t>
  </si>
  <si>
    <t>Luminária fechada retangular tipo pétala pequena, com alojamento para reator, ref. DP-2198-01, DP-2198-02 da Projeto ou equivalente</t>
  </si>
  <si>
    <t>P.15.000.046107</t>
  </si>
  <si>
    <t>Luminária fechada retangular tipo pétala grande, com alojamento para reator, ref. DP-2305-01 da Projeto</t>
  </si>
  <si>
    <t>P.15.000.046109</t>
  </si>
  <si>
    <t>Plafon de plástico e/ou PVC, para acabamento de ponto de luz, com soquete E-27, ref. PF1 ou PF2 da Wetzel</t>
  </si>
  <si>
    <t>P.15.000.046175</t>
  </si>
  <si>
    <t>Luminária quadrada de embutir tipo calha aberta refletor e aleta parabólicas em alumínio para 4 lâmpadas fluorescentes 14/16/18W, ref. CE416AL-N da AMES, 101416 BC da ARM, CAA1-E416 da Lumicenter, PL 375/42 da Prolumi ou equivalente</t>
  </si>
  <si>
    <t>P.15.000.046177</t>
  </si>
  <si>
    <t>Luminária de embutir redonda com foco orientável e acessórios antiofuscante, para 1 lâmpada dicroica de 50 W, base GZ-10; ref. linha face plana IL0075-GZ da Interlight ou equivalente</t>
  </si>
  <si>
    <t>P.15.000.046347</t>
  </si>
  <si>
    <t>Luminária redonda de embutir com refletor em alumínio para 2 lâmpadas fluorescentes compactas duplas de 18/26W, ref. EDR-30 da Lumalux, YE410 da AMES, ARM99-702 C da ARM , PL 613/226 da Prolumi, AL 1501 da Ajalumi ou equivalente</t>
  </si>
  <si>
    <t>P.15.000.046348</t>
  </si>
  <si>
    <t>Luminária retangular de embutir assimétrica para 1 lâmpada fluorescente tubular de 14W, ref. FEA-62 da Lumalux, LE32WLL da AMES, 136114 BC da ARM, FAN03-E114 da Lumicenter, PL 381/114 ASS da Prolumi ou equivalente</t>
  </si>
  <si>
    <t>P.15.000.046349</t>
  </si>
  <si>
    <t>Luminária redonda de sobrepor ou pendente com difusor para facho concentrado para 1 lâmpada vapor metálico elipsoidal de 250 / 400W; ref. LI2020C da AMES, PL 421 20" da Prolumi ou equivalente</t>
  </si>
  <si>
    <t>P.15.000.046351</t>
  </si>
  <si>
    <t>Luminária retangular de embutir tipo calha aberta com refletor assimétrico em alumínio para 2 lâmpadas fluorescentes 28/54W, ref. FEA-62 da Lumalux, 136228 BC da ARM, PL 381/228 ASS da Prolumi, FAN03-E228 da Lumicenter ou equivalente</t>
  </si>
  <si>
    <t>P.15.000.046568</t>
  </si>
  <si>
    <t>Luminária redonda de sobrepor com difusor em vidro temperado jateado para 1 ou 2 lâmpadas fluorescentes compactas de 18/26W; ref. PFD-03 da Lumalux, YE510G da AMES, ARM99-2018 C da ARM, PL 644/226 da Prolumi, AL 3001/G da Ajalumi ou equivalente</t>
  </si>
  <si>
    <t>P.15.000.046585</t>
  </si>
  <si>
    <t>Luminária industrial pendente refletor prismático sem alojamento para reator, lâmpadas sódio/metálico/mista 150/250/400W, ref. DI-850 e DI-855 da Repume</t>
  </si>
  <si>
    <t>P.15.000.049559</t>
  </si>
  <si>
    <t>Laço lateral duplo para cabo 4 15kV</t>
  </si>
  <si>
    <t>P.15.000.049560</t>
  </si>
  <si>
    <t>Laço pre-formado de topo para cabo CA 4 AWG</t>
  </si>
  <si>
    <t>P.15.000.090205</t>
  </si>
  <si>
    <t xml:space="preserve">Luminária LED quadrada de sobrepor, potência 15 a 24W fluxo luminoso 1363 a 1800 lm, 220V, temperatura de cor 4000 K, difusor prismático transparente; ref. 400-24/1 LED da ARM, EF75-S2000840, difusor leitoso da Lumicenter, PL 289/LED18W TL da Prolumi ou </t>
  </si>
  <si>
    <t>P.15.000.090331</t>
  </si>
  <si>
    <t>Luminária blindada retangular embutir para lâmpadas vapor sódio 70W, PLE 18/26W; referência comercial Shomei SBL 630/2, Telbra EY 31-2, Repume DI-140/A ou equivalente</t>
  </si>
  <si>
    <t>P.15.000.091173</t>
  </si>
  <si>
    <t>Luminária blindada oval de sobrepor em alumínio fundido ou arandela, para lâmpada fluorescente compacta</t>
  </si>
  <si>
    <t>P.15.000.091242</t>
  </si>
  <si>
    <t>Luminária blindada de sobrepor ou pendente para 1 lâmpada fluorescente 32/36/40 W, ref. HT 01S132 da Lumicenter ou equivalente</t>
  </si>
  <si>
    <t>P.15.000.091243</t>
  </si>
  <si>
    <t>Luminária blindada de sobrepor ou pendente para 2 lâmpadas fluorescentes 32/36/40 W, ref. HT01S232 da Lumicenter ou equivalente</t>
  </si>
  <si>
    <t>P.15.000.091298</t>
  </si>
  <si>
    <t>Luminária retangular de embutir tipo calha fechada com difusor plano em acrílico para 2 lâmpadas fluorescentes de 28/32/36/54W, ref. L40E232B da AMES, 152228 LC da ARM, FHT07-E228 da Lumicenter, PL 389/24 TL da Prolumi ou equivalente</t>
  </si>
  <si>
    <t>P.15.000.091336</t>
  </si>
  <si>
    <t>Luminária retangular de sobrepor tipo calha fechada difusor em acrílico translúcido para 2 lâmpadas fluorescentes 28/32/36/54W, ref. L40S232B da AMES, 750228 LC da ARM, FHT05-S228 da Lumicenter, PL 289/24 TL da Prolumi, AL 7551.2FT28 da Ajalumi ou equiva</t>
  </si>
  <si>
    <t>P.15.000.092133</t>
  </si>
  <si>
    <t>Luminária industrial de sobrepor ou pendente com refletor, para 1 lâmpada multivapor metálico elipsoidal de 250W/400W; ref. PI-19 da Lumalux, LI1022B da AMES, ARM99-TLP04 C da ARM ou equivalente</t>
  </si>
  <si>
    <t>P.15.000.092173</t>
  </si>
  <si>
    <t>Luminária pública fechada pétala pequena em alumínio fundido, refrator lente em vidro temperado, ref. DI-1031V da Repume, LX-17/3 da Lumel ou equivalente</t>
  </si>
  <si>
    <t>P.15.000.092174</t>
  </si>
  <si>
    <t>Suporte tubular de fixação em poste para 1 luminária tipo pétala; ref. TPC 105/1-0° da Trópico, DTS-1-60 da Repume, SUP-1 da AMES, RCA Lâmpadas, SB-1 Reto da Induspar ou equivalente</t>
  </si>
  <si>
    <t>P.15.000.092175</t>
  </si>
  <si>
    <t>Suporte tubular de fixação em poste para 2 luminárias tipo pétala; ref. TPC 105/2-180° da Trópico, DTS-2-60 da Repume, SUP-02 da AMES, RCA lâmpadas, SB-2 Angular da Induspar ou equivalente</t>
  </si>
  <si>
    <t>P.16.000.067001</t>
  </si>
  <si>
    <t>Bloco autônomo de iluminação de emergência LED, com autonomia de 3 horas, equipado com 2 faróis, fluxo luminoso de 2.000 até 3.000 lúmens; ref. FAE-LED216 da KBR, Bloco de 3000 lumens da Segurimax ou equivalente</t>
  </si>
  <si>
    <t>P.16.000.067014</t>
  </si>
  <si>
    <t>Bloco autônomo de iluminação emergência, autonomia mínima 1 hora, completo, 2 lâmpadas 11W, ref. Fluxoon 2x11 Aureon, F-2x11W Gevi Gamma ou equivalente</t>
  </si>
  <si>
    <t>P.16.000.091001</t>
  </si>
  <si>
    <t>Módulo para adaptação de luminária de emergência, autonomia 90 minutos para lâmpada fluorescente de 32W</t>
  </si>
  <si>
    <t>P.16.000.091030</t>
  </si>
  <si>
    <t>Central de detecção e alarme de incêndio, autonomia de 1 hora para 12 laços, 220V/12V</t>
  </si>
  <si>
    <t>P.16.000.091342</t>
  </si>
  <si>
    <t>Central para iluminação de emergência, completa (incluso 9 baterias de 150A - 1h30min), de 5000 a 7500 W, ref. UNILAMP USE 110/7000 Unitron ou equivalente</t>
  </si>
  <si>
    <t>P.16.000.091343</t>
  </si>
  <si>
    <t>Luminária para unidade centralizada pendente, completa, com duas lâmpadas fluorescentes compactas 9W, ref. PL 9W, LFA-18D/2F da Aureon ou equivalente</t>
  </si>
  <si>
    <t>P.16.000.091345</t>
  </si>
  <si>
    <t>Luminária para unidade centralizada de sobrepor, completa, com lâmpada fluorescente de 15W, PL 15W,  ref. G45 da Gevi gamma ou equivalente</t>
  </si>
  <si>
    <t>P.16.000.091551</t>
  </si>
  <si>
    <t>Central de iluminação de emergência com autonomia de 1 hora até 240W, ref. BF/42 da unilamp, ILU300P/12V da Gevi Gamma, CIE 12/360 da Aureon ou equivalente</t>
  </si>
  <si>
    <t>P.17.000.030001</t>
  </si>
  <si>
    <t>Unidade gerenciadora digital de vídeo em rede (NVR) de até 8 câmeras IP em Full HD a 30FPS, armazenamento de 6 TB, 1 interface de rede Fast Ethernet; ref. NVD 1008 P da Intelbras ou equivalente</t>
  </si>
  <si>
    <t>P.17.000.030003</t>
  </si>
  <si>
    <t>Unidade gerenciadora digital de vídeo em rede (NVR) de até 16 câmeras IP em Full HD a 30FPS, armazen. de 12 TB, 1 interface de rede Gigabit Ethernet e 4 entradas de alarme; ref. NVD 3016 P da Intelbras ou equivalente</t>
  </si>
  <si>
    <t>P.17.000.030005</t>
  </si>
  <si>
    <t>Unidade gerenciadora digital de vídeo em rede (NVR) de até 32 câmeras IP em Full HD a 30FPS, para armazenamento de 48 TB, 2 interface de rede Gigabit Ethernet e 16 entradas de alarme; referência NVD 7032 da Intelbras ou equivalente</t>
  </si>
  <si>
    <t>P.17.000.030502</t>
  </si>
  <si>
    <t>Fonte de alimentação chaveada universal (bivolt), com saída de 24V 1,5A 35W; ref. ABL2REM24015H da Scheneider, LRS-35-24 da Mean Well ou equivalente</t>
  </si>
  <si>
    <t>P.17.000.030515</t>
  </si>
  <si>
    <t>P.17.000.030518</t>
  </si>
  <si>
    <t>Guia organizadora de cabos para rack, 019´ 1U</t>
  </si>
  <si>
    <t>P.17.000.030520</t>
  </si>
  <si>
    <t>Rack fechado, ventilado padrão metálico, 19 x 20 Us x 470 mm, ref. Carthom´s</t>
  </si>
  <si>
    <t>P.17.000.030522</t>
  </si>
  <si>
    <t>P.17.000.030523</t>
  </si>
  <si>
    <t>Bandeja fixa para rack, 19´ x 500 mm</t>
  </si>
  <si>
    <t>P.17.000.030524</t>
  </si>
  <si>
    <t>P.17.000.030525</t>
  </si>
  <si>
    <t>Bandeja deslizante para rack, 19´ x 800 mm</t>
  </si>
  <si>
    <t>P.17.000.030531</t>
  </si>
  <si>
    <t>P.17.000.030537</t>
  </si>
  <si>
    <t>Detector ou sensor de gás liquefeito (GLP), gás natural (GN) ou derivados de metano, endereçável; ref. Gevi gamma, AFDG2E da Abafire, AGD da Contech, IL022 da Aerot, MGC1000 da Minipa ou equivalente</t>
  </si>
  <si>
    <t>P.17.000.030538</t>
  </si>
  <si>
    <t>P.17.000.030550</t>
  </si>
  <si>
    <t>Alarme hidráulico com gongo, cobertura e corpo em alumínio fundido ASTM-B-209, pintado na cor vermelha; ref. Reliablel, Skop ou equivalente</t>
  </si>
  <si>
    <t>P.17.000.030555</t>
  </si>
  <si>
    <t>Módulo isolador, módulo endereçador para audiovisual; ref. LSC-ISO da Global Fire, IRC485T03 da Tecnohold, IDL 520 da Intelbras, MIC-E 02251 da Ilumac ou equivalente</t>
  </si>
  <si>
    <t>P.17.000.030562</t>
  </si>
  <si>
    <t>Câmera fixa colorida compacta, resolução 1/3 Megapixels, tipo mini com lente varifocal, para áreas internas e externas; ref. VIP S3120 IP mini Bullet 1.3MP da Intelbras, IP GSIP1300TVP Bullet da Giga ou equivalente</t>
  </si>
  <si>
    <t>P.17.000.030563</t>
  </si>
  <si>
    <t>Câmera Dome IP HD 1.3MP, para áreas internas e externas, função WDR, com lente varifocal, possui função SIP (vídeo chamadas); ref. IP Dome HD VIP E4220Z da Intelbras, GV EDR2100-0F da Geovision ou equivalente</t>
  </si>
  <si>
    <t>P.17.000.030575</t>
  </si>
  <si>
    <t>Câmera fixa com domo e suporte de fixação, sensor de imagem CMOS, função WDR e IP 66; ref. NDI-50022-V3 da Bosch ou equivalente</t>
  </si>
  <si>
    <t>P.17.000.030578</t>
  </si>
  <si>
    <t>Switch Gigabit para servidor central com 24 portas PoE frontais e 2 portas SFP, capacidade de 10 / 100 / 1000 MBPS; ref. WS-C2960X-24PD-L da Cisco, N2024P da Dell, JL255A 2930F da HP Aruba ou equivalente</t>
  </si>
  <si>
    <t>P.17.000.030580</t>
  </si>
  <si>
    <t>P.17.000.030581</t>
  </si>
  <si>
    <t>Bandeja deslizante para Rack de 19" padrão, com profundidade de 770 mm</t>
  </si>
  <si>
    <t>P.17.000.030583</t>
  </si>
  <si>
    <t>Estação de trabalho "WorkStation" para central de monitoramento com até 3 monitores, memória RAM de 8 GB; referência T3620 MT da empresa Dell ou equivalente</t>
  </si>
  <si>
    <t>P.17.000.030586</t>
  </si>
  <si>
    <t>Mesa controladora híbrida para até 32 câmeras IPs com teclado e joystick, compatível com sistema de CFTV, IP ou analógico; ref. modelo VTN-2000 da Intelbras ou equivalente</t>
  </si>
  <si>
    <t>P.17.000.030587</t>
  </si>
  <si>
    <t>Estação de monitoramento "WorkStation" para até 3 monitores, memória RAM de 16 GB DDR4, Placa de vídeo 5 GB DD5; ref. Z4 da marca HP ou equivalente</t>
  </si>
  <si>
    <t>P.17.000.030600</t>
  </si>
  <si>
    <t>Central PABX híbrida de telefonia para 8 linhas tronco e 128 ramais (digital e analógico), recurso PBX-Networking, ref. KX-TDE600 IP Panasonic ou equivalente</t>
  </si>
  <si>
    <t>P.17.000.030601</t>
  </si>
  <si>
    <t>Central PABX híbrida de telefonia para 8 linhas tronco+128 ramais (digital e analógico); ref. Impacta 220 Intelbras, Impacta 300 Intelbras ou equivalente</t>
  </si>
  <si>
    <t>P.17.000.030700</t>
  </si>
  <si>
    <t>Sinalizador audiovisual endereçável com LEDs pulsantes do tipo flash, ref. SAV-E da Firemac, VALKYRIE A da Global Fire ou equivalente</t>
  </si>
  <si>
    <t>P.17.000.030701</t>
  </si>
  <si>
    <t>P.17.000.030702</t>
  </si>
  <si>
    <t>Repetidor de Sinal I/I e V/I</t>
  </si>
  <si>
    <t>P.17.000.030703</t>
  </si>
  <si>
    <t>Sensor de temperatura ambiente PT100 2 fios</t>
  </si>
  <si>
    <t>P.17.000.030704</t>
  </si>
  <si>
    <t>Transmissor de Pressão Diferencial, operação de 0 a 750 Pa</t>
  </si>
  <si>
    <t>P.17.000.030705</t>
  </si>
  <si>
    <t>Controlador lógico programável 16 entradas/16 saídas</t>
  </si>
  <si>
    <t>P.17.000.030706</t>
  </si>
  <si>
    <t>P.17.000.030707</t>
  </si>
  <si>
    <t>Módulo de expansão para 8 de entradas e saídas digitais</t>
  </si>
  <si>
    <t>P.17.000.030708</t>
  </si>
  <si>
    <t>Módulos de expansão para 4 canais de saídas analógicas</t>
  </si>
  <si>
    <t>P.17.000.030710</t>
  </si>
  <si>
    <t>Termostato de segurança 90-110C, ref. BT-TRL-90110 da Slic Equipamentos, LS1 da Actua Controls ou equivalente</t>
  </si>
  <si>
    <t>P.17.000.030711</t>
  </si>
  <si>
    <t>Transmissor de pressão compacto, escala de pressão de 0 A 10 BAR, sinal de saída de 4 - 20 MA; ref. MBS1700 da Danfos, PX119 da Omega, RTP-420 da Rücken ou equivalente</t>
  </si>
  <si>
    <t>P.17.000.030712</t>
  </si>
  <si>
    <t>Transmissor de temperatura/umidade para dutos 3% 4-20 mA, ref. RHP-3D11 da Slic equipamentos, ou equivalente</t>
  </si>
  <si>
    <t>P.17.000.030716</t>
  </si>
  <si>
    <t>Poço Termométrico em alumínio com haste de 30mm e rosca 1/2" npt, ref. Comercial: Full Gauge ou equivalente</t>
  </si>
  <si>
    <t>P.17.000.030717</t>
  </si>
  <si>
    <t>Pressostato diferencial para utilização em sistema central de ar condicionado, controle da pressão diferencial 55 de 414kPa; ref. SP74JA da Actua ou equivalente</t>
  </si>
  <si>
    <t>P.17.000.031477</t>
  </si>
  <si>
    <t>Ponto de acesso de dados (Acess Point), para acesso em rede local sem fio, ref. com.: EAP245-AC1750-V1 da TP-Link, WAP150 da Cisco, DAP-2610 da D-Link ou equivalente</t>
  </si>
  <si>
    <t>P.17.000.031489</t>
  </si>
  <si>
    <t>Central PABX híbrida de telefonia para 8 linhas tronco e 24 a 32 ramais (digital e analógico); ref. Intelbras Impacta 40 /68i, Panasonic KXTES 32 ou equivalente.</t>
  </si>
  <si>
    <t>P.17.000.031490</t>
  </si>
  <si>
    <t>Switch Gigabit 24 portas 10/100/1000 Base TX Layer 2 mínimo com porta de saída em fibra</t>
  </si>
  <si>
    <t>P.17.000.031495</t>
  </si>
  <si>
    <t>Video porteiro eletrônico colorido com um interfone; referência comercial HDL 90.02.01.033, 90.02.01.700 ou equivalente</t>
  </si>
  <si>
    <t>P.17.000.035701</t>
  </si>
  <si>
    <t>Porteiro eletrônico com 1 interfone, ref. Amelco AM-M100</t>
  </si>
  <si>
    <t>P.17.000.035705</t>
  </si>
  <si>
    <t>Sistema eletrônico de automatização de portão deslizante, para esforço maior de 800kg e até 1400 kg, mono 220 V, com 3 controles de acesso; ref. DZ IND 1500 / EURUS 2000 da PPA ou equivalente - instalado</t>
  </si>
  <si>
    <t>P.17.000.035713</t>
  </si>
  <si>
    <t>Sistema eletrônico de automatização de portão deslizante, para esforços até 800 kg, mono 220 V, com 2 controles de acesso; ref. DZ4 DK 1/3hp da Rossi ou equivalente - instalado</t>
  </si>
  <si>
    <t>P.17.000.037603</t>
  </si>
  <si>
    <t>Sistema de alarme PNE com indicador audiovisual, com fio, com etiquetas informativas em alumínio com impressão UV e adesivos, resistente às intempéries conforme NBR 9050/2015, para pessoas com mobilidade reduzida ou cadeirante</t>
  </si>
  <si>
    <t>P.17.000.037604</t>
  </si>
  <si>
    <t>Sistema de alarme PNE com indicador audiovisual, sem fio (Wireless), com etiquetas informativas em alumínio com impressão UV e adesivos, resistente às intempéries conforme NBR 9050/2015, para pessoas com mobilidade reduzida ou cadeirante</t>
  </si>
  <si>
    <t>P.17.000.041097</t>
  </si>
  <si>
    <t>Inversor de frequência, com potência de 50 CV, 220 volts, referência Weg ou equivalente</t>
  </si>
  <si>
    <t>P.17.000.041098</t>
  </si>
  <si>
    <t>Inversor de frequência, com potência de 25 a 30 CV, referência Weg ou equivalente</t>
  </si>
  <si>
    <t>P.17.000.041119</t>
  </si>
  <si>
    <t>Dispositivo de partida ´Soft Starter´ para motor 220 V, trifásico de 40cv, ref. SSW070130T5SZ da Weg ou equivalente</t>
  </si>
  <si>
    <t>P.17.000.041120</t>
  </si>
  <si>
    <t>Dispositivo Soft Starter para motor 15 cv, trifásico 220 V, ref. SSW070045T5SZ da Weg ou equivalente</t>
  </si>
  <si>
    <t>P.17.000.041121</t>
  </si>
  <si>
    <t>Dispositivo Soft Starter para motor 25 cv, trifásico 220 V, ref. SSW070085T5SZ da Weg ou equivalente</t>
  </si>
  <si>
    <t>P.17.000.042200</t>
  </si>
  <si>
    <t>Inversor de frequência para variação de velocidade em motores, potência de 0,25 a 20 cv; ref. CFW500D31P0T4DB20 da Weg ou equivalente</t>
  </si>
  <si>
    <t>P.17.000.042462</t>
  </si>
  <si>
    <t>Alarme sonoro bitonal de 220V, para painel de comando; ref. 104/220 B Cutler Hammer ou equivalente</t>
  </si>
  <si>
    <t>P.17.000.042521</t>
  </si>
  <si>
    <t>Detector óptico de fumaça endereçável, com base de fixação, ref. BH-300 da Kidde, Protege ou equivalente</t>
  </si>
  <si>
    <t>P.17.000.042522</t>
  </si>
  <si>
    <t>Distribuidor interno óptico para 1 U 24 fibras (DIO) B48, para montagem em rack 19"/ 23"</t>
  </si>
  <si>
    <t>P.17.000.042523</t>
  </si>
  <si>
    <t>Adaptador, modelo MM (62,5) SC-SPC, MM (62,5) LC-SPC ou MM (62,5) ST-ST-SPC ou equivalente, para distribuidor interno óptico 24 fibras (DIO) B48</t>
  </si>
  <si>
    <t>P.17.000.042527</t>
  </si>
  <si>
    <t>Protetor de surto para bloco de distribuição, referência MPDG Slim RG / MPDG Slim RS da Bargoa, MP-R-CC (G) da Clamper ou equivalente</t>
  </si>
  <si>
    <t>P.17.000.042538</t>
  </si>
  <si>
    <t>Divisor interno com 1 entrada e 2 saídas 75 Ohms, ref. WDI/275 Wadt ou equivalente</t>
  </si>
  <si>
    <t>P.17.000.042539</t>
  </si>
  <si>
    <t>Divisor interno com 1 entrada e 4 saídas 75 Ohms, ref. WDI/475 Wadt ou equivalente</t>
  </si>
  <si>
    <t>P.17.000.042541</t>
  </si>
  <si>
    <t>Amplificador de potência, 50 dB, para VHF e CATV, frequência 40 a 550 MHz, ref. WCATV Wadt ou equivalente</t>
  </si>
  <si>
    <t>P.17.000.042546</t>
  </si>
  <si>
    <t>Bloco de distribuição com protetor de surtos para 10 pares; referência comercial BTDG NA/BTDG NF, circuito aberto/fechado da Bargoa ou equivalente</t>
  </si>
  <si>
    <t>P.17.000.042561</t>
  </si>
  <si>
    <t>Antena parabólica multiponto e receptor analógico, ref. Antena Elsys, Century, ou equivalente; Receptor Petit Etrs39, Nano Box Vr Century ou equivalente; com controle remoto</t>
  </si>
  <si>
    <t>P.17.000.042562</t>
  </si>
  <si>
    <t>Filtro passivo e misturador de sinais VHF / UHF / CATV, ref. PQMB-2300B da Proeletronic ou equivalente</t>
  </si>
  <si>
    <t>P.17.000.042563</t>
  </si>
  <si>
    <t>Modulador de canais modelo ágil, ref. PQMO 2600 da Proeletronic ou equivalente</t>
  </si>
  <si>
    <t>P.17.000.042566</t>
  </si>
  <si>
    <t>Amplificador transistorizado de linha VHF (50 a 220 MHz, 50 dB) ou UHF (470 a 800 MHz, 48 dB), nível de saída 1, 4 e 8 canais, conectores de saída F-fêmea - 110/220V</t>
  </si>
  <si>
    <t>P.17.000.046322</t>
  </si>
  <si>
    <t>Sensor de presença infravermelho passivo e microondas sem fio, alcance 12m, frequência 433,92Mhz, cobertura 90°; ref. Intelbras IVP2000 SR ou equivalente</t>
  </si>
  <si>
    <t>P.17.000.050018</t>
  </si>
  <si>
    <t>Transceptor Gigabit SX conectável de formato pequeno (SFP); ref. MGBSX1 da Cisco ou equivalente</t>
  </si>
  <si>
    <t>P.17.000.050162</t>
  </si>
  <si>
    <t>Sistema ininterrupto de energia monofásico (no break) de 5 a 7,5 kVA (110 / 120 V), autonomia 15 minutos</t>
  </si>
  <si>
    <t>P.17.000.050167</t>
  </si>
  <si>
    <t>Sistema ininterrupto de energia monofásico de 2 kVA (127 / 127 V), autonomia 40 minutos</t>
  </si>
  <si>
    <t>P.17.000.050178</t>
  </si>
  <si>
    <t>Sistema ininterrupto de energia trifásico de 10 kVA (220 / 220 V), autonomia 15 minutos</t>
  </si>
  <si>
    <t>P.17.000.050179</t>
  </si>
  <si>
    <t>Sistema ininterrupto de energia trifásico de 20 kVA (220 / 208 / 108 V), autonomia 15 minutos</t>
  </si>
  <si>
    <t>P.17.000.050181</t>
  </si>
  <si>
    <t>Sistema ininterrupto de energia trifásico (on line) de 15 kVA (208 / 110 V), autonomia 15 minutos</t>
  </si>
  <si>
    <t>P.17.000.050183</t>
  </si>
  <si>
    <t>Sistema ininterrupto de energia monofásico (on line) de 5 kVA (220 / 110 V), com autonomia 15 minutos</t>
  </si>
  <si>
    <t>P.17.000.050186</t>
  </si>
  <si>
    <t>Sistema ininterrupto de energia, monofásico (no break) de 600 VA (127 / 127 V, com autonomia de 10 a 15 minutos</t>
  </si>
  <si>
    <t>P.17.000.050192</t>
  </si>
  <si>
    <t>Sistema ininterrupto de energia trifásico de 10 kVA (220 / 110 V), autonomia 2 horas</t>
  </si>
  <si>
    <t>P.17.000.050208</t>
  </si>
  <si>
    <t>Estabilizador eletrônico de tensão, trifásico, com potência de 40 kVA (220/110V)</t>
  </si>
  <si>
    <t>P.17.000.050214</t>
  </si>
  <si>
    <t>Sistema ininterrupto de energia trifásico on line, de 20 kVA (220/127V), automação 15 minutos</t>
  </si>
  <si>
    <t>P.17.000.050215</t>
  </si>
  <si>
    <t>Sistema ininterrupto de energia trifásico on line, de 60 kVA (220/127V), automação 15 minutos</t>
  </si>
  <si>
    <t>P.17.000.050218</t>
  </si>
  <si>
    <t>Sistema ininterrupto de energia trifásico on line, de 80 kVA (220/127V), automação 15 minutos</t>
  </si>
  <si>
    <t>P.17.000.050220</t>
  </si>
  <si>
    <t>Sistema ininterrupto de energia, trifásico de 20 kVA, no break, entrada 380 V e saída 220 V, com autonomia de 15 minutos</t>
  </si>
  <si>
    <t>P.17.000.050224</t>
  </si>
  <si>
    <t>Sistema ininterrupto de energia ´on line´ senoidal de 50 kVA (220/110 V), com automação de 15 minutos</t>
  </si>
  <si>
    <t>P.17.000.050225</t>
  </si>
  <si>
    <t>Sistema ininterrupto de energia, trifásico on line senoidal de 5 kVA (220/110 V), com automação de 15 minutos</t>
  </si>
  <si>
    <t>P.17.000.050226</t>
  </si>
  <si>
    <t>Sistema ininterrupto de energia, trifásico on line senoidal de 10 kVA (220/110 V), com autonomia de 15 minutos</t>
  </si>
  <si>
    <t>P.17.000.050231</t>
  </si>
  <si>
    <t>P.17.000.050257</t>
  </si>
  <si>
    <t>Sistema ininterrupto de energia trifásico, on line senoidal de 40kVA, 380V/220V, com autonomia de 15 minutos; ref. Conception da CM Comandos Lineares, Sigma da Beta Eletronic, Energy Master, Oneupsti, Processtec ou equivalente</t>
  </si>
  <si>
    <t>P.17.000.067301</t>
  </si>
  <si>
    <t>Bloco de ligação com engate rápido para 10 pares com suporte BER-10</t>
  </si>
  <si>
    <t>P.17.000.090534</t>
  </si>
  <si>
    <t>Destravador magnético eletroímã (sem fonte), para porta corta-fogo de 24 Vcc, ref. Gevi gamma ou equivalente</t>
  </si>
  <si>
    <t>P.17.000.090899</t>
  </si>
  <si>
    <t>P.17.000.091007</t>
  </si>
  <si>
    <t>Detector termovelocimétrico com base endereçável; ref. Johnson Controls, Fire &amp; Security, Aerotex Extintores ou equivalente</t>
  </si>
  <si>
    <t>P.17.000.091009</t>
  </si>
  <si>
    <t>Sirene audiovisual tipo endereçável, potência de 90 a 110db, tensão até 24Vcc, corrente 100mA, leds alto brilho; ref. VRE-SVF da Verin, Strobe 99dB da Siemens ou equivalente</t>
  </si>
  <si>
    <t>P.17.000.091031</t>
  </si>
  <si>
    <t>Sirene tipo corneta com potência nominal de 12V, potência sonora entre 115dB a 120dB, potência elétrica de 15 a 20W; ref. NA/12V da Aureon, GLK, DNI ou equivalente</t>
  </si>
  <si>
    <t>P.17.000.091404</t>
  </si>
  <si>
    <t>Aparelho telefônico multifrequencial, analógico, teclas: FLASH, HOOK, PAUSE, LND e MODE, controle discagem em pulso e tom, controle de volume em 3 níveis</t>
  </si>
  <si>
    <t>P.17.000.091560</t>
  </si>
  <si>
    <t>Sirene eletrônica em caixa metálica de 12 / 24 Volts</t>
  </si>
  <si>
    <t>P.17.000.091621</t>
  </si>
  <si>
    <t>Cancela automática com gabinete aço e barreira em alumínio de 3,50 até 4,00 m; ref. Gatter Peccinin, Barrier da PPA, Prime DC da Garen, Max Peccinin, Brasso jetflex da PPA ou equivalente</t>
  </si>
  <si>
    <t>P.17.000.092197</t>
  </si>
  <si>
    <t>Estabilizador eletrônico de tensão monofásico com potência, 5 kVA</t>
  </si>
  <si>
    <t>P.17.000.092199</t>
  </si>
  <si>
    <t>Estabilizador eletrônico de tensão monofásico com potência, 10 kVA</t>
  </si>
  <si>
    <t>P.17.000.092292</t>
  </si>
  <si>
    <t>Controlador de acesso com identificação por impressão digital (biometria) e software de gerencimento; ref. SS 411E da Intelbras, iDAccess da Controlid ou equivalente</t>
  </si>
  <si>
    <t>P.17.000.092764</t>
  </si>
  <si>
    <t>Central alarme microprocessada para até 125 zonas, ref. FP-01 da Gevi Gamma ou equivalente</t>
  </si>
  <si>
    <t>P.17.000.092765</t>
  </si>
  <si>
    <t>Repetidora sinais do painel sinóptico para central</t>
  </si>
  <si>
    <t>P.17.000.092771</t>
  </si>
  <si>
    <t>Detector microprocessado metais tipo portal; ref. MAGXXI linha 300 / 3P da Magnetec; DMP-01/MP da Priel ou equivalente</t>
  </si>
  <si>
    <t>P.18.000.042520</t>
  </si>
  <si>
    <t>Painel frontal cego de 19´ x 1 U, ref. Itcomtech/20, Furukawa, Garra ou equivalente</t>
  </si>
  <si>
    <t>P.18.000.042526</t>
  </si>
  <si>
    <t>Painel frontal cego de 19´ x 2 U; referência comercial Itcomtech/20, Furukawa, Garra ou equivalente</t>
  </si>
  <si>
    <t>P.18.000.045100</t>
  </si>
  <si>
    <t>Caixa base lateral tipo ´N´ (1300x400x250mm), ref. Phaynell, JSA ou equivalente</t>
  </si>
  <si>
    <t>P.18.000.045101</t>
  </si>
  <si>
    <t>Caixa de medição tipo ´M´ externa de (900x1200x270)mm, padrão Eletropaulo</t>
  </si>
  <si>
    <t>P.18.000.045102</t>
  </si>
  <si>
    <t>Caixa para seccionadora tipo ´T´, (900x600x250)mm, padrão Eletropaulo</t>
  </si>
  <si>
    <t>P.18.000.045103</t>
  </si>
  <si>
    <t>Caixa de medição tipo II, (300 x 560 x 200)mm, padrão concessionárias</t>
  </si>
  <si>
    <t>P.18.000.045106</t>
  </si>
  <si>
    <t>Caixa de medição externa tipo ´N´ (1300x1200x270)mm, padrão Eletropaulo</t>
  </si>
  <si>
    <t>P.18.000.045108</t>
  </si>
  <si>
    <t>Caixa de proteção para TC, em chapa 14, (1000x750x300) mm, padrão CPFL</t>
  </si>
  <si>
    <t>P.18.000.045109</t>
  </si>
  <si>
    <t>Caixa de medição externa tipo ´L´ (900x600x270)mm, padrão Eletropaulo</t>
  </si>
  <si>
    <t>P.18.000.045110</t>
  </si>
  <si>
    <t>Caixa de medição ´A1´para cabine primária (1000x1000x300)mm, padrão Eletropaulo</t>
  </si>
  <si>
    <t>P.18.000.045111</t>
  </si>
  <si>
    <t>Caixa de proteção dos bornes do medidor, em chapa 18, (300x250x90) mm padrão CPFL</t>
  </si>
  <si>
    <t>P.18.000.045116</t>
  </si>
  <si>
    <t>Caixa de entrada tipo ´E´ de (560x350x210)mm, ref. BN, Olipe, ou equivalente - padrão Eletropaulo</t>
  </si>
  <si>
    <t>P.18.000.045121</t>
  </si>
  <si>
    <t>Caixa de medição polifásica tipo III, (500x600x200)mm, padrão concessionárias</t>
  </si>
  <si>
    <t>P.18.000.049566</t>
  </si>
  <si>
    <t>Suporte para transformação em poste/estaleiro</t>
  </si>
  <si>
    <t>P.18.000.050127</t>
  </si>
  <si>
    <t>Quadro Telebras de embutir em chapa de (200 x 200 x 120) mm, com fundo de madeira, ref. Olipe, Lintermani ou equivalente</t>
  </si>
  <si>
    <t>P.18.000.050128</t>
  </si>
  <si>
    <t>Quadro Telebras de embutir em chapa de (400 x 400 x 120) mm, com fundo de madeira, ref. Olipe, Lintermani ou equivalente</t>
  </si>
  <si>
    <t>P.18.000.050129</t>
  </si>
  <si>
    <t>Quadro Telebras de embutir em chapa de (600 x 600 x 120) mm, com fundo de madeira, ref. Olipe, Lintermani ou equivalente</t>
  </si>
  <si>
    <t>P.18.000.050130</t>
  </si>
  <si>
    <t>Quadro Telebras de embutir em chapa de (800 x 800 x 120) mm, com fundo de madeira, ref. Olipe, Lintermani ou equivalente</t>
  </si>
  <si>
    <t>P.18.000.050131</t>
  </si>
  <si>
    <t>Quadro Telebras de embutir em chapa de (120 x 120 x 120) mm, com fundo de madeira, ref. Olipe, Lintermani ou equivalente</t>
  </si>
  <si>
    <t>P.18.000.050132</t>
  </si>
  <si>
    <t>Quadro Telebras de sobrepor em chapa de (200 x 200 x 120) mm, com fundo de madeira, ref. Olipe, Lintermani ou equivalente</t>
  </si>
  <si>
    <t>P.18.000.050133</t>
  </si>
  <si>
    <t>Quadro Telebras de sobrepor em chapa de (400 x 400 x 120) mm, com fundo de madeira, ref. Olipe, Lintermani ou equivalente</t>
  </si>
  <si>
    <t>P.18.000.050134</t>
  </si>
  <si>
    <t>Quadro Telebras de sobrepor ema chapa de (600 x 600 x 120) mm, com fundo de madeira, ref. Olipe, Lintermani ou equivalente</t>
  </si>
  <si>
    <t>P.18.000.050135</t>
  </si>
  <si>
    <t>Quadro Telebras de sobrepor em chapa de (800 x 800 x 120) mm, com fundo de madeira, ref. Olipe, Lintermani ou equivalente</t>
  </si>
  <si>
    <t>P.18.000.050269</t>
  </si>
  <si>
    <t>Cubículo de média tensão para uso ao tempo IP-53 (mínimo), classe 24kV para 300kVA, padrão CPFL, Piratininga, Elektro, Eletropaulo, etc.; ref. Beghim, ABB, VR Painéis, Gimi ou equivalente</t>
  </si>
  <si>
    <t>P.18.000.050271</t>
  </si>
  <si>
    <t>Quadro de embutir em chapa de aço, para disjuntores 16 DIN / 12 Bolt-on de 150 A, QDETG-U II, ref. 904501 da Cemar ou equivalente</t>
  </si>
  <si>
    <t>P.18.000.050272</t>
  </si>
  <si>
    <t>Quadro de embutir em chapa de aço, para disjuntores 24 DIN / 18 Bolt-on de 150 A, QDETG-U II, ref. 904502 da Cemar ou equivalente</t>
  </si>
  <si>
    <t>P.18.000.050273</t>
  </si>
  <si>
    <t>Quadro de embutir em chapa de aço, para disjuntores 34 DIN / 24 Bolt-on de 150 A, QDETG-U II, ref. 904503 da Cemar ou equivalente</t>
  </si>
  <si>
    <t>P.18.000.050274</t>
  </si>
  <si>
    <t>Quadro de embutir em chapa de aço, para disjuntores 44 DIN / 32 Bolt-on de 150 A, QDETG-U II, ref. 904504 da Cemar ou equivalente</t>
  </si>
  <si>
    <t>P.18.000.050275</t>
  </si>
  <si>
    <t>Quadro de embutir em chapa de aço, para disjuntores 56 DIN / 40 Bolt-on de 225 A, QDETG-U II, ref. 904505 da Cemar ou equivalente</t>
  </si>
  <si>
    <t>P.18.000.050276</t>
  </si>
  <si>
    <t>Quadro de embutir em chapa de aço, para disjuntores 70 DIN / 50 Bolt-on de 225 A, QDETG-U II, ref. 904506 da Cemar ou equivalente</t>
  </si>
  <si>
    <t>P.18.000.050277</t>
  </si>
  <si>
    <t>Quadro de sobrepor em chapa de aço, para disjuntores 16 DIN / 12 Bolt-on de 150 A, QDSTG-U II, ref. 904507 da Cemar ou equivalente</t>
  </si>
  <si>
    <t>P.18.000.050278</t>
  </si>
  <si>
    <t>Quadro de sobrepor em chapa de aço, para disjuntores 24 DIN / 18 Bolt-on de 150 A, QDSTG-U II, ref. 904508 da Cemar ou equivalente</t>
  </si>
  <si>
    <t>P.18.000.050279</t>
  </si>
  <si>
    <t>Quadro de sobrepor em chapa de aço, para disjuntores 34 DIN / 24 Bolt-on de 150 A, QDSTG-U II, ref. 904509 da Cemar ou equivalente</t>
  </si>
  <si>
    <t>P.18.000.050280</t>
  </si>
  <si>
    <t>Quadro de sobrepor em chapa de aço, para disjuntores 44 DIN / 32 Bolt-on de 150 A, QDSTG-U II, ref. 904510 da Cemar ou equivalente</t>
  </si>
  <si>
    <t>P.18.000.050281</t>
  </si>
  <si>
    <t>Quadro de sobrepor em chapa de aço, para disjuntores 56 DIN / 40 Bolt-on de 225 A, QDSTG-U II, ref. 904511 da Cemar ou equivalente</t>
  </si>
  <si>
    <t>P.18.000.050282</t>
  </si>
  <si>
    <t>Quadro de sobrepor em chapa de aço, para disjuntores 70 DIN / 50 Bolt-on de 225 A, QDSTG-U II, ref. 904512 da Cemar ou equivalente</t>
  </si>
  <si>
    <t>P.18.000.050287</t>
  </si>
  <si>
    <t>Cubículo de média tensão para uso ao tempo IP-53 (mínimo), classe 17,5kV e 300kVA, padrão CPFL, Piratininga, Elektro, Eletropaulo, etc.; referência comercial Beghim, ABB, VR Painéis, Gimi ou equivalente</t>
  </si>
  <si>
    <t>P.18.000.091179</t>
  </si>
  <si>
    <t>Painel autoportante/modular em chapa de aço, com proteção mínima IP-54, sem componentes; referência comercial Taunus, Press Mat ou equivalente</t>
  </si>
  <si>
    <t>P.18.000.091704</t>
  </si>
  <si>
    <t>Placa de montagem para quadros em geral, em chapa de aço carbono, espessura 2,25mm, acabamento pintura eletrostática; ref. Painel Mix, Painel.ind.br ou equivalnete</t>
  </si>
  <si>
    <t>P.18.000.092638</t>
  </si>
  <si>
    <t>Banco de medição para transformadores, TP/TC, Eletropaulo e Cesp</t>
  </si>
  <si>
    <t>P.18.000.092639</t>
  </si>
  <si>
    <t>Suporte para fixação lateral em cabine primária para TP´s 80 x 35 x 42 cm, em ferro cantoneira L: 1 1/2´ x esp. 1/8´</t>
  </si>
  <si>
    <t>P.19.000.024014</t>
  </si>
  <si>
    <t>Conector grampo cabo/haste de 3/4´</t>
  </si>
  <si>
    <t>P.19.000.040501</t>
  </si>
  <si>
    <t>Isolador tipo castanha de 85x90mm</t>
  </si>
  <si>
    <t>P.19.000.040516</t>
  </si>
  <si>
    <t>Grampo ´C´ de Ø 3/8´ e balancim grande para perfilado, ref. BF-078+BF-081 Bandeirantes, RP 2033+RP 2034 Real Perfil ou equivalente</t>
  </si>
  <si>
    <t>P.19.000.042219</t>
  </si>
  <si>
    <t>Captor tipo FRANKLIN, Hmin.= 300mm, 4 ou mais pontas,1 descida, cromado, ref. PRT-101 Paratec, PK-0003 Paraklin, TEL-020 Termotécnica ou equivalente</t>
  </si>
  <si>
    <t>P.19.000.042220</t>
  </si>
  <si>
    <t>Captor tipo FRANKLIN, Hmin.= 300mm, 4 ou mais pontas, 2 descidas, cromado, ref. PRT-102 Paratec, PK-0004 Paraklin, TEL-022 Termotécnica ou equivalente</t>
  </si>
  <si>
    <t>P.19.000.042223</t>
  </si>
  <si>
    <t>Isolador galvanizado reforçado para fixação a 90°</t>
  </si>
  <si>
    <t>P.19.000.042224</t>
  </si>
  <si>
    <t>Isolador galvanizado simples, chapa de encosto</t>
  </si>
  <si>
    <t>P.19.000.042225</t>
  </si>
  <si>
    <t>Isolador galvanizado simples reforçado, chapa de encosto</t>
  </si>
  <si>
    <t>P.19.000.042226</t>
  </si>
  <si>
    <t>Isolador galvanizado simples com calha para telha ondulada</t>
  </si>
  <si>
    <t>P.19.000.042227</t>
  </si>
  <si>
    <t>Isolador galvanizado simples reforçado com calha para telha ondulada</t>
  </si>
  <si>
    <t>P.19.000.042231</t>
  </si>
  <si>
    <t>Isolador galvanizado simples para mastro 2´, com 1 descida</t>
  </si>
  <si>
    <t>P.19.000.042232</t>
  </si>
  <si>
    <t>Isolador galvanizado simples para mastro 2´, com 2 descidas</t>
  </si>
  <si>
    <t>P.19.000.042233</t>
  </si>
  <si>
    <t>Isolador galvanizado reforçado para mastro 2´, com 1 descida</t>
  </si>
  <si>
    <t>P.19.000.042234</t>
  </si>
  <si>
    <t>Isolador galvanizado reforçado para mastro 2´, com 2 descida</t>
  </si>
  <si>
    <t>P.19.000.042235</t>
  </si>
  <si>
    <t>Abraçadeira de contraventagem para mastro de 2´</t>
  </si>
  <si>
    <t>P.19.000.042236</t>
  </si>
  <si>
    <t>Apoio para mastro em aço galvanizado de 2´</t>
  </si>
  <si>
    <t>P.19.000.042237</t>
  </si>
  <si>
    <t>Base para mastro em aço galvanizado de 2´, ref. PK 0505 da Paraklim ou equivalente</t>
  </si>
  <si>
    <t>P.19.000.042238</t>
  </si>
  <si>
    <t>Contraventagem com cabo para mastro de 2´</t>
  </si>
  <si>
    <t>P.19.000.042240</t>
  </si>
  <si>
    <t>Mastro simples galvanizado de 2´, altura de 3 a 5 m, Inclusive luva de redução, ref. 703 Paraklin ou equivalente</t>
  </si>
  <si>
    <t>P.19.000.042241</t>
  </si>
  <si>
    <t>Suporte porta bandeira simples para mastro de 2´</t>
  </si>
  <si>
    <t>P.19.000.042242</t>
  </si>
  <si>
    <t>Suporte reforçado para porta bandeira de 2´</t>
  </si>
  <si>
    <t>P.19.000.042243</t>
  </si>
  <si>
    <t>Abraçadeira para fixação do aparelho sinalizador para mastro de diâmetro 2´</t>
  </si>
  <si>
    <t>P.19.000.042248</t>
  </si>
  <si>
    <t>Conector de emenda em latão para cabo até 50mm², com 4 parafusos</t>
  </si>
  <si>
    <t>P.19.000.042249</t>
  </si>
  <si>
    <t>Conector tipo olhal reforçado cabo/haste de 3/4", em latão forjado natural; ref. PK 0105 Paraklin, PRT-909 Paratec, 662401 Magnet, DR-098 Raycon, PG-0105 Paragam, TH-34-R Intelli, TTC006-1 Conimel ou equivalente</t>
  </si>
  <si>
    <t>P.19.000.042250</t>
  </si>
  <si>
    <t>Conector tipo olhal reforçado cabo/haste de 5/8", em latão forjado natural; ref. PK-0104 Paraklin, PRT-908 Paratec, 662301 Magnet, DR-097 Raycon, PG-0104 Paragam, Th-58-R Intelli, TTC004-1 Conimel ou equivalente</t>
  </si>
  <si>
    <t>P.19.000.042252</t>
  </si>
  <si>
    <t>Haste de aterramento de 5/8"x2,4 m, em aço SAE1010/1020, trefilado e revestido de cobre eletrolítico; ref. PK0065 da Paraklin, TEL5824 da Termotécnica ou equivalente</t>
  </si>
  <si>
    <t>P.19.000.042253</t>
  </si>
  <si>
    <t>Mastro p/sinalizador de obstáculo de 1,50m x 3/4´</t>
  </si>
  <si>
    <t>P.19.000.042254</t>
  </si>
  <si>
    <t>Suporte para tubo de proteção com grapa de encosto 2´</t>
  </si>
  <si>
    <t>P.19.000.042255</t>
  </si>
  <si>
    <t>Suporte para tubo de proteção com grapa para chumbar 2´</t>
  </si>
  <si>
    <t>P.19.000.042257</t>
  </si>
  <si>
    <t>Tampa para caixa de inspeção cilíndrica em aço galvanizado</t>
  </si>
  <si>
    <t>P.19.000.042380</t>
  </si>
  <si>
    <t>Abraçadeira para cabo modelo MB-4 da 3M Scotch para fixação de cabo elétrico de potência, isolado de tensão até 35 KV</t>
  </si>
  <si>
    <t>P.19.000.042433</t>
  </si>
  <si>
    <t>Haste de aterramento de 3/4"x3 m, em aço SAE1010/1020, trefilado e revestido de cobre eletrolítico; ref. 6757 da Magnet, PK0068 da Paraklin ou equivalente</t>
  </si>
  <si>
    <t>P.19.000.042474</t>
  </si>
  <si>
    <t>Isolador galvanizado uso geral, 20 cm, PK-0195 da Paraklin,TEL-210 ou equivalente</t>
  </si>
  <si>
    <t>P.19.000.042476</t>
  </si>
  <si>
    <t>Caixa de inspeção do terra cilíndrica em PVC rígido, diâmetro de 300 mm, h= 400 mm</t>
  </si>
  <si>
    <t>P.19.000.042477</t>
  </si>
  <si>
    <t>Caixa de inspeção do terra cilíndrica em PVC rígido, diâmetro de 300 mm, h= 250 mm</t>
  </si>
  <si>
    <t>P.19.000.042478</t>
  </si>
  <si>
    <t>Caixa de inspeção do terra cilíndrica em PVC rígido, diâmetro de 300 mm, h= 600 mm</t>
  </si>
  <si>
    <t>P.19.000.043502</t>
  </si>
  <si>
    <t>Armação secundária para 1 estribo</t>
  </si>
  <si>
    <t>P.19.000.043503</t>
  </si>
  <si>
    <t>Armação secundária para 2 estribos</t>
  </si>
  <si>
    <t>P.19.000.043504</t>
  </si>
  <si>
    <t>Isolador tipo disco para 15kV</t>
  </si>
  <si>
    <t>P.19.000.043505</t>
  </si>
  <si>
    <t>Isolador tipo roldana baixa tensão de 76 x 79 mm</t>
  </si>
  <si>
    <t>P.19.000.044301</t>
  </si>
  <si>
    <t>Barra condutora chata em cobre de 3/4´ x 3/16´; ref. TEL 780 Termotécnica ou equivalente</t>
  </si>
  <si>
    <t>P.19.000.044304</t>
  </si>
  <si>
    <t>Caixa de equalização com barra cobre 6mm, embutir, chapa de aço com pintura esmaltada, de 400x400mm e tampa, uso interno, ref. Tel-900 Termotécnica ou equivalente</t>
  </si>
  <si>
    <t>P.19.000.044305</t>
  </si>
  <si>
    <t>Caixa de equalização com barra cobre 6mm, embutir, chapa de aço com pintura esmaltada, de 200x200mm e tampa, uso interno, ref. Tel-901 Termotécnica ou equivalente</t>
  </si>
  <si>
    <t>P.19.000.044306</t>
  </si>
  <si>
    <t>Fixador componente A+B; ref. FGG 01 da Gelcam ou equivalente</t>
  </si>
  <si>
    <t>P.19.000.044307</t>
  </si>
  <si>
    <t>Suporte para fixação de terminal aéreo e ou cabo de cobre; ref. SGG01 da Gelcam ou equivalente</t>
  </si>
  <si>
    <t>P.19.000.044308</t>
  </si>
  <si>
    <t>Terminal aéreo em barra de cobre circular maciço, diâmetro de 1/4´ x 300; ref. TAG da Gelcam ou equivalente</t>
  </si>
  <si>
    <t>P.19.000.044309</t>
  </si>
  <si>
    <t>Presilha em latão para cabos de 16 até 50 mm²; ref. Termotécnica ou equivalente</t>
  </si>
  <si>
    <t>P.19.000.044310</t>
  </si>
  <si>
    <t>Presilha em latão para cabos acima 50 até 120 mm²; ref. Termotécnica ou equivalente</t>
  </si>
  <si>
    <t>P.19.000.044311</t>
  </si>
  <si>
    <t>Suporte para fixação de terminal aéreo e ou cabo de cobre nu, ref. SGG02/SGG03 da Gelcam ou equivalente - sem frete</t>
  </si>
  <si>
    <t>P.19.000.044314</t>
  </si>
  <si>
    <t>Suporte para fixação de fita de alumínio 7/8" x 1/8" e/ou cabo de cobre nu, com base ondulada, ref. SGG 03 (longitudinal) da Gelcam ou equivalente - sem frete</t>
  </si>
  <si>
    <t>P.19.000.044315</t>
  </si>
  <si>
    <t>Suporte para fixação de fita de alumínio 7/8´ x 1/8´, com base plana, ref. SGG 04/F da Gelcam ou equivalente - sem frete</t>
  </si>
  <si>
    <t>P.19.000.044320</t>
  </si>
  <si>
    <t>Cordoalha flexível "jumpers" de 25 X 300 mm, com 4 furos de 11 mm; ref. Barbanera, Raycon, TEL5703 da Termotécnica ou equivalente</t>
  </si>
  <si>
    <t>P.19.000.044321</t>
  </si>
  <si>
    <t>Terminal estanhado com 1 furo e 1 compressão - 16 mm², ref. TEC 5116 Termotécnica, Paraklin ou equivalente</t>
  </si>
  <si>
    <t>P.19.000.044322</t>
  </si>
  <si>
    <t>Terminal estanhado com 1 furo e 1 compressão - 35 mm², ref. TEC 5135 Termotécnica, Paraklin ou equivalente</t>
  </si>
  <si>
    <t>P.19.000.044323</t>
  </si>
  <si>
    <t>Terminal estanhado com 1 furo e 1 compressão - 50 mm², ref. TEC 5150 Termotécnica, Paraklin ou equivalente</t>
  </si>
  <si>
    <t>P.19.000.044326</t>
  </si>
  <si>
    <t>Terminal estanhado com 2 furos e 1 compressão - 50 mm², ref. TEC 5175 Termotécnica, Paraklin ou equivalente</t>
  </si>
  <si>
    <t>P.19.000.044327</t>
  </si>
  <si>
    <t>Conector tipo "X" fundido em bronze para aterramento de tela, para cabo 16 - 50mm², ref. TEL 6945 da Termotécnica ou equivalente</t>
  </si>
  <si>
    <t>P.19.000.044328</t>
  </si>
  <si>
    <t>Malha fechada pré-fabricada em fio de cobre de 16mm e mesch 30 x 30cm para aterramento, ref. MPT-16 da Fastweld ou equivalente</t>
  </si>
  <si>
    <t>P.19.000.044330</t>
  </si>
  <si>
    <t>Tela equipotencial em aço inoxidável, largura 200 mm, espessura 1,4mm, ref. TEL 758KV Belinox, Termotécnica ou equivalente</t>
  </si>
  <si>
    <t>P.19.000.044331</t>
  </si>
  <si>
    <t>Cordoalha flexível "jumpers" de 25 X 235 mm, com 4 furos de 11 mm; ref. Barbanera, Raycon, TEL5702 da Termotécnica ou equivalente</t>
  </si>
  <si>
    <t>P.19.000.048002</t>
  </si>
  <si>
    <t>Barra condutora chata em alumínio de 7/8´ x 1/8´ x 3 m; ref. TEL 771 da Termotécnica ou equivalente</t>
  </si>
  <si>
    <t>P.19.000.048007</t>
  </si>
  <si>
    <t>Barra condutora chata em alumínio de 3/4´ x 1/4´ x 3 m; ref. TEL 770 da Termotécnica ou equivalente</t>
  </si>
  <si>
    <t>P.19.000.048040</t>
  </si>
  <si>
    <t>Isolador suporte pedestal de epóxi e/ou porcelana com guia barra 25kV, completo - uso interno</t>
  </si>
  <si>
    <t>P.19.000.048071</t>
  </si>
  <si>
    <t>Kit solda com cartucho para solda exotérmica n. 25 a 45</t>
  </si>
  <si>
    <t>P.19.000.048072</t>
  </si>
  <si>
    <t>Kit solda com cartucho para solda exotérmica nº 65 a 115</t>
  </si>
  <si>
    <t>P.19.000.048073</t>
  </si>
  <si>
    <t>Kit solda com cartucho para solda exotérmica nº 150 a 250</t>
  </si>
  <si>
    <t>P.19.000.048074</t>
  </si>
  <si>
    <t>Alicate para solda exotérmica; referência U-L160 da Unisolda ou equivalente</t>
  </si>
  <si>
    <t>P.19.000.048075</t>
  </si>
  <si>
    <t>Alicate para solda exotérmica; referência U-S84 da Unisolda ou equivalente</t>
  </si>
  <si>
    <t>P.19.000.048080</t>
  </si>
  <si>
    <t>Molde para solda exotérmica conexão cabo-cabo horizontal em X, bitola do cabo de 16-16mm² a 35-35mm²; referência UXA da Unisolda ou equivalente</t>
  </si>
  <si>
    <t>P.19.000.048081</t>
  </si>
  <si>
    <t>Molde para solda exotérmica conexão cabo-cabo horizontal em X, bitola do cabo de 50-25mm² a 95-50mm²; referência UXA da Unisolda ou equivalente</t>
  </si>
  <si>
    <t>P.19.000.048084</t>
  </si>
  <si>
    <t>Molde para solda exotérmica conexão cabo-cabo horizontal em X sobreposto, bitola do cabo de 35-35mm² a 50-35mm²; referência UXB da Unisolda ou equivalente</t>
  </si>
  <si>
    <t>P.19.000.048085</t>
  </si>
  <si>
    <t>Molde para solda exotérmica conexão cabo-cabo horizontal em X sobreposto, bitola do cabo de 50-50mm² a 95-50mm²; referência UXB da Unisolda ou equivalente</t>
  </si>
  <si>
    <t>P.19.000.048087</t>
  </si>
  <si>
    <t>Molde para solda exotérmica conexão cabo-cabo horizontal em T, bitola do cabo 16-16mm² a 50-35mm², 70-35mm² e 95-35mm², ref. UTA da Unisolda ou equivalente</t>
  </si>
  <si>
    <t>P.19.000.048088</t>
  </si>
  <si>
    <t>Molde para solda exotérmica conexão cabo-cabo horizontal em T, bitola do cabo de 50-50mm² a 95-50mm²; referência UTA da Unisolda ou equivalente</t>
  </si>
  <si>
    <t>P.19.000.048089</t>
  </si>
  <si>
    <t>Molde para solda exotérmica conexão cabo-cabo horizontal reto, bitola do cabo de 16mm² a 70mm²; referência USS da Unisolda ou equivalente</t>
  </si>
  <si>
    <t>P.19.000.048091</t>
  </si>
  <si>
    <t>Molde para solda exotérmica conexão cabo-haste em X sobreposto, bitola do cabo de 35mm² a 50mm² para haste de 5/8 e 3/4; ref. UGXB da Unisolda ou equivalente</t>
  </si>
  <si>
    <t>P.19.000.048093</t>
  </si>
  <si>
    <t>Molde para solda exotérmica conexão cabo-haste em T, bitola do cabo de 35mm² para haste de 5/8 e 3/4; referência UGTA da Unisolda ou equivalente</t>
  </si>
  <si>
    <t>P.19.000.048094</t>
  </si>
  <si>
    <t>Molde para solda exotérmica conexão cabo-haste em T, bitola do cabo de 50mm² a 95mm² para haste de 5/8 e 3/4; referência UGTA da Unisolda ou equivalente</t>
  </si>
  <si>
    <t>P.19.000.048095</t>
  </si>
  <si>
    <t>Molde para solda exotérmica conexão cabo-haste na lateral, bitola do cabo de 25mm² a 70mm² para haste de 5/8 e 3/4; referência UGY da Unisolda ou equivalente</t>
  </si>
  <si>
    <t>P.19.000.048096</t>
  </si>
  <si>
    <t>Molde para solda exotérmica conexão cabo-haste no topo, bitola do cabo de 25mm² a 35mm² para haste de 5/8; referência UGT da Unisolda ou equivalente</t>
  </si>
  <si>
    <t>P.19.000.048097</t>
  </si>
  <si>
    <t>Molde para solda exotérmica conexão cabo-haste no topo, bitola do cabo de 50mm² a 95mm² para haste de 5/8 e 3/4; referência UGT da Unisolda ou equivalente</t>
  </si>
  <si>
    <t>P.19.000.048098</t>
  </si>
  <si>
    <t>Molde para solda exotérmica conexão cabo-ferro de construção com cabo paralelo, bitola do cabo 35mm² para haste 5/8 e 3/4; ref. URR da Unisolda ou equivalente</t>
  </si>
  <si>
    <t>P.19.000.048099</t>
  </si>
  <si>
    <t>Molde para solda exotérmica conexão cabo-ferro construção com cabo paralelo, bitola cabo 50mm² a 70mm² para haste 5/8 e 3/4; ref. URR da Unisolda ou equivalente</t>
  </si>
  <si>
    <t>P.19.000.048100</t>
  </si>
  <si>
    <t>Molde para solda exotérmica conexão cabo-ferro construção com cabo X sobreposto, bitola cabo de 35mm² a 70mm² para haste 5/8; ref. URC Unisolda ou equivalente</t>
  </si>
  <si>
    <t>P.19.000.048101</t>
  </si>
  <si>
    <t>Molde para solda exotérmica conexão cabo-ferro construção com cabo X sobreposto, bitola cabo 35mm² a 70mm² para haste 3/8; ref. URC da Unisolda ou equivalente</t>
  </si>
  <si>
    <t>P.19.000.048102</t>
  </si>
  <si>
    <t>Molde para solda exotérmica conexão cabo-terminal com duas fixações, bitola do cabo de 25mm² a 50mm² para terminal 3x25; ref. ULAB2 da Unisolda ou equivalente</t>
  </si>
  <si>
    <t>P.19.000.048103</t>
  </si>
  <si>
    <t>Molde para solda exotérmica conexão cabo-superfície de aço, bitola do cabo de 16mm² a 35mm²; referência UHC da Unisolda ou equivalente</t>
  </si>
  <si>
    <t>P.19.000.048104</t>
  </si>
  <si>
    <t>Molde para solda exotérmica conexão cabo-superfície de aço, bitola do cabo de 50mm² a 95mm²; referência UHC da Unisolda ou equivalente</t>
  </si>
  <si>
    <t>P.19.000.048105</t>
  </si>
  <si>
    <t>Cruzeta de aço galvanizado a fogo, tipo 'U' de 2400mm, para fixação de muflas ou para-raios</t>
  </si>
  <si>
    <t>P.19.000.048530</t>
  </si>
  <si>
    <t>Braçadeira circular de 290 mm, em aço carbono galvanizado a fogo para poste</t>
  </si>
  <si>
    <t>P.19.000.049505</t>
  </si>
  <si>
    <t>Alca pré-formada dupla de distribuição CA-CAA 2,0 a 4,0</t>
  </si>
  <si>
    <t>P.19.000.049506</t>
  </si>
  <si>
    <t>Captor terminal aéreo horizontal 3/8´ x 250mm, com 1 furo, galvanizado a fogo sem bandeirinha, ref. TEL 044 da Termotécnica ou equivalente</t>
  </si>
  <si>
    <t>P.19.000.049507</t>
  </si>
  <si>
    <t>Isolador rígido de pino Hi-Top, para 15 kV</t>
  </si>
  <si>
    <t>P.19.000.049517</t>
  </si>
  <si>
    <t>Olhal para parafuso M16 (5/8´)</t>
  </si>
  <si>
    <t>P.19.000.049533</t>
  </si>
  <si>
    <t>Gancho suspensão com olhal</t>
  </si>
  <si>
    <t>P.19.000.049561</t>
  </si>
  <si>
    <t>Alca pré-formada de distribuição estai para cabo de aço 4´ CA-CAA</t>
  </si>
  <si>
    <t>P.19.000.049562</t>
  </si>
  <si>
    <t>Manilha sapatilha de ferro</t>
  </si>
  <si>
    <t>P.19.000.049567</t>
  </si>
  <si>
    <t>Chapa para estai 8 x 76 x 60 x 70 mm 45°</t>
  </si>
  <si>
    <t>P.19.000.049568</t>
  </si>
  <si>
    <t>Sapatilha para cabo de aço de 3/8´</t>
  </si>
  <si>
    <t>P.19.000.049569</t>
  </si>
  <si>
    <t>Alca pré-formada estai para cabo de aço 3/8´</t>
  </si>
  <si>
    <t>P.19.000.070864</t>
  </si>
  <si>
    <t>Captor tipo terminal aéreo, h = 300 mm, em alumínio, ref. Tagal da Gelcam, PK 1989 da Paraklin ou equivalente</t>
  </si>
  <si>
    <t>P.19.000.090405</t>
  </si>
  <si>
    <t>P.19.000.090406</t>
  </si>
  <si>
    <t>Prensa vergalhão ´T´ diâmetro 3/8´ (derivação)</t>
  </si>
  <si>
    <t>P.19.000.090409</t>
  </si>
  <si>
    <t>Isolador suporte pedestal de epóxi e/ou porcelana com guia barra 15kV, completo - uso interno</t>
  </si>
  <si>
    <t>P.19.000.090544</t>
  </si>
  <si>
    <t>Isolador em epoxi 1kV para barramento de 50mm</t>
  </si>
  <si>
    <t>P.19.000.091371</t>
  </si>
  <si>
    <t>Haste de aterramento de 5/8"x3 m, em aço SAE1010/1020, trefilado e revestido de cobre eletrolítico; ref. PK0066 da Paraklin, TEL5830 da Termotécnica ou equivalente</t>
  </si>
  <si>
    <t>P.19.000.091389</t>
  </si>
  <si>
    <t>P.19.000.091390</t>
  </si>
  <si>
    <t>P.19.000.092009</t>
  </si>
  <si>
    <t>Captor terminal aéreo h= 600mm, diâmetro de 3/8´ galvanizado a fogo; ref. PRT-152A/156A/160A/164A Paratec, PK-0034/0083/0097/0177 Paraklin, TEL-040/050/051/052 Termotécnica ou equivalente</t>
  </si>
  <si>
    <t>P.19.000.092010</t>
  </si>
  <si>
    <t>Sinalizador obstáculo simples sem fotocélula PK-0149</t>
  </si>
  <si>
    <t>P.19.000.092011</t>
  </si>
  <si>
    <t>Sinalizador obstáculo duplo sem fotocélula PK-0150</t>
  </si>
  <si>
    <t>P.19.000.092012</t>
  </si>
  <si>
    <t>Sinalizador de obstáculo duplo com célula fotoelétrica, ref. PK-0107 da Paraklin ou equivalente</t>
  </si>
  <si>
    <t>P.19.000.092013</t>
  </si>
  <si>
    <t>Sinalizador obstáculo simples com célula fotoelétrica; ref. PK 0106 da Paraklin ou equivalente</t>
  </si>
  <si>
    <t>P.19.000.092152</t>
  </si>
  <si>
    <t>Para-raios de distribuição, classe 12 kV / 10 kA, encapsulado com polímero; ref. PBP-1210 Balestro ou equivalente</t>
  </si>
  <si>
    <t>P.19.000.092153</t>
  </si>
  <si>
    <t>Para-raios de distribuição, classe 12 kV / 5 kA, encapsulado com polímero; ref. PBP-1205 Balestro ou equivalente</t>
  </si>
  <si>
    <t>P.19.000.092154</t>
  </si>
  <si>
    <t>Para-raios de distribuição, classe 15 kV / 5 kA, encapsulado com polímero; ref. PBP-1505 Balestro ou equivalente</t>
  </si>
  <si>
    <t>P.19.000.092155</t>
  </si>
  <si>
    <t>Para-raios de distribuição, classe 15 kV / 10 kA, encapsulado com polímero; ref. PBP-1510 Balestro ou equivalente</t>
  </si>
  <si>
    <t>P.19.000.092265</t>
  </si>
  <si>
    <t>Sinalizador visual de advertência, entrada/saída de garagem sequencial duplo, com base fixação, placa de sinalização; referência comercial RT-23P Rontan, EG-30 da Seton ou equivalente</t>
  </si>
  <si>
    <t>P.19.000.092266</t>
  </si>
  <si>
    <t>Sinalizador audiovisual de advertência, entrada/saída de garagem sequencial duplo, com base fixação, placa de sinalização; referência comercial RT23PA Rontan, EG-30 Sonic ou equivalente</t>
  </si>
  <si>
    <t>P.21.000.040002</t>
  </si>
  <si>
    <t>Poste concreto armado circular, H= 11m p/400kgf</t>
  </si>
  <si>
    <t>P.21.000.040003</t>
  </si>
  <si>
    <t>Poste concreto armado circular, H= 11m p/600kgf</t>
  </si>
  <si>
    <t>P.21.000.040004</t>
  </si>
  <si>
    <t>Poste concreto armado circular, H= 10m p/400kgf</t>
  </si>
  <si>
    <t>P.21.000.040005</t>
  </si>
  <si>
    <t>Poste concreto armado circular, H= 12m p/200kgf</t>
  </si>
  <si>
    <t>P.21.000.040006</t>
  </si>
  <si>
    <t>Poste concreto armado circular, H= 9m p/200kgf</t>
  </si>
  <si>
    <t>P.21.000.040010</t>
  </si>
  <si>
    <t>Poste concreto armado circular, H= 12m p/400kgf</t>
  </si>
  <si>
    <t>P.21.000.040011</t>
  </si>
  <si>
    <t>Poste concreto armado circular, H= 12m p/600kgf</t>
  </si>
  <si>
    <t>P.21.000.040012</t>
  </si>
  <si>
    <t>Poste concreto armado circular, H= 12m p/1000kgf</t>
  </si>
  <si>
    <t>P.21.000.042347</t>
  </si>
  <si>
    <t>Poste concreto armado circular, H= 7,00m p/200kgf</t>
  </si>
  <si>
    <t>P.21.000.042349</t>
  </si>
  <si>
    <t>Poste concreto armado circular, H= 10m p/200kgf</t>
  </si>
  <si>
    <t>P.21.000.049570</t>
  </si>
  <si>
    <t>Pedra de concreto para estaiamento, ref. ND.01.46.01/1 Elektro</t>
  </si>
  <si>
    <t>P.23.000.042218</t>
  </si>
  <si>
    <t>Barra de neutro com parafuso isolantes (capacidade de 4 a 12 fios)</t>
  </si>
  <si>
    <t>P.23.000.043131</t>
  </si>
  <si>
    <t>Cabo de cobre flexível de 2x1,5mm², encordoamento com isolação termoplástico PVC/E 105°C, classe 4, tensão de isolamento 600V, para sistema de detecção incêndio</t>
  </si>
  <si>
    <t>P.23.000.043132</t>
  </si>
  <si>
    <t>Cabo de cobre flexível de 3x1,5mm², encordoamento com isolação termoplástico PVC/E 105°C, classe 4, tensão de isolamento 600V, para sistema de detecção incêndio</t>
  </si>
  <si>
    <t>P.23.000.043133</t>
  </si>
  <si>
    <t>Cabo de cobre flexível de 2x2,5mm², encordoamento com isolação termoplástico PVC/E 105°C, classe 4, tensão de isolamento 600V, para sistema de detecção incêndio</t>
  </si>
  <si>
    <t>P.23.000.043252</t>
  </si>
  <si>
    <t>Sistema de barramento blindado de 100 a 2500 A, trifásico, barra de cobre, composto por: calha condutora trifásica com neutro 100%, igual ou superior a 630 V (Ui), para uso interno; ref. Beghin, Helzin ou equivalente</t>
  </si>
  <si>
    <t>P.23.000.043661</t>
  </si>
  <si>
    <t>Barra de contato para chave seccionadora tipo NH3-600A</t>
  </si>
  <si>
    <t>P.23.000.049627</t>
  </si>
  <si>
    <t>Barramento de cobre nu (qualquer bitola)</t>
  </si>
  <si>
    <t>P.24.000.045045</t>
  </si>
  <si>
    <t>Condulete em PVC para 5 e/ou 6 entradas de 1´, ref. linha Top da Tigre, Daisa ou equivalente</t>
  </si>
  <si>
    <t>P.24.000.045047</t>
  </si>
  <si>
    <t>Tampa tomada redonda para condulete em PVC de 1´, ref. linha Top da Tigre, Daisa ou equivalente</t>
  </si>
  <si>
    <t>P.25.000.024009</t>
  </si>
  <si>
    <t>Fita anticorrosiva 50mm; ref. 50 Scotchrap, Torofita ou equivalente</t>
  </si>
  <si>
    <t>rolo</t>
  </si>
  <si>
    <t>P.25.000.024010</t>
  </si>
  <si>
    <t>Fita anticorrosiva 100 mm; ref. 50 Scotchrap, Torofita ou equivalente</t>
  </si>
  <si>
    <t>P.25.000.025010</t>
  </si>
  <si>
    <t>P.25.000.042591</t>
  </si>
  <si>
    <t>Caixa de emenda ventilada em polipropileno, para até 200 pares; ref. CEANS SS da Corning ou equivalente</t>
  </si>
  <si>
    <t>P.25.000.091386</t>
  </si>
  <si>
    <t>Arame de espinar em aço inoxidável, nu (1,14 mm), para TV a cabo</t>
  </si>
  <si>
    <t>P.25.000.091392</t>
  </si>
  <si>
    <t>Fita em aço inoxidável para poste tubular; comprimento de 0,50 m, largura de 19 mm</t>
  </si>
  <si>
    <t>P.25.000.091393</t>
  </si>
  <si>
    <t>Fecho em aço inoxidável para fita de 19 mm</t>
  </si>
  <si>
    <t>P.26.000.042408</t>
  </si>
  <si>
    <t>Régua de bornes para 9 polos, 600V/50A</t>
  </si>
  <si>
    <t>P.26.000.044005</t>
  </si>
  <si>
    <t>Disjuntor a seco aberto trifásico, 600V de 800A, 50/60Hz, ref. DM/800FM, Beghim ou equivalente</t>
  </si>
  <si>
    <t>P.26.000.044006</t>
  </si>
  <si>
    <t>Disjuntor fixo PVO trifásico 17,5kV, acionamento manual, de 630A x 350 MVA, 50/60 Hz e acessórios, ref. PL15kV da Beghim ou equivalente</t>
  </si>
  <si>
    <t>P.26.000.044007</t>
  </si>
  <si>
    <t>Disjuntor em caixa moldada, termomagnético, tripolar, 1250A, Vn= 690V, 50/60Hz, faixa de ajuste de 800 até 1250A, ref. DWA1600S-1250-3 da Weg ou equivalente</t>
  </si>
  <si>
    <t>P.26.000.044008</t>
  </si>
  <si>
    <t>Disjuntor em caixa moldada, termomagnético tripolar. 1600A,Vn= 690V, 50/60Hz, faixa de ajuste de 1000 até 1600A; ref. DWA1600S-1600-3 da Weg ou equivalente</t>
  </si>
  <si>
    <t>P.26.000.044011</t>
  </si>
  <si>
    <t>Disjuntor em caixa aberta, com corrente nominal de 1600 A, tensão nominal de 500 V; ref. IZMU40 da Eaton ou equivalente</t>
  </si>
  <si>
    <t>P.26.000.044025</t>
  </si>
  <si>
    <t>Disjuntor fixo PVO 15kV, 630x350MVA, com carrinho, bobinas, chave contato 3NA+3NF, relé PX17104, relé capacitivo, relé supervisor e TC´s</t>
  </si>
  <si>
    <t>P.26.000.044029</t>
  </si>
  <si>
    <t>Disjuntor fixo a vácuo de 15 a 17,5kV, equipado com motorização de fechamento, com rele de proteção</t>
  </si>
  <si>
    <t>P.26.000.044032</t>
  </si>
  <si>
    <t>Dispositivo e/ou interruptor diferencial residual de 125 A x 30 mA - 4 polos - 380 V, ref. fabricação Siemens, Schneider ou equivalente</t>
  </si>
  <si>
    <t>P.26.000.044036</t>
  </si>
  <si>
    <t>Disjuntor em caixa moldada, termomagnético tripolar, 2000 A, Vn= 1200 V, 50/60 Hz, faixa de ajuste de 1600 até 2000 A</t>
  </si>
  <si>
    <t>P.26.000.044037</t>
  </si>
  <si>
    <t>Disjuntor em caixa moldada, termomagnético tripolar, 2500 A, Vn= 1200 V, 50/60 Hz, faixa de ajuste de 2000 até 2500 A</t>
  </si>
  <si>
    <t>P.26.000.044039</t>
  </si>
  <si>
    <t>Disjuntor em caixa aberta tripolar extraível, 500V de 3200A, ref. ABW32 da Weg ou equivalente</t>
  </si>
  <si>
    <t>P.26.000.044041</t>
  </si>
  <si>
    <t>Disjuntor em caixa aberta tripolar extraível, 500V de 4000A, ref. ABW40 da Weg ou equivalente</t>
  </si>
  <si>
    <t>P.26.000.044045</t>
  </si>
  <si>
    <t>Disjuntor caixa aberta tripolar extraível, acionamento motorizado 220/240V, bloco contato 4NF+4NA, 500V de 6300A, ref. 3WL Siemens, EMAX da ABB, Masterpact NW Schneider ou equivalente</t>
  </si>
  <si>
    <t>P.26.000.044055</t>
  </si>
  <si>
    <t>Disjuntor em caixa moldada tripolar de 480 V, de 10A até 60 V, ref. Det 134010/134025/134030/134040/134050 e 134060 da GE, DS da Soprano, SD da Steck ou equivalente</t>
  </si>
  <si>
    <t>P.26.000.044056</t>
  </si>
  <si>
    <t>Disjuntor em caixa moldada tripolar de 480 V, de 70A até 150 V, ref. Det 134070/134080/134090/1340100/134125 e 134150 da GE ou equivalente</t>
  </si>
  <si>
    <t>P.26.000.044057</t>
  </si>
  <si>
    <t>Disjuntor em caixa moldada tripolar termomagnético fixo de 415 V, de 175 A até 250 A, ref. THQD 34175/34200/34225 e 34250 da GE ou equivalente</t>
  </si>
  <si>
    <t>P.26.000.044065</t>
  </si>
  <si>
    <t>Disjuntor bipolar 10A até 50A - 480Vca - em caixa moldada, referência linha TED 124010 a TED 124050 da GE ou equivalente</t>
  </si>
  <si>
    <t>P.26.000.044066</t>
  </si>
  <si>
    <t>Disjuntor bipolar 150A - 600Vca - em caixa moldada, referência linha TED 126150 da GE ou equivalente</t>
  </si>
  <si>
    <t>P.26.000.044602</t>
  </si>
  <si>
    <t>Dispositivo diferencial residual de 25 A x 30 mA, 2 polos, ref. 5SM1 312-0 MB da Siemens ou equivalente</t>
  </si>
  <si>
    <t>P.26.000.044603</t>
  </si>
  <si>
    <t>Dispositivo diferencial residual de 40 A x 30 mA, 2 polos, ref. 5SM1 314-0 MB Siemens ou equivalente</t>
  </si>
  <si>
    <t>P.26.000.044605</t>
  </si>
  <si>
    <t>Dispositivo diferencial residual de 80 A x 30 mA, 4 polos, ref. PBA 480/030 da GE, 5SM1-347-0 da Siemens ou equivalente</t>
  </si>
  <si>
    <t>P.26.000.044606</t>
  </si>
  <si>
    <t>Dispositivo diferencial residual de 100 A x 30 mA, 4 polos, ref. BPC 4100/030 da GE, 30-100-4 da Weg, SDR-049031 da Steck ou equivalente</t>
  </si>
  <si>
    <t>P.26.000.044611</t>
  </si>
  <si>
    <t>Dispositivo referencial residual de 25A x 30mA - 4 polos; ref. WRx12530mA da Cutler Hammer, 5SM1 da Siemens, SDR 425-30 da Steck ou equivalente</t>
  </si>
  <si>
    <t>P.26.000.044612</t>
  </si>
  <si>
    <t>Disjuntor termomagnético tripolar, 630 A, Vn= 690, 50/60 Hz, In= 440 até 630 A, ref. DWA800H-630-3 da Weg ou equivalente</t>
  </si>
  <si>
    <t>P.26.000.044613</t>
  </si>
  <si>
    <t>Disjuntor termomagnético, unipolar 127/220V, corrente de 10 até 30A, conforme selo de conformidade do INMETRO da Pial Legrand, Eletromar / Cuttler Hammer, Soprano, Lorenzetti, ABB ou equivalente</t>
  </si>
  <si>
    <t>P.26.000.044614</t>
  </si>
  <si>
    <t>Disjuntor termomagnético, unipolar 127/220V, corrente de 35 até 50A, conforme selo de conformidade do INMETRO da Pial Legrand, Eletromar / Cuttler Hammer, Soprano, Lorenzetti, ABB ou equivalente</t>
  </si>
  <si>
    <t>P.26.000.044616</t>
  </si>
  <si>
    <t>Disjuntor termomagnético, bipolar 220/380V, corrente de 10 até 50A, conforme selo de conformidade do INMETRO da Pial Legrand, Eletromar / Cuttler Hammer, Soprano, Lorenzetti, ABB ou equivalente</t>
  </si>
  <si>
    <t>P.26.000.044617</t>
  </si>
  <si>
    <t>Disjuntor termomagnético, bipolar 220/380V, corrente de 60 até 100A, conforme selo de conformidade do INMETRO para os modelos de 60  A da Pial Legrand, Eletromar / Cuttler Hammer, Soprano, Lorenzetti, ABB ou equivalente</t>
  </si>
  <si>
    <t>P.26.000.044618</t>
  </si>
  <si>
    <t>Disjuntor termomagnético, tripolar 220/380V, corrente de 10 até 50A, conforme selo de conformidade do INMETRO da Pial Legrand, Eletromar / Cuttler Hammer, Soprano, Lorenzetti, ABB ou equivalente</t>
  </si>
  <si>
    <t>P.26.000.044619</t>
  </si>
  <si>
    <t>Disjuntor termomagnético, tripolar 220/380V, corrente de 60 até 100A, conforme selo de conformidade do INMETRO para os modelos de 60 A da Pial Legrand, Eletromar / Cuttler Hammer, Soprano, Lorenzetti, ABB ou equivalente</t>
  </si>
  <si>
    <t>P.26.000.044624</t>
  </si>
  <si>
    <t>Disjuntor série universal, em caixa moldada, térmico e magnético fixos, bipolar 480V, corrente de 60 até 100A; ref. Gi 20/21 da Eletromar/Cutler Hammer ou equivalente</t>
  </si>
  <si>
    <t>P.26.000.044625</t>
  </si>
  <si>
    <t>Disjuntor série universal, em caixa moldada, térmico e magnético fixos, bipolar 480/600V, corrente de 125A; ref. Gi 21 da Eletromar/Cutler Hammer ou equivalente</t>
  </si>
  <si>
    <t>P.26.000.044627</t>
  </si>
  <si>
    <t>Disjuntor série universal, em caixa moldada, térmico fixo e magnético ajustável, tripolar 600V, corrente de 300 até 400A; ref. DWB400N320-3DA da WEG, DAM1-630S-400A da JNG, 1SDA054437R1BR da ABB ou equivalente</t>
  </si>
  <si>
    <t>P.26.000.044628</t>
  </si>
  <si>
    <t>Disjuntor série universal, em caixa moldada, térmico fixo e magnético ajustável, tripolar 600V, corrente de 500 até 630A; ref. DCM630S3-500A e DCM630S3-600A da Metaltex, DAM1-630S-500A da JNG, DWB800S500-3DA da WEG, FM6-SD630-630 da BHS, 1SDA054396R1BR d</t>
  </si>
  <si>
    <t>P.26.000.044629</t>
  </si>
  <si>
    <t>Disjuntor série universal, caixa moldada, térmico fixo e magnético ajustável, tripolar 600V, corrente de 700 até 800A; ref. Li 37/38 da  Eletromar/Cutler Hammer ou equivalente</t>
  </si>
  <si>
    <t>P.26.000.044631</t>
  </si>
  <si>
    <t>Mini-disjuntor termomagnético, bipolar 220/380V, corrente de 10 até 32A</t>
  </si>
  <si>
    <t>P.26.000.044632</t>
  </si>
  <si>
    <t>Mini-disjuntor termomagnético, bipolar 220/380V, corrente de 40 até 50A</t>
  </si>
  <si>
    <t>P.26.000.044633</t>
  </si>
  <si>
    <t>Mini-disjuntor termomagnético, bipolar 220/380V, corrente de 63A</t>
  </si>
  <si>
    <t>P.26.000.044634</t>
  </si>
  <si>
    <t>Mini-disjuntor termomagnético, bipolar 400V, corrente de 80 A ref. 5SPA 280-7 até 100 A, ref. 5SP4 191-7, fabricação Siemens ou equivalente</t>
  </si>
  <si>
    <t>P.26.000.044635</t>
  </si>
  <si>
    <t>Mini-disjuntor termomagnético, tripolar 220/380V, corrente de 10 até 32A</t>
  </si>
  <si>
    <t>P.26.000.044636</t>
  </si>
  <si>
    <t>Mini-disjuntor termomagnético, tripolar 220/380V, corrente de 40 até 50A</t>
  </si>
  <si>
    <t>P.26.000.044637</t>
  </si>
  <si>
    <t>Mini-disjuntor termomagnético, tripolar 220/380 V, corrente de 63 A, ref. Pial Legrand, Eletromar/Cuttler Hammer, ABB, GE ou  equivalente</t>
  </si>
  <si>
    <t>P.26.000.044638</t>
  </si>
  <si>
    <t>Mini-disjuntor termomagnético, tripolar 400V, corrente de 80 até 125A</t>
  </si>
  <si>
    <t>P.26.000.044639</t>
  </si>
  <si>
    <t>Mini-disjuntor termomagnético, unipolar 127/220V, corrente de 10 até 32A</t>
  </si>
  <si>
    <t>P.26.000.044640</t>
  </si>
  <si>
    <t>Mini-disjuntor termomagnético, unipolar de 127/220V, 40 até 50A</t>
  </si>
  <si>
    <t>P.26.000.090541</t>
  </si>
  <si>
    <t>Dispositivo diferencial residual de 40 A x 30 mA, 4 polos, GE V/304-044031, Siemens 5SM1 344-0 ou equivalente</t>
  </si>
  <si>
    <t>P.26.000.090542</t>
  </si>
  <si>
    <t>Dispositivo diferencial residual de 63 A x 30 mA, 4 polos industrial, ref. V/304-046031 da GE, 5SM1 346-0 da Siemens ou equivalente</t>
  </si>
  <si>
    <t>P.26.000.092804</t>
  </si>
  <si>
    <t>Dispositivo diferencial residual de 25A x 300mA 4 polos, ref. 5SM1642-0 da Siemens ou equivalente</t>
  </si>
  <si>
    <t>P.27.000.042258</t>
  </si>
  <si>
    <t>Fusível NH 00 6A a 125A</t>
  </si>
  <si>
    <t>P.27.000.042259</t>
  </si>
  <si>
    <t>Fusível NH 1 36A a 250A</t>
  </si>
  <si>
    <t>P.27.000.042260</t>
  </si>
  <si>
    <t>Fusível NH 2 224A a 400A</t>
  </si>
  <si>
    <t>P.27.000.042261</t>
  </si>
  <si>
    <t>Fusível NH 3 400A a 630A</t>
  </si>
  <si>
    <t>P.27.000.042308</t>
  </si>
  <si>
    <t>Base tripolar para fusível de 15kV</t>
  </si>
  <si>
    <t>P.27.000.042309</t>
  </si>
  <si>
    <t>Base unipolar para fusível de 15kV</t>
  </si>
  <si>
    <t>P.27.000.042310</t>
  </si>
  <si>
    <t>Fusível HH 15KV de 2.5A a 50A</t>
  </si>
  <si>
    <t>P.27.000.042311</t>
  </si>
  <si>
    <t>Fusível HH 15KV de 60 a 100A</t>
  </si>
  <si>
    <t>P.27.000.042432</t>
  </si>
  <si>
    <t>Vara para manobra em fibra de vidro, diâmetro de 38mm, elementos separados, para tensão até 36 kV</t>
  </si>
  <si>
    <t>P.27.000.043536</t>
  </si>
  <si>
    <t>Chave comutadora seletora com 3 polos e 3 posições para 25 A, ref. CA20-A270.600-ER ou equivalente</t>
  </si>
  <si>
    <t>P.27.000.043538</t>
  </si>
  <si>
    <t>Chave comutadora seletora com 1 polo e 3 posições para 25 A, ref. CA20B-A730.600-E ou equivalente</t>
  </si>
  <si>
    <t>P.27.000.043541</t>
  </si>
  <si>
    <t>Chave comutadora, reversão sob carga, tetrapolar, sem porta fusível para 100 A, ref. SS32-100/4 da Holec ou equivalente</t>
  </si>
  <si>
    <t>P.27.000.043652</t>
  </si>
  <si>
    <t>Chave fusível base ´C´ para 25kV/100A, com capacidade de ruptura até 6,3kA, com fusível</t>
  </si>
  <si>
    <t>P.27.000.043653</t>
  </si>
  <si>
    <t>Chave seccionadora tripolar seca para 400 A - 15 kV - com prolongador, ref. INB-V da Inebrasa, SAN-15-400 da Moran ou equivalente</t>
  </si>
  <si>
    <t>P.27.000.043654</t>
  </si>
  <si>
    <t>Chave seccionadora tripolar seca para 600 / 630 A - 15 kV - com prolongador, ref. INB-V da Inebrasa, SAN-15-630 da Moran ou equivalente</t>
  </si>
  <si>
    <t>P.27.000.043656</t>
  </si>
  <si>
    <t>Chave fusível base ´C´ para 15kV/100A, com capacidade de ruptura até 10kA, com fusível</t>
  </si>
  <si>
    <t>P.27.000.043657</t>
  </si>
  <si>
    <t>Chave fusível base ´C´ para 15kV/200A, com capacidade de ruptura até 10kA, com fusível</t>
  </si>
  <si>
    <t>P.27.000.043663</t>
  </si>
  <si>
    <t>Chave seccionadora sob carga, tripolar, acionamento rotativo, com prolongador e porta fusível até NH-00-125, sem fusível</t>
  </si>
  <si>
    <t>P.27.000.043664</t>
  </si>
  <si>
    <t>Chave seccionadora sob carga, tripolar, acionamento rotativo, com prolongador e porta fusível até NH-00-160, sem fusível</t>
  </si>
  <si>
    <t>P.27.000.043665</t>
  </si>
  <si>
    <t>Chave seccionadora sob carga, tripolar, acionamento rotativo, com prolongador e porta fusível até NH-1-250, sem fusível</t>
  </si>
  <si>
    <t>P.27.000.043666</t>
  </si>
  <si>
    <t>Chave seccionadora sob carga, tripolar, acionamento rotativo, com prolongador e porta fusível até NH-2-400, sem fusível</t>
  </si>
  <si>
    <t>P.27.000.043667</t>
  </si>
  <si>
    <t>Chave seccionadora sob carga, tripolar, acionamento rotativo, com prolongador e porta fusível até NH-3-630, sem fusível</t>
  </si>
  <si>
    <t>P.27.000.043668</t>
  </si>
  <si>
    <t>Chave seccionadora sob carga, tripolar, acionamento tipo punho com porta fusível até NH-00-160, sem fusível</t>
  </si>
  <si>
    <t>P.27.000.043669</t>
  </si>
  <si>
    <t>Chave seccionadora sob carga, tripolar, acionamento tipo punho com porta fusível até NH-1-250, sem fusível</t>
  </si>
  <si>
    <t>P.27.000.043670</t>
  </si>
  <si>
    <t>Chave seccionadora sob carga, tripolar, acionamento tipo punho com porta fusível até NH-2-400, sem fusível</t>
  </si>
  <si>
    <t>P.27.000.043671</t>
  </si>
  <si>
    <t>Chave seccionadora sob carga, tripolar, acionamento tipo punho com porta fusível até NH-3-630, sem fusível, referência 3NP1163-1DA10 da Siemens, SP 630 da Holec ou equivalente</t>
  </si>
  <si>
    <t>P.27.000.043672</t>
  </si>
  <si>
    <t>Chave comutadora, reversão sob carga, tripolar, sem porta fusível para 400A</t>
  </si>
  <si>
    <t>P.27.000.043673</t>
  </si>
  <si>
    <t>Chave comutadora, reversão sob carga, tripolar, sem porta fusível para 600/630A</t>
  </si>
  <si>
    <t>P.27.000.043674</t>
  </si>
  <si>
    <t>Chave comutadora, reversão sob carga, tripolar, sem porta fusível para 1000A</t>
  </si>
  <si>
    <t>P.27.000.043676</t>
  </si>
  <si>
    <t>Chave seccionadora sob carga, tripolar, acionamento rotativo, com prolongador, sem porta fusível, de 1250A</t>
  </si>
  <si>
    <t>P.27.000.043677</t>
  </si>
  <si>
    <t>Chave seccionadora sob carga, tripolar, acionamento rotativo, com prolongador, sem porta fusível, de 1000A</t>
  </si>
  <si>
    <t>P.27.000.043678</t>
  </si>
  <si>
    <t>Chave seccionadora sob carga, tripolar, acionamento rotativo, com prolongador, sem porta fusível, de 630A</t>
  </si>
  <si>
    <t>P.27.000.043679</t>
  </si>
  <si>
    <t>Chave seccionadora sob carga, tripolar, acionamento rotativo, com prolongador, sem porta fusível, de 400A</t>
  </si>
  <si>
    <t>P.27.000.043680</t>
  </si>
  <si>
    <t>Chave seccionadora sob carga, tripolar, acionamento rotativo, com prolongador, sem porta fusível, de 250A</t>
  </si>
  <si>
    <t>P.27.000.043681</t>
  </si>
  <si>
    <t>Chave seccionadora sob carga, tripolar, acionamento rotativo, com prolongador, sem porta fusível, de 160A</t>
  </si>
  <si>
    <t>P.27.000.043691</t>
  </si>
  <si>
    <t>Chave seccionadora tripolar sob carga para 400 A / 15 kV - com prolongador, ref. Inebrasa, SANR-15-400 da Moran ou equivalente</t>
  </si>
  <si>
    <t>P.27.000.043694</t>
  </si>
  <si>
    <t>Chave seccionadora tripolar sob carga para 400 A / 25 kV - com prolongador, ref. Inebrasa, SANR-25-400 da Moran ou equivalente</t>
  </si>
  <si>
    <t>P.27.000.044001</t>
  </si>
  <si>
    <t>Base fusíveis Diazed completa até 25A</t>
  </si>
  <si>
    <t>P.27.000.044002</t>
  </si>
  <si>
    <t>Base fusíveis Diazed completa para 63A</t>
  </si>
  <si>
    <t>P.27.000.044050</t>
  </si>
  <si>
    <t>Base tipo NH completa para 125A</t>
  </si>
  <si>
    <t>P.27.000.044051</t>
  </si>
  <si>
    <t>Base tipo NH completa para 250A</t>
  </si>
  <si>
    <t>P.27.000.044052</t>
  </si>
  <si>
    <t>Base tipo NH completa para 400A</t>
  </si>
  <si>
    <t>P.27.000.044053</t>
  </si>
  <si>
    <t>Chave comutadora tetrapolar, reversão sob carga, sem porta-fusível, 630, A 690V, tensão de isolamento 1000V, ref. BB32-630/4 (back to back) da Holec</t>
  </si>
  <si>
    <t>P.27.000.044101</t>
  </si>
  <si>
    <t>Fusível Diazed rap/ret 35A a 63A</t>
  </si>
  <si>
    <t>P.27.000.044102</t>
  </si>
  <si>
    <t>Fusível Diazed retardado 2A a 25A, referência modelo 2A 500V 5SB2 11 da Siemens, 20A 500VCA FDW-20S / 25A 500VCA FDW-25S Web ou equivalente</t>
  </si>
  <si>
    <t>P.27.000.090322</t>
  </si>
  <si>
    <t>Chave seccionadora tripolar, abertura sob carga seca para 160A/690V; ref. RIW160-3 H da WEG, S32-160/3 da Holec, N160 da THS ou equivalente</t>
  </si>
  <si>
    <t>P.27.000.090384</t>
  </si>
  <si>
    <t>Chave comutadora seletora com 1 polo e 2 posições para 25 A, ref. CA20-A220.600-EG ou equivalente</t>
  </si>
  <si>
    <t>P.27.000.090387</t>
  </si>
  <si>
    <t>Comutador voltímetro, 3 fases, 3 fios 10 A, ref. 5TW0 020-1 da Siemens ou equivalente</t>
  </si>
  <si>
    <t>P.27.000.090388</t>
  </si>
  <si>
    <t>Comutador amperímetro de 10 A, ref. 5TW 020-1 da Siemens ou equivalente</t>
  </si>
  <si>
    <t>P.27.000.090449</t>
  </si>
  <si>
    <t>Chave de boia normalmente fechada, ref. Masterflux, CB2002 Mar Girius Revers ou equivalente</t>
  </si>
  <si>
    <t>P.27.000.090450</t>
  </si>
  <si>
    <t>Chave comutadora seletora com 1 polo e 3 posições para 63 A, ref. 5TW3063-1 Siemens ou equivalente</t>
  </si>
  <si>
    <t>P.27.000.090456</t>
  </si>
  <si>
    <t>Amperímetro em ferro móvel 96x96mm, para ligação em transformador de corrente, escala fixa TC 0 A/50 A até 0 A/2,0 kA; ref. 2CNM515423R2000 da ABB, 7kM15515424Z1500 da Siemens ou equivalente</t>
  </si>
  <si>
    <t>P.27.000.090468</t>
  </si>
  <si>
    <t>Fusível de vidro para TP 0,5 A / 15 kV; ref. V14X160KT da Deckfuse, LD14mm da Rehtom ou equivalente</t>
  </si>
  <si>
    <t>P.27.000.091349</t>
  </si>
  <si>
    <t>Voltímetro ferro móvel de 96x96mm, escalas variáveis; ref. FM96 da JNG, FM96 da Renz, FM96 600V 7KM1751-4223Z-0600 da Siemens ou equivalente</t>
  </si>
  <si>
    <t>P.28.000.046542</t>
  </si>
  <si>
    <t>Reator eletrônico de alto fator de potência com partida instantânea para duas lâmpadas fluorescentes tubulares, TL-5, base bipino bilateral, 2 x 28 W - 220 V</t>
  </si>
  <si>
    <t>P.28.000.049715</t>
  </si>
  <si>
    <t>Reator eletromagnético de alto fator de potência com capacitor e ignitor, para lâmpada vapor de sódio 150W / 220V</t>
  </si>
  <si>
    <t>P.28.000.049716</t>
  </si>
  <si>
    <t>Reator eletromagnético de alto fator de potência com capacitor e ignitor, para lâmpada vapor de sódio 250W / 220V</t>
  </si>
  <si>
    <t>P.28.000.049717</t>
  </si>
  <si>
    <t>Reator eletromagnético de alto fator de potência com capacitor e ignitor, para lâmpada vapor de sódio 400W / 220V</t>
  </si>
  <si>
    <t>P.28.000.049718</t>
  </si>
  <si>
    <t>Reator eletromagnético de alto fator de potência com capacitor e ignitor, para lâmpada vapor de sódio 1000W / 220V</t>
  </si>
  <si>
    <t>P.28.000.049719</t>
  </si>
  <si>
    <t>Reator eletromagnético de alto fator de potência com capacitor e ignitor, para lâmpada vapor metálico 70W / 220V</t>
  </si>
  <si>
    <t>P.28.000.049720</t>
  </si>
  <si>
    <t>Reator eletromagnético de alto fator de potência com capacitor e ignitor, para lâmpada vapor metálico 150W / 220V</t>
  </si>
  <si>
    <t>P.28.000.049721</t>
  </si>
  <si>
    <t>Reator eletromagnético de alto fator de potência com capacitor e ignitor, para lâmpada vapor metálico 250W / 220V</t>
  </si>
  <si>
    <t>P.28.000.049722</t>
  </si>
  <si>
    <t>Reator eletromagnético de alto fator de potência com capacitor e ignitor, para lâmpada vapor metálico 400W / 220V</t>
  </si>
  <si>
    <t>P.28.000.049734</t>
  </si>
  <si>
    <t>Reator eletrônico com partida instantânea de alto fator de potência (AFP), para lâmpada fluorescente tubular ´HO´, base bipino bilateral, 2x110W / 220V</t>
  </si>
  <si>
    <t>P.28.000.049735</t>
  </si>
  <si>
    <t>Reator eletrônico com partida instantânea de alto fator de potência (AFP), para lâmpada fluorescente tubular, base bipino bilateral, 2x16W / 127-220V</t>
  </si>
  <si>
    <t>P.28.000.049743</t>
  </si>
  <si>
    <t>Reator eletrônico com partida instantânea de alto fator de potência (AFP), para lâmpada fluorescente tubular, base bipino bilateral, 2x32W / 127-220V</t>
  </si>
  <si>
    <t>P.28.000.049769</t>
  </si>
  <si>
    <t>Reator eletrônico com partida instantânea de alto fator de potência (AFP), para lâmpada fluorescente compacta´2U´, 1x26W / 127-220 V</t>
  </si>
  <si>
    <t>P.28.000.049771</t>
  </si>
  <si>
    <t>Reator eletrônico com partida instantânea de alto fator de potência (AFP), para lâmpada fluorescente compacta´2U´, 2x26W / 127-220 V</t>
  </si>
  <si>
    <t>P.28.000.092320</t>
  </si>
  <si>
    <t>Transformador eletrônico para lâmpada halógena dicroica de 50 W / 220 V, ref. ET-E 50A26S da Philips ou equivalente</t>
  </si>
  <si>
    <t>P.29.000.042163</t>
  </si>
  <si>
    <t>Rele de corrente Ajustável de 0 a 200A</t>
  </si>
  <si>
    <t>P.29.000.042164</t>
  </si>
  <si>
    <t>Relé de tempo eletrônico de 3 - 30seg 220V 50/60Hz</t>
  </si>
  <si>
    <t>P.29.000.042165</t>
  </si>
  <si>
    <t>Relé tempo eletrônico ciclico, regulável, 110V, frequência de 48Hz a 63Hz, alimentação 24 Vcc/Vca ou 100 a 240 Vca - 110 Vca; ref. AD da Coal, TCS da Altronic, CLC-1R da Clip ou equivalente</t>
  </si>
  <si>
    <t>P.29.000.042273</t>
  </si>
  <si>
    <t>Relé de sobrecarga bimetálico, faixa de ajuste de 9 a 12 A, tamanho S00, ref. Siemens 3R11 16-1KBOR, ou equivalente</t>
  </si>
  <si>
    <t>P.29.000.042275</t>
  </si>
  <si>
    <t>Relé de tempo eletrônico 0.6-6seg. 220V 50/60HZ</t>
  </si>
  <si>
    <t>P.29.000.042277</t>
  </si>
  <si>
    <t>Contator de potência 9 A - 2NA + 2NF</t>
  </si>
  <si>
    <t>P.29.000.042278</t>
  </si>
  <si>
    <t>Contator de potência 12 A - 2NA + 2NF; ref. Siemens ou equivalente</t>
  </si>
  <si>
    <t>P.29.000.042279</t>
  </si>
  <si>
    <t>Contator de potência 16 A - 2NA + 2NF; ref. Siemens ou equivalente</t>
  </si>
  <si>
    <t>P.29.000.042280</t>
  </si>
  <si>
    <t>Contator de potência 22 A / 25 A - 2NA + 2NF; ref. Siemens ou equivalente</t>
  </si>
  <si>
    <t>P.29.000.042281</t>
  </si>
  <si>
    <t>Contator de potência 32 A - 2NA + 2NF; ref. Siemens ou equivalente</t>
  </si>
  <si>
    <t>P.29.000.042282</t>
  </si>
  <si>
    <t>Contator de potência 38 / 40 A - 2NA + 2NF; ref. Siemens ou equivalente</t>
  </si>
  <si>
    <t>P.29.000.042408</t>
  </si>
  <si>
    <t>Contator de potência de 65A - 2NA + 2NF, ref. modelo 3RT1044-1AN10+3RH1921-1HA22 da Siemens ou equivalente</t>
  </si>
  <si>
    <t>P.29.000.042409</t>
  </si>
  <si>
    <t>Relé bimetálico de sobrecarga para acoplamento direto com faixas de ajuste de 0,4/0,63A até 16/25A, ref. 3UA52 da Siemens ou equivalente</t>
  </si>
  <si>
    <t>P.29.000.042411</t>
  </si>
  <si>
    <t>Contator de potência 12 A - 1NA + 1NF, referência comercial 3RT1024-1AN20+3RH1921-1EA11 da Siemens ou equivalente</t>
  </si>
  <si>
    <t>P.29.000.042412</t>
  </si>
  <si>
    <t>Relé bimetálico sobrecarga acoplamento direto com faixa de ajuste 20 até 63A</t>
  </si>
  <si>
    <t>P.29.000.042413</t>
  </si>
  <si>
    <t>Relé supervisor trifásico contra falta de fase e inversão de fase, ref. UNSX da Ward / PST da Pextron ou equivalente</t>
  </si>
  <si>
    <t>P.29.000.042423</t>
  </si>
  <si>
    <t>Relé de tempo eletrônico, com cíclico com escala de tempo fixa de 15 minutos, 110/220V - 50/60 Hz; ref. Dte-1 da Digimec ou equivalente</t>
  </si>
  <si>
    <t>P.29.000.042425</t>
  </si>
  <si>
    <t>Minicontator auxiliar 4 NA para 220 V, corrente alternada, ref. 3RH1140-1AN10 da Siemens ou equivalente</t>
  </si>
  <si>
    <t>P.29.000.042426</t>
  </si>
  <si>
    <t>Contator auxiliar 2NA + 2NF para tensão até 240 V, corrente alternada, ref. 3RH1122-1AN10 da Siemens ou equivalente</t>
  </si>
  <si>
    <t>P.29.000.042427</t>
  </si>
  <si>
    <t>Contator auxiliar 4NA + 4NF, ref. 3TH4244 Siemens ou equivalente</t>
  </si>
  <si>
    <t>P.29.000.042456</t>
  </si>
  <si>
    <t>Relé de sobrecarga eletrônico de 55 A até 250 A, ref. 3RB21 63-4GC2 da Siemens ou equivalente</t>
  </si>
  <si>
    <t>P.29.000.042458</t>
  </si>
  <si>
    <t>Contator de potência 110 A - 2NA + 2NF, ref. 3RT1054-1AP36 da Siemens ou equivalente</t>
  </si>
  <si>
    <t>P.29.000.042480</t>
  </si>
  <si>
    <t>Relé de impulso bipolar, 16 A, 250 V CA, ref. Finder ou equivalente</t>
  </si>
  <si>
    <t>P.29.000.042587</t>
  </si>
  <si>
    <t>Contator de potência, corrente nominal 220 A - 2NA + 2NF, tensão variável 24 V a 440 V, 50/60Hz, ref. 3RT1064-6AP36 da Siemens ou equivalente</t>
  </si>
  <si>
    <t>P.29.000.042900</t>
  </si>
  <si>
    <t>Contator de potência 50A, 2NA + 2NF; referência 3RT2036-1AN20n + 3RH2911-1HA11 da Siemens ou equivalente</t>
  </si>
  <si>
    <t>P.29.000.042901</t>
  </si>
  <si>
    <t>Contator de potência 150 A, 2NA + 2NF, ref. 3RT1055-6AP36 da Siemens ou equivalente</t>
  </si>
  <si>
    <t>P.29.000.090337</t>
  </si>
  <si>
    <t>Relé fotoelétrico 50/60Hz 110/220V, com suporte 1200VA</t>
  </si>
  <si>
    <t>P.30.000.034000</t>
  </si>
  <si>
    <t>Cabo coaxial RGC-06, 75ohms, com condutor em aço cobreado e blindagem em trança de cobre 60% e cobertura em capa PVC antichama, ref. KMP, RFS ou equivalente</t>
  </si>
  <si>
    <t>P.30.000.034009</t>
  </si>
  <si>
    <t>Cabo coaxial tipo RG 6, malha mínima 90%, capa polietileno antichama preto/branco, ref. Eldtec, Cableteck, Commscope ou equivalente</t>
  </si>
  <si>
    <t>P.30.000.040530</t>
  </si>
  <si>
    <t>Terminal modular unipolar externo, ref. 5633K da 3M até 70mm²/15kV</t>
  </si>
  <si>
    <t>P.30.000.040531</t>
  </si>
  <si>
    <t>Terminal modular unipolar interno, ref. 5623K da 3M até 70mm²/15kV</t>
  </si>
  <si>
    <t>P.30.000.042207</t>
  </si>
  <si>
    <t>Conector Split-Bolt para cabo de 25mm², em latão, simples</t>
  </si>
  <si>
    <t>P.30.000.042208</t>
  </si>
  <si>
    <t>Conector Split-Bolt para cabo de 35mm², em latão, simples</t>
  </si>
  <si>
    <t>P.30.000.042209</t>
  </si>
  <si>
    <t>Conector Split-Bolt para cabo de 50mm², em latão, simples</t>
  </si>
  <si>
    <t>P.30.000.042211</t>
  </si>
  <si>
    <t>Conector Split-Bolt para cabo de 25mm², em latão, com rabicho</t>
  </si>
  <si>
    <t>P.30.000.042212</t>
  </si>
  <si>
    <t>Conector Split-Bolt para cabo de 35mm², em latão, com rabicho</t>
  </si>
  <si>
    <t>P.30.000.042213</t>
  </si>
  <si>
    <t>Conector Split-Bolt para cabo de 50mm², em latão, com rabicho</t>
  </si>
  <si>
    <t>P.30.000.042251</t>
  </si>
  <si>
    <t>Esticador para cabo de cobre, latão</t>
  </si>
  <si>
    <t>P.30.000.042454</t>
  </si>
  <si>
    <t>Terminal de compressão para cabo 2,5mm²</t>
  </si>
  <si>
    <t>P.30.000.049424</t>
  </si>
  <si>
    <t>Receptáculo porcelana com parafuso rosca E-27</t>
  </si>
  <si>
    <t>P.30.000.049430</t>
  </si>
  <si>
    <t>Terminal de pressão para cabo 6 até 10mm² (8AWG)</t>
  </si>
  <si>
    <t>P.30.000.049431</t>
  </si>
  <si>
    <t>Terminal de pressão para cabo 25mm² (4AWG)</t>
  </si>
  <si>
    <t>P.30.000.049432</t>
  </si>
  <si>
    <t>Terminal de pressão para cabo 50mm² (1/0AWG)</t>
  </si>
  <si>
    <t>P.30.000.049434</t>
  </si>
  <si>
    <t>Terminal de pressão para cabo 70mm² (3/0AWG)</t>
  </si>
  <si>
    <t>P.30.000.049435</t>
  </si>
  <si>
    <t>Terminal de pressão para cabo 95mm² (4/0AWG)</t>
  </si>
  <si>
    <t>P.30.000.049437</t>
  </si>
  <si>
    <t>Terminal de pressão/compressão para cabo 185mm² (400MCM)</t>
  </si>
  <si>
    <t>P.30.000.049510</t>
  </si>
  <si>
    <t>Conector em latão estanhado (mini gar) para terminais aéreos, com porca e arruela galvanizado a fogo, para cabo 16 a 50mm², TEL 583 da Termotécnica ou equivalente</t>
  </si>
  <si>
    <t>P.30.000.049531</t>
  </si>
  <si>
    <t>Conector com rabicho, porca 3/8", rosca, em latão natural, para cabo 16 até 35mm²; ref. TEL 625 Termomecânica, PK-0152 Paraklin, PRT-919 Paratec, 602500 Magnet, DR-216/DR-219 Raycon, PG-0070 Áraga, PFR-35R Intelli, PFR-015 Conimel ou equivalente</t>
  </si>
  <si>
    <t>P.30.000.049541</t>
  </si>
  <si>
    <t>Terminal de pressão/compressão para cabo 120mm² (250MCM)</t>
  </si>
  <si>
    <t>P.30.000.049542</t>
  </si>
  <si>
    <t>Terminal de pressão/compressão para cabo 240mm² (500MCM)</t>
  </si>
  <si>
    <t>P.30.000.049582</t>
  </si>
  <si>
    <t>Terminal de pressão para cabo 16mm² (6AWG)</t>
  </si>
  <si>
    <t>P.30.000.067008</t>
  </si>
  <si>
    <t>Bloco ligação interna 10 pares com canaleta BLI-10</t>
  </si>
  <si>
    <t>P.30.000.090458</t>
  </si>
  <si>
    <t>Terminal de pressão para cabo 35mm²</t>
  </si>
  <si>
    <t>P.30.000.090763</t>
  </si>
  <si>
    <t>Terminal de pressão para cabo 150mm²</t>
  </si>
  <si>
    <t>P.30.000.091016</t>
  </si>
  <si>
    <t>Conector terminal tipo BNC para cabo coaxial RG59</t>
  </si>
  <si>
    <t>P.30.000.091017</t>
  </si>
  <si>
    <t>P.31.000.049508</t>
  </si>
  <si>
    <t>Cruzeta em madeira de 90 x 112,5 x 2000mm</t>
  </si>
  <si>
    <t>P.31.000.049509</t>
  </si>
  <si>
    <t>Cruzeta em madeira de 2400mm</t>
  </si>
  <si>
    <t>P.31.000.049514</t>
  </si>
  <si>
    <t>Q.01.000.029063</t>
  </si>
  <si>
    <t>Elevador hidráulico de uso restrito a pessoas com mobilidade reduzida com 03 paradas - uso interno em alvenaria</t>
  </si>
  <si>
    <t>Q.01.000.029067</t>
  </si>
  <si>
    <t>Elevador hidráulico de uso restrito a pessoas com mobilidade reduzida com 02 paradas - uso interno em alvenaria</t>
  </si>
  <si>
    <t>Q.01.000.029068</t>
  </si>
  <si>
    <t>Plataforma para elevação até 2,00 m nas dimensões (900 x 1400) mm - percurso até 1,00 m de altura</t>
  </si>
  <si>
    <t>Q.01.000.029069</t>
  </si>
  <si>
    <t>Plataforma para elevação até 2,00 m nas dimensões (900 x 1400) mm - percurso superior a 1,00 m de altura</t>
  </si>
  <si>
    <t>Q.01.000.031441</t>
  </si>
  <si>
    <t>Ar condicionado a frio, tipo split parede, capacidade de 12.000 BTU/h, com controle remoto, ref. Samsung, Carrier, LG, Consul ou equivalente</t>
  </si>
  <si>
    <t>Q.01.000.032300</t>
  </si>
  <si>
    <t>Ar condicionado a frio, tipo split parede, capacidade de 18.000 BTU/h, com controle remoto ref. Samsung, Carrier, LG, Consul ou equivalente</t>
  </si>
  <si>
    <t>Q.01.000.032302</t>
  </si>
  <si>
    <t>Ar condicionado a frio, tipo split cassete, capacidade de 18.000 BTU/h, com controle remoto, ref. Samsung, Carrier, LG, Consul ou equivalente</t>
  </si>
  <si>
    <t>Q.01.000.032322</t>
  </si>
  <si>
    <t>Ventilador centrífugo de dupla aspiração "limite-load" vazão 20.000 m³/h, pressão 50 mmCA - 380/660 V / 60 Hz, ref. CLD 560 da Projelmec ou equivalente</t>
  </si>
  <si>
    <t>Q.01.000.047537</t>
  </si>
  <si>
    <t>Insuflador de ar compacto para renovação de ar em ambientes, com filtros classe G4 (branco) + filtro classe M5 (azul) vazão máxima 54 m³/h ou com 2 filtros classe G4 vazão máxima 93 m³/h, conforme Lei 13.589/2018; ref. Splitvent Sicflux ou equivalente</t>
  </si>
  <si>
    <t>Q.01.000.047538</t>
  </si>
  <si>
    <t>Exaustor elétrico doméstico para banheiro, estrutura em plástico, potência 13 a 20W, vazão nominal livre 150 a 190m³/h, ref. B12 Plus da Cata, Silent 200cz da Soler &amp; Palau, Ventokit 150 da Westaflex, Inline-190 da Sicflux ou equivalente</t>
  </si>
  <si>
    <t>Q.01.000.091400</t>
  </si>
  <si>
    <t>Ar condicionado a frio, tipo split parede, capacidade de 30.000 BTU/h, com controle remoto, ref. Samsung, Carrier, LG, Consul ou equivalente</t>
  </si>
  <si>
    <t>Q.01.000.091550</t>
  </si>
  <si>
    <t>Ar condicionado a frio, tipo split parede, capacidade de 24.000 BTU/h, com controle remoto, ref. Samsung, Carrier, LG, Consul ou equivalente</t>
  </si>
  <si>
    <t>Q.01.000.091675</t>
  </si>
  <si>
    <t>Ar condicionado a frio, tipo split cassete, capacidade de 24.000 BTU/h, com controle remoto, ref. Samsung, Carrier, LG, Consul ou equivalente</t>
  </si>
  <si>
    <t>Q.01.000.091676</t>
  </si>
  <si>
    <t>Ar condicionado a frio, tipo split cassete, capacidade de 36.000 BTU/h, com controle remoto, ref. Samsung, Carrier, LG, Consul ou equivalente</t>
  </si>
  <si>
    <t>Q.01.000.091678</t>
  </si>
  <si>
    <t>Ar condicionado a frio, tipo split piso teto, capacidade de 24.000 BTU/h, com controle remoto, ref. Samsung, Carrier, LG, Consul ou equivalente</t>
  </si>
  <si>
    <t>Q.01.000.091679</t>
  </si>
  <si>
    <t>Ar condicionado a frio, tipo split piso teto, capacidade de 36.000 BTU/h, com controle remoto, ref. Samsung, Carrier, LG, Consul ou equivalente</t>
  </si>
  <si>
    <t>Q.01.000.098098</t>
  </si>
  <si>
    <t>Ar condicionado a frio, tipo split piso teto, capacidade de 48.000 BTU/h, com controle remoto; ref. Hitachi, Elgin, Carrier ou equivalente</t>
  </si>
  <si>
    <t>Q.01.000.098201</t>
  </si>
  <si>
    <t>Cortina de ar com duas velocidades, para vão 1,20 m, ref. Springer, Elgin ou equivalente</t>
  </si>
  <si>
    <t>Q.01.000.098203</t>
  </si>
  <si>
    <t>Cortina de ar com duas velocidades, para vão 1,50 m, ref. Springer, Elgin ou equivalente</t>
  </si>
  <si>
    <t>Q.02.000.024314</t>
  </si>
  <si>
    <t>Q.02.000.091438</t>
  </si>
  <si>
    <t>Q.03.000.020669</t>
  </si>
  <si>
    <t>Sistema de tratamento de águas cinzas e aproveitamento de águas pluviais para reuso em fins não potáveis, vazão 2m³/h; ref. Acquaciclus ou equivalente</t>
  </si>
  <si>
    <t>Q.04.000.031001</t>
  </si>
  <si>
    <t>Unidade Condensadora VRF para sistema de ar condicionado, capacidade até 6 TR</t>
  </si>
  <si>
    <t>Q.04.000.031002</t>
  </si>
  <si>
    <t>Unidade Condensadora VRF para sistema de ar condicionado, capacidade de 8 TR a 10 TR</t>
  </si>
  <si>
    <t>Q.04.000.031003</t>
  </si>
  <si>
    <t>Unidade Condensadora VRF para sistema de ar condicionado, capacidade de 11 TR a 13 TR</t>
  </si>
  <si>
    <t>Q.04.000.031004</t>
  </si>
  <si>
    <t>Unidade Condensadora VRF para sistema de ar condicionado, capacidade de 14 TR a 16 TR</t>
  </si>
  <si>
    <t>Q.04.000.031006</t>
  </si>
  <si>
    <t>Resfriador de líquidos chiller refrigerado a ar (condensação a ar) controlado por microprocessador, com compressor tipo Scroll, capacidade de  80 TR, ref. Aquasnap modelo 30RBA  da Carrier ou equivalente</t>
  </si>
  <si>
    <t>Q.04.000.031016</t>
  </si>
  <si>
    <t>Resfriadora de líquidos (chiller), com compressor e condensação a ar, capacidade de 20 TR</t>
  </si>
  <si>
    <t>Q.04.000.031017</t>
  </si>
  <si>
    <t>Resfriador de líquidos chiller refrigerado a ar (condensação a ar) controlado por microprocessador, com compressor tipo Scroll, capacidade de 160 TR, ref. Aquasnap 30RB-A 170-446 da Carrier ou equivalente - instalado</t>
  </si>
  <si>
    <t>Q.04.000.031020</t>
  </si>
  <si>
    <t>Unidade Evaporadora VRF para sistema de ar condicionado, tipo hiwall, capacidade de 1 TR</t>
  </si>
  <si>
    <t>Q.04.000.031021</t>
  </si>
  <si>
    <t>Unidade Evaporadora VRF para sistema de ar condicionado, tipo hiwall, capacidade de 2 TR</t>
  </si>
  <si>
    <t>Q.04.000.031022</t>
  </si>
  <si>
    <t>Unidade Evaporadora VRF para sistema de ar condicionado, tipo hiwall, capacidade de 3 TR</t>
  </si>
  <si>
    <t>Q.04.000.031030</t>
  </si>
  <si>
    <t>Unidade Evaporadora VRF para sistema de ar condicionado, tipo piso teto, capacidade de 1 TR</t>
  </si>
  <si>
    <t>Q.04.000.031031</t>
  </si>
  <si>
    <t>Unidade Evaporadora VRF para sistema de ar condicionado, tipo piso teto, capacidade de 2 TR</t>
  </si>
  <si>
    <t>Q.04.000.031032</t>
  </si>
  <si>
    <t>Unidade Evaporadora VRF para sistema de ar condicionado, tipo piso teto, capacidade de 3 TR</t>
  </si>
  <si>
    <t>Q.04.000.031033</t>
  </si>
  <si>
    <t>Unidade Evaporadora VRF para sistema de ar condicionado, tipo piso teto, capacidade de 4 TR</t>
  </si>
  <si>
    <t>Q.04.000.031040</t>
  </si>
  <si>
    <t>Unidade Evaporadora VRF para sistema de ar condicionado, tipo cassete, capacidade de 1 TR</t>
  </si>
  <si>
    <t>Q.04.000.031041</t>
  </si>
  <si>
    <t>Unidade Evaporadora VRF para sistema de ar condicionado, tipo cassete, capacidade de 2 TR</t>
  </si>
  <si>
    <t>Q.04.000.031042</t>
  </si>
  <si>
    <t>Unidade Evaporadora VRF para sistema de ar condicionado, tipo cassete, capacidade de 3 TR</t>
  </si>
  <si>
    <t>Q.04.000.031043</t>
  </si>
  <si>
    <t>Unidade Evaporadora VRF para sistema de ar condicionado, tipo cassete, capacidade de 4 TR</t>
  </si>
  <si>
    <t>Q.04.000.031301</t>
  </si>
  <si>
    <t>Caixa ventiladora com ventilador centrífugo 10.000 m³/h, pressão 30mmca - 220 / 380 V / 60HZ; ref. Sirocco ou equivalente</t>
  </si>
  <si>
    <t>Q.04.000.031400</t>
  </si>
  <si>
    <t>Duto flexível em alumínio, seção circular, isolado termicamente com lã de vidro de 25 mm; ref. Isodec RT 10 cm (4") Multivac ou equivalente</t>
  </si>
  <si>
    <t>Q.04.000.031401</t>
  </si>
  <si>
    <t>Duto flexível em alumínio, seção circular, isolado termicamente com lã de vidro de 25 mm; ref. Isodec RT 15 cm (6") Multivac ou equivalente</t>
  </si>
  <si>
    <t>Q.04.000.031402</t>
  </si>
  <si>
    <t>Duto flexível em alumínio, seção circular, isolado termicamente com lã de vidro de 25 mm; ref. Isodec RT 20 cm (8") Multivac ou equivalente</t>
  </si>
  <si>
    <t>Q.04.000.031404</t>
  </si>
  <si>
    <t>Damper Corta Fogo tipo comporta, formato circular ou retangular, com elemento fusível e chave fim de curso, referência comercial série FKA-TI-BR-120 fabricante TROX ou equivalente</t>
  </si>
  <si>
    <t>Q.04.000.031408</t>
  </si>
  <si>
    <t>Difusor de jato de ar orientável, de longo alcance, tipo Jet-Nozzles, formato redondo, para insuflamento de ar, em alumínio pintado com esmalte sintético, vazão de ar 1.330 m³/h, ref. DUE-S de 400 da Trox ou equivalente</t>
  </si>
  <si>
    <t>Q.04.000.031409</t>
  </si>
  <si>
    <t>Damper de regulagem manual, modelo RG-B; tamanho: 0,10 m² a 0,14 m²; referência comercial: Trox, Difus-ar ou equivalente</t>
  </si>
  <si>
    <t>Q.04.000.031410</t>
  </si>
  <si>
    <t>Tanque de expansão, capacidade (volume mínimo) de 250 litros, completo, para compensação da dilatação térmica da água no sistema de ar condicionado central, ref. modelo Statico 250 l da Imi-Hydronic, TAP-250 V da Schneider ou equivalente</t>
  </si>
  <si>
    <t>Q.04.000.031415</t>
  </si>
  <si>
    <t>Registro de regulagem de vazão de ar, tipo OB, confeccionado em chapa galvanizada pintada com esmalte sintético, medindo 40 x 5 cm, ref. RG fabricante Trox ou equivalente</t>
  </si>
  <si>
    <t>Q.04.000.031416</t>
  </si>
  <si>
    <t>Damper de regulagem manual, modelo RG-B; tamanho: 0,15 m² a 0,20 m²; ref. Trox, Difus-ar ou equivalente</t>
  </si>
  <si>
    <t>Q.04.000.031417</t>
  </si>
  <si>
    <t>Difusor de insuflação de ar, tipo direcional, medindo 30 x 30 cm, ref. DQ-32 da Trox ou equivalente</t>
  </si>
  <si>
    <t>Q.04.000.031418</t>
  </si>
  <si>
    <t>Damper de regulagem manual, modelo RG-B; tamanho: 0,21 m² a 0,40 m²; ref. Trox, Difus-ar ou equivalente</t>
  </si>
  <si>
    <t>Q.04.000.031419</t>
  </si>
  <si>
    <t>Difusor de insuflação de ar, tipo direcional, medindo 45 x 15 cm, ref. DI-RG-32 da Trox ou equivalente</t>
  </si>
  <si>
    <t>Q.04.000.031425</t>
  </si>
  <si>
    <t>Difusor para insuflamento de ar com plenum, modelo ADLK-S-AG, tamanhos 2,3,4,e 5; ref. Trox ou equivalente</t>
  </si>
  <si>
    <t>Q.04.000.031426</t>
  </si>
  <si>
    <t>Difusor para insuflamento de ar com plenum, modelo ALS-DS com 2 aberturas, tamanho 200 cm; ref. Trox ou equivalente</t>
  </si>
  <si>
    <t>Q.04.000.031427</t>
  </si>
  <si>
    <t>Difusor de plástico, modelo DVK-R, diâmetro 15 cm; ref. Multivac ou equivalente</t>
  </si>
  <si>
    <t>Q.04.000.031428</t>
  </si>
  <si>
    <t>Difusor de plástico, modelo DVK-R, diâmetro 20 cm; ref. Multivac ou equivalente</t>
  </si>
  <si>
    <t>Q.04.000.031429</t>
  </si>
  <si>
    <t>Grelha de retorno/exaustão com registro, modelo AR-AG; tamanho: 0,03 m² a 0,06 m²</t>
  </si>
  <si>
    <t>Q.04.000.031430</t>
  </si>
  <si>
    <t>Grelha de retorno/exaustão com registro, modelo AR-AG; tamanho: 0,07 m² a 0,13 m²</t>
  </si>
  <si>
    <t>Q.04.000.031431</t>
  </si>
  <si>
    <t>Grelha de retorno/exaustão com registro, modelo AR-AG; tamanho: 0,14 m² a 0,19 m²</t>
  </si>
  <si>
    <t>Q.04.000.031432</t>
  </si>
  <si>
    <t>Grelha de retorno/exaustão com registro, modelo AR-AG; tamanho: 0,20 m² a 0,40 m²</t>
  </si>
  <si>
    <t>Q.04.000.031433</t>
  </si>
  <si>
    <t>Grelha de retorno/exaustão com registro, modelo AR-AG; tamanho: 0,41 m² a 0,65 m²</t>
  </si>
  <si>
    <t>Q.04.000.031434</t>
  </si>
  <si>
    <t>Grelha de porta, modelo AGS-T; tamanho: 0,03 m² a 0,06 m²</t>
  </si>
  <si>
    <t>Q.04.000.031435</t>
  </si>
  <si>
    <t>Grelha de porta, modelo AGS-T; tamanho: 0,07 m² a 0,13 m²</t>
  </si>
  <si>
    <t>Q.04.000.031436</t>
  </si>
  <si>
    <t>Grelha de porta, modelo AGS-T; tamanho: 0,14 m² a 0,30 m²</t>
  </si>
  <si>
    <t>Q.04.000.031440</t>
  </si>
  <si>
    <t>Grelha de insuflação ou retorno, dupla deflexão e registro, lâminas convergentes, aletas verticais ajustáveis individualmente, em alumínio anodizado, tamanho: acima de 0,5 até 1,0 m²; ref. mod. VAT-DG da Trox ou equivalente</t>
  </si>
  <si>
    <t>Q.04.000.031441</t>
  </si>
  <si>
    <t>Grelha de insuflação ou retorno, dupla deflexão e registro, lâminas convergentes, aletas verticais ajustáveis individualmente, em alumínio anodizado, tamanho: acima de 0,1 até 0,5 m²; ref. mod. VAT-DG da Trox ou equivalente</t>
  </si>
  <si>
    <t>Q.04.000.031442</t>
  </si>
  <si>
    <t>Grelha de insuflação ou retorno, dupla deflexão e registro, lâminas convergentes, aletas verticais ajustáveis individualmente, em alumínio anodizado, tamanho: até 0,1 m²; ref. mod. VAT-DG da Trox ou equivalente</t>
  </si>
  <si>
    <t>Q.04.000.031443</t>
  </si>
  <si>
    <t>Painel rígido em lã de vidro, alta densidade, dimensões 2,70x1,20m, espessura de 25mm, revestidos face externa FSK (Foil Scrim Kraft aluminizado) e face interna tecido de vidro preto; ref. Climaver Acustic da Isover ou equivalente</t>
  </si>
  <si>
    <t>Q.04.000.032307</t>
  </si>
  <si>
    <t>Caixa ventiladora tipo compacta em estrutura e painéis em aço galvanizado, contendo ventilador centrífugo de dupla aspiração e motor elétrico para acionamento, vazão de 4.600 m³/hora e pressão estática de 30 mmca</t>
  </si>
  <si>
    <t>Q.04.000.032309</t>
  </si>
  <si>
    <t>Caixa ventiladora tipo compacta em estrutura e painéis em aço galvanizado, contendo ventilador centrífugo de dupla aspiração e motor elétrico para acionamento, vazão de 28.000 m³/h e pressão estática de 30 mmca</t>
  </si>
  <si>
    <t>Q.04.000.032311</t>
  </si>
  <si>
    <t>Resfriadora de líquidos, compressor Screw/parafuso (chiller), condensação à ar, capacidade 120 TR, compacto, com tubulações, fiações e controles internos, 380V/60Hz, ref. 30 RB-A Carrier, R407C série SAZ mod. RCU120SAZ4A7P Chiller Hitachi ou equivalente</t>
  </si>
  <si>
    <t>Q.04.000.032314</t>
  </si>
  <si>
    <t>Caixa ventiladora com ventilador centrífugo 8.800 m³/h e motor 2,2 kW - tensão 220/380V/60Hz, pressão 35 mmCA</t>
  </si>
  <si>
    <t>Q.04.000.032316</t>
  </si>
  <si>
    <t>Caixa ventiladora com ventilador centrífugo 1.710 m³/h e motor 0,37 kW - tensão 220/380V/60Hz, pressão 35 mmCA</t>
  </si>
  <si>
    <t>Q.04.000.032317</t>
  </si>
  <si>
    <t>Caixa ventiladora com ventilador centrífugo 1.190 m³/h e tensão 220/380V/60Hz, pressão 35 mmCA</t>
  </si>
  <si>
    <t>Q.04.000.032319</t>
  </si>
  <si>
    <t>Resfriadora de líquidos com compressor Screw/parafuso (chiller), condensação à ar, capacidade 200-210 TR, compacto, com tubulações, fiações e controles internos, 380V/60Hz, ref. 30 RB-A Carrier, R407C série SAZ mod. RCU210SAZ4A7P chiller Hitachi ou equiv</t>
  </si>
  <si>
    <t>Q.04.000.032321</t>
  </si>
  <si>
    <t>Tratamento de ar compacta fancolete hidrônico tipo cassette, com ventiladores centrífugos de dupla aspiração e motor elétrico, estrutura e painéis de plástico de alta resistência, refrigeração 20.000 Btu/h - 1,6 TR, ref. 40HK-20 Carrier ou equivalente</t>
  </si>
  <si>
    <t>Q.04.000.032323</t>
  </si>
  <si>
    <t>Tratamento de ar compacta fancolete hidrônico tipo cassette, com ventiladores centrífugos de dupla aspiração e motor elétrico, estrutura e painéis de plástico de alta resistência, refrigeração 25.000 Btu/h - 2,1 TR, ref. 40HK-25 Carrier ou equivalente</t>
  </si>
  <si>
    <t>Q.04.000.032324</t>
  </si>
  <si>
    <t>Tratamento de ar compacta fancolete hidrônico tipo cassette, com ventiladores centrífugos de dupla aspiração e motor elétrico, estrutura e painéis de plástico de alta resistência, refrigeração 32.000 Btu/h - 2,6 TR, ref. 40HK-32 Carrier ou equivalente</t>
  </si>
  <si>
    <t>Q.04.000.032325</t>
  </si>
  <si>
    <t>Tratamento de ar compacta fancolete hidrônico tipo piso-teto, serpentina, filtros de ar, ventiladores e motores elétricos, estrutura e painéis de plástico de alta resistência, revestidos com isolamento térmico e acústico, vazão 637 m³/h, refrigeração 14.</t>
  </si>
  <si>
    <t>Q.04.000.032327</t>
  </si>
  <si>
    <t>Tratamento de ar compacta fancolete hidrônico tipo piso-teto, serpentina, filtros de ar, ventiladores e motores elétricos, estrutura e painéis de plástico de alta resistência, revestidos com isolamento térmico e acústico, vazão 1.215 m³/h, refrigeração 2</t>
  </si>
  <si>
    <t>Q.04.000.032329</t>
  </si>
  <si>
    <t>Tratamento de ar compacta fancolete hidrônico tipo piso-teto, serpentina, filtros de ar, ventiladores e motores elétricos, estrutura e painéis de plástico de alta resistência, revestidos com isolamento térmico e acústico, vazão 1.758 m³/h, refrigeração 3</t>
  </si>
  <si>
    <t>Q.04.000.032331</t>
  </si>
  <si>
    <t>Tratamento de ar compacta fancolete hidrônico tipo piso-teto, serpentina, filtros de ar, ventiladores e motores elétricos, estrutura e painéis de plástico de alta resistência, revestidos com isolamento térmico e acústico, vazão 2.166 m³/h, refrigeração 4</t>
  </si>
  <si>
    <t>Q.04.000.032333</t>
  </si>
  <si>
    <t>Tratamento de ar fan-coil tipo Air Handling Unit de concepção modular, capacidade de 10 TR, ref. TKM-227 10TR - 50mmca Trox, modelo YE/10 fabricante York ou equivalente</t>
  </si>
  <si>
    <t>Q.04.000.032335</t>
  </si>
  <si>
    <t>Tratamento de ar fan-coil tipo Air Handling Unit de concepção modular, capacidade de 40 TR, ref. TKM-227 40TR - 50mmca Trox, modelo YE/40 fabricante York ou equivalente</t>
  </si>
  <si>
    <t>Q.04.000.032337</t>
  </si>
  <si>
    <t>Tratamento de ar fan-coil tipo Air Handling Unit de concepção modular, capacidade de 50 TR, ref. TKM-227 50TR - 50mmca Trox, modelo TCA-LQ-50/8ROWS Hitachi ou equivalente</t>
  </si>
  <si>
    <t>Q.04.000.032340</t>
  </si>
  <si>
    <t>Unidades de Tratamento de ar (fan-coil) - 4.000 m³/h - 6TR, pressão estática externa 50mmCA; ref. Carrier, Trox, Constarco ou equivalente</t>
  </si>
  <si>
    <t>Q.04.000.032344</t>
  </si>
  <si>
    <t>Q.04.000.032345</t>
  </si>
  <si>
    <t>Q.04.000.032346</t>
  </si>
  <si>
    <t>Q.04.000.032347</t>
  </si>
  <si>
    <t>Válvula motorizada de esfera, com duas vias atuador floating; diâmetro de 1 1/2" a 3/4"; ref. EMO-85M-24+S6064 da Actua Controls, CN7510A2001+VB02 1/2"' e 3/4"' da Honeywell,  B239+ARB24-3 da Belimo ou equivalente</t>
  </si>
  <si>
    <t>Q.04.000.032348</t>
  </si>
  <si>
    <t>Válvula duas vias on/off retorno elétrico, diâmetro 1/2" a 3/4"; ref. ACTBV80S-215/ACTBV80S-220 da Actua ou equivalente</t>
  </si>
  <si>
    <t>Q.04.000.032349</t>
  </si>
  <si>
    <t>Válvula esfera motorizada de duas vias de atuador proporcional diâmetro 2" a 2 1/2"</t>
  </si>
  <si>
    <t>Q.04.000.032350</t>
  </si>
  <si>
    <t>Atuador proporcional de 10 Nm, tensão de entrada AC/DC 24 V, IP 54</t>
  </si>
  <si>
    <t>Q.04.000.032351</t>
  </si>
  <si>
    <t>Válvula esfera duas vias flangeada Ø3''</t>
  </si>
  <si>
    <t>Q.04.000.032357</t>
  </si>
  <si>
    <t>Veneziana com tela, anodizado natural, com filtro G4 e furos; referência comercial modelo AWG fabricantes Trox, Difus-ar ou equivalente</t>
  </si>
  <si>
    <t>Q.04.000.032358</t>
  </si>
  <si>
    <t>Veneziana com tela, modelo AWG; referência comercial: Trox ou equivalente</t>
  </si>
  <si>
    <t>Q.04.000.032359</t>
  </si>
  <si>
    <t>Veneziana com tela, modelo AWG, tamanho 38,5x33 cm; referência comercial: Trox, Difus-ar ou equivalente</t>
  </si>
  <si>
    <t>Q.04.000.032360</t>
  </si>
  <si>
    <t>Veneziana com tela, modelo AWG, tamanho 78,5x33 cm; referência comercial: Trox, Difus-ar ou equivalente</t>
  </si>
  <si>
    <t>R.02.000.038018</t>
  </si>
  <si>
    <t>Óleo de linhaça</t>
  </si>
  <si>
    <t>R.02.000.039013</t>
  </si>
  <si>
    <t>Ácido muriático</t>
  </si>
  <si>
    <t>R.03.000.020338</t>
  </si>
  <si>
    <t>Tela tipo mosquiteira removível em fibra de vidro revestida em pvc, perfil alumínio, borracha EPDM, Kit fixação com 4 cantoneiras, travas e parafusos com buchas</t>
  </si>
  <si>
    <t>R.03.000.020341</t>
  </si>
  <si>
    <t>Tela em poliéster, malha 2 x 2 mm, gramatura mínima de 36g/m², estruturante para impermeabilização a frio</t>
  </si>
  <si>
    <t>R.03.000.020342</t>
  </si>
  <si>
    <t>Tela em polietileno, malha hexagonal de 1/2´, gramatura mínima de 205g/m², ref. Pinteiro 5110P ou 5111P da Nortene, ou equivalente</t>
  </si>
  <si>
    <t>R.03.000.027502</t>
  </si>
  <si>
    <t>Tela em polietileno (nylon), malha 10x10cm - fio com espessura de 2 mm, instalada</t>
  </si>
  <si>
    <t>S.01.000.009521</t>
  </si>
  <si>
    <t>Grupo gerador - 2,5/3 kVA</t>
  </si>
  <si>
    <t>S.01.000.009700</t>
  </si>
  <si>
    <t>Defensa metálica semimaleável simples</t>
  </si>
  <si>
    <t>S.01.000.020276</t>
  </si>
  <si>
    <t>Estaca tipo Raiz, diâmetro de 15 cm para 25 t, em rocha</t>
  </si>
  <si>
    <t>S.01.000.020910</t>
  </si>
  <si>
    <t>Marco de concreto tronco pirâmide, padrão INCRA</t>
  </si>
  <si>
    <t>S.01.000.031559</t>
  </si>
  <si>
    <t>S.01.000.038760</t>
  </si>
  <si>
    <t>S.01.000.080102</t>
  </si>
  <si>
    <t>Caminhão com irrigadeira e autobomba, capacidade mínima de 6.000 litros - COND.D</t>
  </si>
  <si>
    <t>S.01.000.080105</t>
  </si>
  <si>
    <t>Vassoura mecânica - rebocada mecanicamente</t>
  </si>
  <si>
    <t>S.01.000.080119</t>
  </si>
  <si>
    <t>Trator c/pneus industrial, agrícola com peso de 5 T</t>
  </si>
  <si>
    <t>S.01.000.080125</t>
  </si>
  <si>
    <t>Betoneira reversível com carregador, capacidade de 320 litros, acionamento do motor combustão interna (diesel e gasolina) ou motor elétrico Alfa 320</t>
  </si>
  <si>
    <t>S.01.000.080129</t>
  </si>
  <si>
    <t>Compressor de ar XA 125 MWD - COND. D</t>
  </si>
  <si>
    <t>S.01.000.080149</t>
  </si>
  <si>
    <t>Vibroacabadora de asfalto sobre esteiras, capacidade 400 ton/hora</t>
  </si>
  <si>
    <t>S.01.000.080157</t>
  </si>
  <si>
    <t>Rompedor Pneumático ATLAS COPCO TEX 32 PS</t>
  </si>
  <si>
    <t>S.01.000.080178</t>
  </si>
  <si>
    <t>Rolo compactador vibratório de um cilindro/PN 7T</t>
  </si>
  <si>
    <t>S.01.000.080230</t>
  </si>
  <si>
    <t>Pá-carregadeira sobre pneus, potência 120 a 122HP (88,5 a 119 kW) capacidade da caçamba de 1,7 a 5,0m³, ref. CAT924G da CATERPILLAR</t>
  </si>
  <si>
    <t>S.01.000.080258</t>
  </si>
  <si>
    <t>Caminhão carroceria em madeira, capacidade até 8 toneladas</t>
  </si>
  <si>
    <t>S.01.000.080266</t>
  </si>
  <si>
    <t>Pá-carregadeira retroescavadeira / carregadeira, capacidade de 0,77m³ - COND. D</t>
  </si>
  <si>
    <t>S.01.000.080271</t>
  </si>
  <si>
    <t>Escavadeira hidráulica sobre pneus 0,25m³</t>
  </si>
  <si>
    <t>S.01.000.080272</t>
  </si>
  <si>
    <t>Escavadeira hidráulica sobre esteira 100 HP (74 kW)</t>
  </si>
  <si>
    <t>S.01.000.080303</t>
  </si>
  <si>
    <t>Trator sobre esteira com lamina/Ripper 2,28m³</t>
  </si>
  <si>
    <t>S.01.000.080308</t>
  </si>
  <si>
    <t>Caminhão basculante caçamba minério, capacidade de 8,0m³ - COND.D</t>
  </si>
  <si>
    <t>S.01.000.080311</t>
  </si>
  <si>
    <t>Caminhão basculante diesel com capacidade de 5 m³ - COND. D</t>
  </si>
  <si>
    <t>S.01.000.080312</t>
  </si>
  <si>
    <t>Caminhão espargidor, capacidade de 6.000 litros - COND.D</t>
  </si>
  <si>
    <t>S.01.000.080330</t>
  </si>
  <si>
    <t>Rolo compactador vibratório com pé de carneiro em aço, potência 121 a 127HP (90 a 93 kW), ref. CA25PD DYNAPAC</t>
  </si>
  <si>
    <t>S.01.000.080332</t>
  </si>
  <si>
    <t>Motoniveladora com escarificador potência 140HP (104kW), ref. CAT 120H da CATERPILLAR</t>
  </si>
  <si>
    <t>S.01.000.080334</t>
  </si>
  <si>
    <t>Placa vibratória impacto de 1.700 kg, com motor diesel, ou gasolina, ou elétrico, ref. Placa Vibratoria Dynapac CM13 da Flygt do Brasil ou equivalente</t>
  </si>
  <si>
    <t>S.01.000.080337</t>
  </si>
  <si>
    <t>Rolo compactador autopropelido, vibratório em aço, cilindros lisos em tandem, potência 80 HP (59 kW); ref. CC21 Dynapac 6 toneladas</t>
  </si>
  <si>
    <t>S.01.000.080338</t>
  </si>
  <si>
    <t>Rolo compactador de pneus para asfalto, capacidade 27 toneladas</t>
  </si>
  <si>
    <t>S.01.000.080342</t>
  </si>
  <si>
    <t>Trator de esteira lâmina reta/riper - 328HP, CATEPILLAR-D8R PS328 ou equivalente</t>
  </si>
  <si>
    <t>S.01.000.080344</t>
  </si>
  <si>
    <t>Trator sobre esteiras potência 76 a 88HP (56 a 64,9kW), ref. D4 da Komatsu</t>
  </si>
  <si>
    <t>S.01.000.080349</t>
  </si>
  <si>
    <t>Veículo com capacidade para 4 pessoas</t>
  </si>
  <si>
    <t>S.01.000.080351</t>
  </si>
  <si>
    <t>Guindauto MUNCK M-640/18 com lança telescópica capacidade 3750 kg</t>
  </si>
  <si>
    <t>S.01.000.080352</t>
  </si>
  <si>
    <t>Veículo utilitário com capacidade para 9 pessoas - 1.600 CC - COND.D</t>
  </si>
  <si>
    <t>S.01.000.080357</t>
  </si>
  <si>
    <t>Locação de estação total</t>
  </si>
  <si>
    <t>S.01.000.080358</t>
  </si>
  <si>
    <t>Locação de nível com tripé</t>
  </si>
  <si>
    <t>S.01.000.081345</t>
  </si>
  <si>
    <t>Fresadora, largura útil 1 m; ref. Fresadora Wirtgem 1000C ou equivalente</t>
  </si>
  <si>
    <t>S.01.000.091701</t>
  </si>
  <si>
    <t>Sinalização horizontal com resina vinílica ou acrílica</t>
  </si>
  <si>
    <t>S.01.000.091713</t>
  </si>
  <si>
    <t>S.01.000.091714</t>
  </si>
  <si>
    <t>S.01.000.091716</t>
  </si>
  <si>
    <t>S.03.000.020120</t>
  </si>
  <si>
    <t>Placa de advertência em chapa de alumínio, espessura 2mm, com pintura refletiva</t>
  </si>
  <si>
    <t>S.03.000.026616</t>
  </si>
  <si>
    <t>Cantoneira em alumínio</t>
  </si>
  <si>
    <t>S.03.000.026664</t>
  </si>
  <si>
    <t>Chapa de aço galvanizado nas bitolas: nº 22, n° 24 e n° 26</t>
  </si>
  <si>
    <t>S.03.000.028009</t>
  </si>
  <si>
    <t>Cola de contato para chapa vinílica / borracha</t>
  </si>
  <si>
    <t>S.03.000.032568</t>
  </si>
  <si>
    <t>Rodapé em mármore branco com espessura de 2 cm e altura de 7,0cm, acabamento polido</t>
  </si>
  <si>
    <t>S.03.000.036500</t>
  </si>
  <si>
    <t>Tampão ferro dúctil de 300x300mm, classe 125 (ruptura &gt; 125 kN), conforme NBR 10160/2005</t>
  </si>
  <si>
    <t>S.03.000.036510</t>
  </si>
  <si>
    <t>Execução de guia e sarjeta extrusada in loco, perfil 450</t>
  </si>
  <si>
    <t>S.03.000.040007</t>
  </si>
  <si>
    <t>Poste concreto armado circular, H= 9m p/300kgf</t>
  </si>
  <si>
    <t>S.03.000.040009</t>
  </si>
  <si>
    <t>Poste concreto armado circular, H= 9m p/400kgf</t>
  </si>
  <si>
    <t>S.03.000.042306</t>
  </si>
  <si>
    <t>Placa de sinalização em chapa de aço N.16, com pintura refletiva "Perigo Alta Tensão"</t>
  </si>
  <si>
    <t>S.03.000.060255</t>
  </si>
  <si>
    <t>Anel pré-moldado em concreto, diâmetro externo de 0,80 m, h= 0,50 m</t>
  </si>
  <si>
    <t>S.03.000.061192</t>
  </si>
  <si>
    <t>Curva 45° em aço galvanizado, rosca macho/fêmea, Ø 2 1/2´</t>
  </si>
  <si>
    <t>S.03.000.061193</t>
  </si>
  <si>
    <t>Curva 90° em aço galvanizado, rosca fêmea/fêmea, Ø 2 1/2´</t>
  </si>
  <si>
    <t>S.03.000.067004</t>
  </si>
  <si>
    <t>Escavação e carga mecanizada em campo aberto com rompedor hidráulico, em rocha</t>
  </si>
  <si>
    <t>S.03.000.080127</t>
  </si>
  <si>
    <t>Máquina projetora de concreto</t>
  </si>
  <si>
    <t>S.03.000.080128</t>
  </si>
  <si>
    <t>Compressor de ar rebocável, vazão 748pcm, motor a diesel, pot. 210cv</t>
  </si>
  <si>
    <t>S.03.000.080308</t>
  </si>
  <si>
    <t>Transporte de material asfáltico, com caminhão com capacidade de 20000l em rodovia pavimentada para distância médias de transporte igual ou inferior a 100km. af_02/2016</t>
  </si>
  <si>
    <t>TxKM</t>
  </si>
  <si>
    <t>S.03.000.080328</t>
  </si>
  <si>
    <t>Guindaste hidráulico autopropelido, com lança telescópica, para espaços limitados, tração 4x4, capacidade acima de 30 ton, potência 97 KW</t>
  </si>
  <si>
    <t>S.04.000.020160</t>
  </si>
  <si>
    <t>Batente de alumínio para divisória</t>
  </si>
  <si>
    <t>S.04.000.020750</t>
  </si>
  <si>
    <t>Mão-de-obra / equipamentos mecânico e rotativo / corte / laser</t>
  </si>
  <si>
    <t>S.04.000.021028</t>
  </si>
  <si>
    <t>Madeira serrada G1-C6</t>
  </si>
  <si>
    <t>S.04.000.021087</t>
  </si>
  <si>
    <t>Chapa compensada plastificada de 12 mm de espessura</t>
  </si>
  <si>
    <t>S.04.000.021093</t>
  </si>
  <si>
    <t>Locação de andaime torre metálico (1,5x1,5m), com piso metálico</t>
  </si>
  <si>
    <t>S.04.000.021094</t>
  </si>
  <si>
    <t>Locação de andaime tubular fachadeiro, largura mínima de 1,00 m com piso metálico e sapatas ajustáveis</t>
  </si>
  <si>
    <t>M2XME</t>
  </si>
  <si>
    <t>S.04.000.021531</t>
  </si>
  <si>
    <t>Barra de transferência em aço liso, diâmetro de 12,5 mm e comprimento de 35 cm</t>
  </si>
  <si>
    <t>S.04.000.022069</t>
  </si>
  <si>
    <t>Espaçador treliçado de aço, H= 5 cm</t>
  </si>
  <si>
    <t>S.04.000.024045</t>
  </si>
  <si>
    <t>Disco diamantado para máquinas serra-mármore</t>
  </si>
  <si>
    <t>S.04.000.024123</t>
  </si>
  <si>
    <t>Fibra de polipropileno corrugada</t>
  </si>
  <si>
    <t>S.04.000.026514</t>
  </si>
  <si>
    <t>Parafuso auto-atarraxante com fenda, zincado branco de 9,5 x 2,9 mm</t>
  </si>
  <si>
    <t>S.04.000.026515</t>
  </si>
  <si>
    <t>Parafuso galvanizado com cabeça panela de 6mm x 80mm, com buch de nylon Ux10</t>
  </si>
  <si>
    <t>S.04.000.026601</t>
  </si>
  <si>
    <t>Perfil ´U´ enrijecido (60x45x20)mm chapa 14 galvanizado</t>
  </si>
  <si>
    <t>S.04.000.026727</t>
  </si>
  <si>
    <t>Parafuso auto-atarraxante 5,5x38mm com arruela e bucha tipo S8</t>
  </si>
  <si>
    <t>S.04.000.026728</t>
  </si>
  <si>
    <t>Parafuso em inox auto-atarraxante sextavado M6x50mm com bucha plástica tipo S6</t>
  </si>
  <si>
    <t>S.04.000.027499</t>
  </si>
  <si>
    <t>Galvanização a frio (tinta rica em zinco)</t>
  </si>
  <si>
    <t>S.04.000.027515</t>
  </si>
  <si>
    <t>Placas pré-moldada em concreto dimensões (1,60x0,60x0,03m)</t>
  </si>
  <si>
    <t>S.04.000.028017</t>
  </si>
  <si>
    <t>Endurecedor superficial para concreto</t>
  </si>
  <si>
    <t>S.04.000.028073</t>
  </si>
  <si>
    <t>Cola para piso vinílico</t>
  </si>
  <si>
    <t>S.04.000.031142</t>
  </si>
  <si>
    <t>Porta/balcão tipo basculante com acionamento manual - 3,50 x 1,50 m - BA-10</t>
  </si>
  <si>
    <t>S.04.000.031215</t>
  </si>
  <si>
    <t>Ferro trabalhado</t>
  </si>
  <si>
    <t>S.04.000.031547</t>
  </si>
  <si>
    <t>Elevador para passageiros, uso interno com capacidade mínima de 600kg para duas paradas, portas unilaterais</t>
  </si>
  <si>
    <t>S.04.000.031548</t>
  </si>
  <si>
    <t>Elevador para passageiros, uso interno com capacidade mínima de 600kg para três paradas, portas unilaterais</t>
  </si>
  <si>
    <t>S.04.000.031550</t>
  </si>
  <si>
    <t>Elevador para passageiros, uso interno com capacidade mínima de 600kg para três paradas, portas bilaterais</t>
  </si>
  <si>
    <t>S.04.000.031551</t>
  </si>
  <si>
    <t>Elevador para passageiros, uso interno com capacidade mínima de 600kg para quatro paradas, portas bilaterais</t>
  </si>
  <si>
    <t>S.04.000.031552</t>
  </si>
  <si>
    <t>Elevador para passageiros, uso interno com capacidade mínima de 600kg para quatro paradas, portas unilaterais</t>
  </si>
  <si>
    <t>S.04.000.031554</t>
  </si>
  <si>
    <t>Fornecimento e instalação de vidro laminado 5+5mm, inclusive acessórios em alumínio</t>
  </si>
  <si>
    <t>S.04.000.031686</t>
  </si>
  <si>
    <t>Tela alambrado soldada galvanizada fio 3,0mm, malha 5 x 15 cm</t>
  </si>
  <si>
    <t>S.04.000.031731</t>
  </si>
  <si>
    <t>Dobradiça em aço cromado com pino e bola em aço de 3 1/2´ x 3´</t>
  </si>
  <si>
    <t>S.04.000.031733</t>
  </si>
  <si>
    <t>Dobradiça 03 estágios ferro galvanizado DN 1´ x 4´</t>
  </si>
  <si>
    <t>S.04.000.032569</t>
  </si>
  <si>
    <t>Granito com espessura de 2cm e acabamento polido</t>
  </si>
  <si>
    <t>S.04.000.032570</t>
  </si>
  <si>
    <t>Granito com espessura de 3cm e acabamento polido</t>
  </si>
  <si>
    <t>S.04.000.033032</t>
  </si>
  <si>
    <t>Lambri em madeira macho/fêmea 10 x 1 cm, exceto pinus</t>
  </si>
  <si>
    <t>S.04.000.033562</t>
  </si>
  <si>
    <t>Plaqueta laminada para revestimento em áreas internas e externas</t>
  </si>
  <si>
    <t>S.04.000.034030</t>
  </si>
  <si>
    <t>Fita crepe 25mm x 50m</t>
  </si>
  <si>
    <t>S.04.000.034045</t>
  </si>
  <si>
    <t>Forro fibra mineral acústico, borda Square Lay-in, placas de 1250x625x16mm ou 625x625x16mm, pintura base poliester, estrutura de sustentação perfil ´T´; ref. Giorgian ou equivalente</t>
  </si>
  <si>
    <t>S.04.000.034078</t>
  </si>
  <si>
    <t>Luminária retangular de embutir tipo calha aberta com aletas parabólicas para 2 lâmpadas fluorescentes tubulares, ref. 123232 BC da ARM, FAA04-E228 da Lumicenter, PL 377/24 da Prolumi ou equivalente</t>
  </si>
  <si>
    <t>S.04.000.036075</t>
  </si>
  <si>
    <t>Junta elástica estrutural neoprene aplicada, ref. JJ2020F da Juntas Jeene</t>
  </si>
  <si>
    <t>S.04.000.036701</t>
  </si>
  <si>
    <t>Tampo para suporte rede voleibol / trave de futebol</t>
  </si>
  <si>
    <t>S.04.000.036702</t>
  </si>
  <si>
    <t>Rede para volei em poliamida (nylon), malha de 10x10cm, fio com espessura de 2mm, com 4 faixas de arremate em lona</t>
  </si>
  <si>
    <t>S.04.000.036703</t>
  </si>
  <si>
    <t>Poste para voleibol oficial, galvanizado, com pintura em esmalte na cor verde, completo</t>
  </si>
  <si>
    <t>S.04.000.038009</t>
  </si>
  <si>
    <t>Selador para pintura latex</t>
  </si>
  <si>
    <t>S.04.000.038010</t>
  </si>
  <si>
    <t>Lixa carbeto de silício de 7´</t>
  </si>
  <si>
    <t>S.04.000.039006</t>
  </si>
  <si>
    <t>Adesivo/selador à base de emulsão PVA/acrílica, ref. KZ Heydi da Viapol, Denverfix da Denver ou equivalente</t>
  </si>
  <si>
    <t>S.04.000.039086</t>
  </si>
  <si>
    <t>Placa de sinalização em PVC expandido de 70x20cm, espessura 3mm, adesivo dupla face sobre todo o verso</t>
  </si>
  <si>
    <t>S.04.000.040515</t>
  </si>
  <si>
    <t>Isolador tipo ´castanha´ com grampo de sustentação</t>
  </si>
  <si>
    <t>S.04.000.042631</t>
  </si>
  <si>
    <t>Cantoneira em aço galvanizado de 2" x 2" x 1/8"</t>
  </si>
  <si>
    <t>S.04.000.042634</t>
  </si>
  <si>
    <t>Trilho chapa 50x60x1,9mm galvanizado para porta de correr</t>
  </si>
  <si>
    <t>S.04.000.042635</t>
  </si>
  <si>
    <t>Rodizio em aço duplo de 1 1/2"</t>
  </si>
  <si>
    <t>S.04.000.046214</t>
  </si>
  <si>
    <t>Sensor presença c/fotocélula, bivolt, p/iluminação teto, alcance 6m,120°, tempo de desligamento 1 ou 4 minutos</t>
  </si>
  <si>
    <t>S.04.000.049579</t>
  </si>
  <si>
    <t>Serra circular</t>
  </si>
  <si>
    <t>S.04.000.062028</t>
  </si>
  <si>
    <t>Baguete plástico tipo Tarucel, D= 6 mm</t>
  </si>
  <si>
    <t>S.04.000.062553</t>
  </si>
  <si>
    <t>Anel borracha para tubo PVC 40mm (1 1/2´)</t>
  </si>
  <si>
    <t>S.04.000.065610</t>
  </si>
  <si>
    <t>Cuba em aço inoxidável simples de 600x500x300mm, AISI 304, liga 18,8 e chapa 22</t>
  </si>
  <si>
    <t>S.04.000.065676</t>
  </si>
  <si>
    <t>Tampo em MDF de 25 mm de espessura com laminado melamínico</t>
  </si>
  <si>
    <t>S.04.000.066171</t>
  </si>
  <si>
    <t>Ducha higiênica com registro, ref. Belle Epoque Light 1984 C51 da Deca, Delicatta 10906 da Docol, Aquarius 2195-A da Fabrimar ou equivalente</t>
  </si>
  <si>
    <t>S.04.000.069500</t>
  </si>
  <si>
    <t>Solução limpadora diluída em água</t>
  </si>
  <si>
    <t>S.04.000.069508</t>
  </si>
  <si>
    <t>Solda liga chumbo e estanho de 70x30</t>
  </si>
  <si>
    <t>S.04.000.069569</t>
  </si>
  <si>
    <t>Parafuso francês 5/16´ x 3/4´ com porca e arruela galvanizadas</t>
  </si>
  <si>
    <t>S.04.000.080135</t>
  </si>
  <si>
    <t>Lixadeira elétrica</t>
  </si>
  <si>
    <t>S.04.000.080173</t>
  </si>
  <si>
    <t>Rolo compactador liso de 1000 kg</t>
  </si>
  <si>
    <t>S.04.000.080237</t>
  </si>
  <si>
    <t>Máquina de lavagem a pressão tipo Vap (água fria, pressão 1700PSI)</t>
  </si>
  <si>
    <t>S.04.000.080341</t>
  </si>
  <si>
    <t>Placa vibratória - 60 kg</t>
  </si>
  <si>
    <t>S.04.000.081346</t>
  </si>
  <si>
    <t>Motosserra a gasolina portátil tipo 60 cilindradas; ref. mod.61 da Husqvarna ou equivalente</t>
  </si>
  <si>
    <t>S.04.000.081349</t>
  </si>
  <si>
    <t>Caminhão MUNCK 3 toneladas</t>
  </si>
  <si>
    <t>S.04.000.081350</t>
  </si>
  <si>
    <t>Caminhão MUNCK 15 toneladas</t>
  </si>
  <si>
    <t>S.04.000.081351</t>
  </si>
  <si>
    <t>Caminhão guindaste sobre pneus com capacidade de carga de 25 Toneladas</t>
  </si>
  <si>
    <t>S.04.000.081352</t>
  </si>
  <si>
    <t>Caminhão guindaste sobre pneus com capacidade de carga de 30 Toneladas</t>
  </si>
  <si>
    <t>S.04.000.090258</t>
  </si>
  <si>
    <t>Tela tipo mosquiteira em arame galvanizado malha 14, fio 30, abertura 1,5 mm, com requadro em perfis e chapas de ferro galvanizado - removível</t>
  </si>
  <si>
    <t>S.05.000.020219</t>
  </si>
  <si>
    <t>Estaca pré-moldada cravada para 70T</t>
  </si>
  <si>
    <t>S.05.000.020356</t>
  </si>
  <si>
    <t>Tela em polietileno para proteção de fachada, trama de 2,2mm</t>
  </si>
  <si>
    <t>S.05.000.020392</t>
  </si>
  <si>
    <t>Hidrojateamento para limpeza de superfície, por meio de jato d´água de alta pressão</t>
  </si>
  <si>
    <t>S.05.000.021023</t>
  </si>
  <si>
    <t>Sarrafo de pinus, 1´ x 4´ - bruto</t>
  </si>
  <si>
    <t>S.05.000.021048</t>
  </si>
  <si>
    <t>Ripa de imbuia 3,5 x 1,5 cm</t>
  </si>
  <si>
    <t>S.05.000.021049</t>
  </si>
  <si>
    <t>Moldura de 3 cm, guarnição em padrão Imbuia - tipo meia</t>
  </si>
  <si>
    <t>S.05.000.021061</t>
  </si>
  <si>
    <t>Tábua de pinus, 1´ x 12´ - bruta</t>
  </si>
  <si>
    <t>S.05.000.021062</t>
  </si>
  <si>
    <t>Pontalete de pinus, 3´ x 3´ - bruto</t>
  </si>
  <si>
    <t>S.05.000.021100</t>
  </si>
  <si>
    <t>Pré misturado a quente</t>
  </si>
  <si>
    <t>S.05.000.021101</t>
  </si>
  <si>
    <t>Pré misturado a frio</t>
  </si>
  <si>
    <t>S.05.000.024121</t>
  </si>
  <si>
    <t>Manta asfáltica com armadura poliéster tipo III, esp.4 mm anti raiz, ref. Torodin Anti Raiz Viapol - instalado</t>
  </si>
  <si>
    <t>S.05.000.026515</t>
  </si>
  <si>
    <t>Parafuso auto-atarraxante com cabeça panela e bucha de nylon S-8</t>
  </si>
  <si>
    <t>S.05.000.026607</t>
  </si>
  <si>
    <t>Grelha tipo boca de leão em ferro fundido ductil, articulada, classe mín. 250 - 25T, medidas aproximadas: 810x270mm - NBR 10160</t>
  </si>
  <si>
    <t>S.05.000.026608</t>
  </si>
  <si>
    <t>Ferro perfilado trabalhado</t>
  </si>
  <si>
    <t>S.05.000.028002</t>
  </si>
  <si>
    <t>Solvente para materiais base epóxi</t>
  </si>
  <si>
    <t>S.05.000.032432</t>
  </si>
  <si>
    <t>Caixilho em alumínio anodizado comum, fixo sem ventilação permanente, H= 1,00m, L= 1,20m, rerfil 30 - sem vidros</t>
  </si>
  <si>
    <t>S.05.000.032433</t>
  </si>
  <si>
    <t>Caixilho de alumínio anodizado comum, tipo maxim-ar, H= 0,90m, L- 1,20m, linha 30 - sem vidros</t>
  </si>
  <si>
    <t>S.05.000.035587</t>
  </si>
  <si>
    <t>Piso podotátil colorido intertravado, tipo alerta ou direcional, espessura de 6 cm</t>
  </si>
  <si>
    <t>S.05.000.036031</t>
  </si>
  <si>
    <t>Junta plástica de dilatação para pisos de 3/4´x 1/8´ (17 x 3 mm)</t>
  </si>
  <si>
    <t>S.05.000.036705</t>
  </si>
  <si>
    <t>Mastro para bandeira em aço galvanizado completo engastado, altura livre de 9,00 m</t>
  </si>
  <si>
    <t>S.05.000.036714</t>
  </si>
  <si>
    <t>Mastro para bandeira em aço galvanizado completo engastado, altura livre de 7,00 m</t>
  </si>
  <si>
    <t>S.05.000.038556</t>
  </si>
  <si>
    <t>Árvore ornamental tipo Quaresmeira (Tibouchina Granulosa) - h= 1,50 / 2,00m</t>
  </si>
  <si>
    <t>S.05.000.039039</t>
  </si>
  <si>
    <t>Argamassa mista com areia grossa 1:2:8</t>
  </si>
  <si>
    <t>S.05.000.039040</t>
  </si>
  <si>
    <t>Argamassa de cimento e areia - média 1:5</t>
  </si>
  <si>
    <t>S.05.000.039104</t>
  </si>
  <si>
    <t>Placa de identificação para estacionamento (placa+poste+base), com desenho universal de acessibilidade, tipo pedestal</t>
  </si>
  <si>
    <t>S.05.000.040132</t>
  </si>
  <si>
    <t>Poste telecônico reto em aço galvanizado a fogo, altura de 7m, com base, chumbadores, porcas e arruelas</t>
  </si>
  <si>
    <t>S.05.000.065621</t>
  </si>
  <si>
    <t>Cuba em aço inoxidável simples de 600x500x400mm, AISI 304, liga 18,8 e chapa 22</t>
  </si>
  <si>
    <t>S.05.000.090089</t>
  </si>
  <si>
    <t>Cubículo de medição blindado de média tensão, completo, uso abrigado, classe 15 kV, ref. Piccolo Gimi, Beguin ou equivalente</t>
  </si>
  <si>
    <t>S.05.000.093275</t>
  </si>
  <si>
    <t>S.06.000.011700</t>
  </si>
  <si>
    <t>S.06.000.011701</t>
  </si>
  <si>
    <t>S.06.000.011702</t>
  </si>
  <si>
    <t>S.06.000.028076</t>
  </si>
  <si>
    <t>Aparelho corte oxiacetileno</t>
  </si>
  <si>
    <t>S.06.000.061088</t>
  </si>
  <si>
    <t>Junta Gibault em ferro fundido, DN= 80mm completa</t>
  </si>
  <si>
    <t>S.06.000.061089</t>
  </si>
  <si>
    <t>Junta Gibault em ferro fundido, DN= 100 mm completa</t>
  </si>
  <si>
    <t>S.06.000.085678</t>
  </si>
  <si>
    <t>Retroescavadeira sobre rodas com carregadeira, tração 4x4, potência liquida 88 HP, peso operacional mínimo 6674 kg capacidade da carregadeira de 1 m³ e da retroescavadeira mínima de 0,26 m³, profundidade de escavação máxima de 4,37 m</t>
  </si>
  <si>
    <t>S.07.000.009675</t>
  </si>
  <si>
    <t>Martelete perfurador/rompedor elétrico - 1,5 kW</t>
  </si>
  <si>
    <t>S.07.000.009687</t>
  </si>
  <si>
    <t>Caminhão carroceria com capacidade de 5 t - 115 kW</t>
  </si>
  <si>
    <t>S.07.000.009800</t>
  </si>
  <si>
    <t>Bate-estaca hidráulico para defensas montado em caminhão guindauto com capacidade de 20 t.m e carroceria de 4 t - 136 kW</t>
  </si>
  <si>
    <t>Parecer técnico</t>
  </si>
  <si>
    <t>Projeto de instalações elétricas</t>
  </si>
  <si>
    <t>Levantamento topográfico e geofísico</t>
  </si>
  <si>
    <t>Tratamento, recuperação e trabalhos especiais em concreto</t>
  </si>
  <si>
    <t>Poço profundo</t>
  </si>
  <si>
    <t>Construção provisória</t>
  </si>
  <si>
    <t>Tapume, vedação e proteções diversas</t>
  </si>
  <si>
    <t>Alocação de equipe, equipamento e ferramental</t>
  </si>
  <si>
    <t>Sinalização de obra</t>
  </si>
  <si>
    <t>Locação de obra</t>
  </si>
  <si>
    <t>Demolição de concreto, lastro, mistura e afins</t>
  </si>
  <si>
    <t>Demolição de alvenaria</t>
  </si>
  <si>
    <t>Demolição de revestimento em massa</t>
  </si>
  <si>
    <t>Demolição de revestimento cerâmico e ladrilho hidráulico</t>
  </si>
  <si>
    <t>Demolição de revestimento sintético</t>
  </si>
  <si>
    <t>Demolição de revestimento em pedra e blocos maciços</t>
  </si>
  <si>
    <t>Demolição de revestimento asfáltico</t>
  </si>
  <si>
    <t>Demolição de forro / divisórias</t>
  </si>
  <si>
    <t>Demolição de impermeabilização e afins</t>
  </si>
  <si>
    <t>Remoção de pintura</t>
  </si>
  <si>
    <t>Remoção de sinalização horizontal</t>
  </si>
  <si>
    <t>Retirada de elementos de estrutura (concreto, ferro, alumínio e madeira)</t>
  </si>
  <si>
    <t>Retirada de telhamento e proteção</t>
  </si>
  <si>
    <t>Retirada de revestimento em pedra e blocos maciços</t>
  </si>
  <si>
    <t>Retirada de revestimentos sintéticos e metálicos</t>
  </si>
  <si>
    <t>Retirada de esquadria e elementos metálicos</t>
  </si>
  <si>
    <t>Retirada de ferragens e acessórios para esquadrias</t>
  </si>
  <si>
    <t>Retirada de aparelhos, metais sanitários e registro</t>
  </si>
  <si>
    <t>Retirada de aparelhos elétricos e hidráulicos</t>
  </si>
  <si>
    <t>Retirada de impermeabilização e afins</t>
  </si>
  <si>
    <t>Retirada em instalação elétrica - letra A ate B</t>
  </si>
  <si>
    <t>Retirada em instalação elétrica - letra C</t>
  </si>
  <si>
    <t>Retirada em instalação elétrica - letra D ate I</t>
  </si>
  <si>
    <t>Retirada em instalação elétrica - letra J ate N</t>
  </si>
  <si>
    <t>Retirada em instalação elétrica - letra O ate S</t>
  </si>
  <si>
    <t>Retirada em instalação elétrica - letra T ate o final</t>
  </si>
  <si>
    <t>Retirada em instalação hidráulica</t>
  </si>
  <si>
    <t>Retirada em instalação de combate a incêndio</t>
  </si>
  <si>
    <t>Retirada de sistema e equipamento de conforto mecânico</t>
  </si>
  <si>
    <t>Retirada de dispositivos viários</t>
  </si>
  <si>
    <t>Escavação manual em campo aberto de solo, exceto rocha</t>
  </si>
  <si>
    <t>Escavação manual em valas e buracos de solo, exceto rocha</t>
  </si>
  <si>
    <t>Escavação ou corte mecanizados em campo aberto de solo, exceto rocha</t>
  </si>
  <si>
    <t>Escavação mecanizada de valas e buracos em solo, exceto rocha</t>
  </si>
  <si>
    <t>Escavação mecanizada em solo brejoso ou turfa</t>
  </si>
  <si>
    <t>Escavação ou carga mecanizada em campo aberto</t>
  </si>
  <si>
    <t>Contenção</t>
  </si>
  <si>
    <t>Forma em papelão</t>
  </si>
  <si>
    <t>11.01.520</t>
  </si>
  <si>
    <t>Concreto usinado, fck = 30 MPa - para bombeamento em estaca hélice contínua</t>
  </si>
  <si>
    <t>Concreto usinado não estrutural - fornecimento do material</t>
  </si>
  <si>
    <t>Concreto não estrutural executado no local - fornecimento do material</t>
  </si>
  <si>
    <t>11.11</t>
  </si>
  <si>
    <t>Argamassas especiais</t>
  </si>
  <si>
    <t>11.11.030</t>
  </si>
  <si>
    <t>Argamassa de cimento e areia, fck = 20 MPa, consumo de cimento 600 kg/m³ - material para injeção em estaca raiz</t>
  </si>
  <si>
    <t>Lançamento e aplicação</t>
  </si>
  <si>
    <t>Reparos, conservações e complementos - GRUPO 11</t>
  </si>
  <si>
    <t>12.07.274</t>
  </si>
  <si>
    <t>Estaca tipo Raiz, diâmetro de 15 cm para 25 t, sem armação e sem argamassa, em rocha</t>
  </si>
  <si>
    <t>12.07.511</t>
  </si>
  <si>
    <t>Injeção de argamassa de cimento e areia em estaca raiz - sobreconsumo</t>
  </si>
  <si>
    <t>Tubulão</t>
  </si>
  <si>
    <t>Estaca hélice continua</t>
  </si>
  <si>
    <t>Estaca escavada com injeção ou micro estaca</t>
  </si>
  <si>
    <t>Laje pre-fabricada mista em vigotas treplicadas e lajotas</t>
  </si>
  <si>
    <t>Alvenaria de fundação (embasamento)</t>
  </si>
  <si>
    <t>Alvenaria com tijolo maciço comum ou especial</t>
  </si>
  <si>
    <t>Alvenaria com bloco cerâmico de vedação</t>
  </si>
  <si>
    <t>Alvenaria com bloco cerâmico estrutural</t>
  </si>
  <si>
    <t>Alvenaria com bloco de concreto de vedação</t>
  </si>
  <si>
    <t>Alvenaria de concreto celular ou silico calcário</t>
  </si>
  <si>
    <t>Elementos vazados (concreto, cerâmica e vidros)</t>
  </si>
  <si>
    <t>Divisória e fechamento</t>
  </si>
  <si>
    <t>Divisória e fechamento.</t>
  </si>
  <si>
    <t>Reparos, conservações e complementos - GRUPO 14</t>
  </si>
  <si>
    <t>Estrutura em aço</t>
  </si>
  <si>
    <t>Reparos, conservações e complementos - GRUPO 15</t>
  </si>
  <si>
    <t>Telhamento em cimento reforçado com fio sintético (CRFS)</t>
  </si>
  <si>
    <t>Telhamento metálico comum</t>
  </si>
  <si>
    <t>Telhamento metálico especial</t>
  </si>
  <si>
    <t>Telhamento em material sintético</t>
  </si>
  <si>
    <t>Reparos, conservações e complementos - GRUPO 16</t>
  </si>
  <si>
    <t>Regularização de base</t>
  </si>
  <si>
    <t>Reparos e conservações em massa e concreto - GRUPO 17</t>
  </si>
  <si>
    <t>Placa cerâmica esmaltada prensada</t>
  </si>
  <si>
    <t>24.02.811</t>
  </si>
  <si>
    <t>Porta de ferro acústica, espessura de 80mm, batente tripla vedação 185mm, com fechadura e maçaneta - 50 dB</t>
  </si>
  <si>
    <t>Eletroduto rígido em aço carbono galvanizado por imersão a quente com acessórios – NBR 5598</t>
  </si>
  <si>
    <t>41.11.712</t>
  </si>
  <si>
    <t>Luminária LED redonda para piso/parede, potência 6W - bivolt</t>
  </si>
  <si>
    <t>41.31.100</t>
  </si>
  <si>
    <t>Projetor LED verde retangular, foco orientável, para fixação no piso ou parede, potência de 7,5 W</t>
  </si>
  <si>
    <t>43.05.100</t>
  </si>
  <si>
    <t>Insuflador de ar compacto, para renovação de ar em ambientes, vazão máxima 93 m³/h</t>
  </si>
  <si>
    <t>Ar condicionado a frio, tipo split piso teto com capacidade de 48.000 BTU/h</t>
  </si>
  <si>
    <t>43.20.250</t>
  </si>
  <si>
    <t>Poço termométrico em alumínio, com haste de 30mm e rosca 1/2" npt</t>
  </si>
  <si>
    <t>44.01.680</t>
  </si>
  <si>
    <t>44.03.316</t>
  </si>
  <si>
    <t>Torneira misturador clínica de mesa com arejador articulado, acionamento cotovelo</t>
  </si>
  <si>
    <t>44.03.810</t>
  </si>
  <si>
    <t>Aparelho misturador de mesa para pia com bica móvel, acabamento cromado</t>
  </si>
  <si>
    <t>49.03.022</t>
  </si>
  <si>
    <t>Caixa de gordura premoldada premoldada com tampa em concreto, 40 x 40 x 35 cm</t>
  </si>
  <si>
    <t>61.10.101</t>
  </si>
  <si>
    <t>Tratamento de ar (Fan-Coil) tipo Air Handling Unit de concepção modular, capacidade de 6 TR</t>
  </si>
  <si>
    <t>61.14.051</t>
  </si>
  <si>
    <t>Caixa ventiladora com ventilador centrífugo, vazão 10.000 m³/h, pressão 30 mmCA - 220/380 V / 60Hz</t>
  </si>
  <si>
    <t>CDHU183</t>
  </si>
  <si>
    <t>Atestados de comissionamento e certificação das instalações elétricas e hidráulicas e de ar condicionado, cabeamento estruturado, gases medicinais, elevadores, bem como Manual do Edifício Hospitalar</t>
  </si>
  <si>
    <t>CPU01</t>
  </si>
  <si>
    <t>CPU02</t>
  </si>
  <si>
    <t>05.14</t>
  </si>
  <si>
    <t>CPU04</t>
  </si>
  <si>
    <t>08.04</t>
  </si>
  <si>
    <t>09.03</t>
  </si>
  <si>
    <t>11.06</t>
  </si>
  <si>
    <t>11.07</t>
  </si>
  <si>
    <t>11.08</t>
  </si>
  <si>
    <t>COTAÇÃO</t>
  </si>
  <si>
    <t>Tampo/bancada em PMMA - Polimetacrilato de metila, na espessura de 2cm, incluindo cubas.</t>
  </si>
  <si>
    <t>m2</t>
  </si>
  <si>
    <t>CPU05</t>
  </si>
  <si>
    <t>?</t>
  </si>
  <si>
    <t>Start-up´s e testes, relatórios de comissionamentos (Filtragens, Amperagens...), Peças Sobressalentes, balanceamentos ar/água, Manuais do Sistema conforme MD, etc...</t>
  </si>
  <si>
    <t xml:space="preserve">Central de Vácuo Clínico  e Central de Ar Medicinal Comprimido, conforme memorial descritivo  </t>
  </si>
  <si>
    <t>15.64</t>
  </si>
  <si>
    <t>06.07</t>
  </si>
  <si>
    <t xml:space="preserve"> </t>
  </si>
  <si>
    <t>09.05</t>
  </si>
  <si>
    <t>Sistema de Divisória de vidro com persiana embutida</t>
  </si>
  <si>
    <t>CDHU184</t>
  </si>
  <si>
    <t>CDHU185</t>
  </si>
  <si>
    <t>CDHU186</t>
  </si>
  <si>
    <t>15.65</t>
  </si>
  <si>
    <t>15.66</t>
  </si>
  <si>
    <t>Caixa de filtros F8/H14  para vazão de 17.000 m³/h</t>
  </si>
  <si>
    <t>CPU06</t>
  </si>
  <si>
    <t>CPU07</t>
  </si>
  <si>
    <t xml:space="preserve">Duto em  Alumínio x 1250mm x 3000mm-#3mm </t>
  </si>
  <si>
    <t>CPU08</t>
  </si>
  <si>
    <t>CPU09</t>
  </si>
  <si>
    <t>01.23.056</t>
  </si>
  <si>
    <t>17.12.241</t>
  </si>
  <si>
    <t>Rodapé abaulado, com argamassa epoxi, altura entre 5 a 10cm</t>
  </si>
  <si>
    <t>17.12.301</t>
  </si>
  <si>
    <t>Piso epóxi autonivelante, múltiplas camadas, espessura 4 mm - instalado</t>
  </si>
  <si>
    <t>28.20.655</t>
  </si>
  <si>
    <t>Puxador duplo em aço inoxidável de 300 mm, para porta</t>
  </si>
  <si>
    <t>41.11.094</t>
  </si>
  <si>
    <t>Luminária LED de embutir para caixa de luz 4x2cm, para uso externo, tipo balizador de 3W</t>
  </si>
  <si>
    <t>43.20.260</t>
  </si>
  <si>
    <t>Termostato para aquecimento ou refrigeração com programação horária</t>
  </si>
  <si>
    <t>49.06.486</t>
  </si>
  <si>
    <t>Tampão em ferro fundido com tampa articulada, de 900 mm, classe D 400 (ruptura &gt; 400kN</t>
  </si>
  <si>
    <t>54.04.393</t>
  </si>
  <si>
    <t>Piso em placa de concreto permeável drenante, cor natural, com resina protetora, espessura de 8 cm</t>
  </si>
  <si>
    <t>68.01.640</t>
  </si>
  <si>
    <t>Poste de concreto circular, 200 kg, H = 11,00 m</t>
  </si>
  <si>
    <t/>
  </si>
  <si>
    <t>19.00</t>
  </si>
  <si>
    <t>PREÇO TOTAL DOS EQUIPAMENTOS</t>
  </si>
  <si>
    <t>SUBTOTAL DOS EQUIPAMENTOS</t>
  </si>
  <si>
    <t>TOTAL GERAL</t>
  </si>
  <si>
    <t>EQUIPAMENTOS</t>
  </si>
  <si>
    <t>TOTAL GERAL ACUMULADO</t>
  </si>
  <si>
    <t>Versão 184</t>
  </si>
  <si>
    <t xml:space="preserve">BDI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</si>
</sst>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3"/>
      <color theme="4"/>
      <name val="Arial"/>
      <family val="2"/>
    </font>
    <font>
      <b/>
      <sz val="10"/>
      <color indexed="8"/>
      <name val="Arial"/>
      <family val="2"/>
    </font>
    <font>
      <b/>
      <u/>
      <sz val="12"/>
      <color indexed="8"/>
      <name val="Arial"/>
      <family val="2"/>
    </font>
    <font>
      <sz val="11"/>
      <color indexed="8"/>
      <name val="Arial"/>
      <family val="2"/>
    </font>
    <font>
      <b/>
      <i/>
      <sz val="10"/>
      <name val="Arial"/>
      <family val="2"/>
    </font>
    <font>
      <b/>
      <sz val="10"/>
      <name val="Verdana"/>
      <family val="2"/>
    </font>
    <font>
      <b/>
      <sz val="14"/>
      <name val="Verdana"/>
      <family val="2"/>
    </font>
    <font>
      <sz val="10"/>
      <name val="Verdana"/>
      <family val="2"/>
    </font>
    <font>
      <sz val="11"/>
      <name val="Verdana"/>
      <family val="2"/>
    </font>
    <font>
      <vertAlign val="superscript"/>
      <sz val="10"/>
      <name val="Verdana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Arial"/>
      <family val="2"/>
    </font>
    <font>
      <b/>
      <i/>
      <sz val="11"/>
      <color indexed="8"/>
      <name val="Cambria"/>
      <family val="2"/>
      <scheme val="major"/>
    </font>
    <font>
      <b/>
      <i/>
      <sz val="10"/>
      <color rgb="FF00000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</patternFill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  <xf numFmtId="44" fontId="2" fillId="0" borderId="0" applyFont="0" applyFill="0" applyBorder="0" applyAlignment="0" applyProtection="0"/>
    <xf numFmtId="0" fontId="14" fillId="0" borderId="0"/>
    <xf numFmtId="0" fontId="14" fillId="0" borderId="0"/>
    <xf numFmtId="0" fontId="1" fillId="0" borderId="0"/>
    <xf numFmtId="0" fontId="1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225">
    <xf numFmtId="0" fontId="0" fillId="0" borderId="0" xfId="0"/>
    <xf numFmtId="0" fontId="8" fillId="0" borderId="0" xfId="0" applyFont="1" applyFill="1" applyAlignment="1">
      <alignment horizontal="left" vertical="center"/>
    </xf>
    <xf numFmtId="43" fontId="10" fillId="0" borderId="0" xfId="1" applyFont="1" applyFill="1" applyAlignment="1">
      <alignment horizontal="right" vertical="center"/>
    </xf>
    <xf numFmtId="0" fontId="10" fillId="0" borderId="0" xfId="0" applyFont="1" applyFill="1" applyAlignment="1">
      <alignment horizontal="justify" vertical="center" wrapText="1"/>
    </xf>
    <xf numFmtId="0" fontId="10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4" fontId="10" fillId="2" borderId="6" xfId="0" applyNumberFormat="1" applyFont="1" applyFill="1" applyBorder="1" applyAlignment="1" applyProtection="1">
      <alignment horizontal="left" vertical="center"/>
    </xf>
    <xf numFmtId="14" fontId="8" fillId="2" borderId="6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justify" vertical="center"/>
    </xf>
    <xf numFmtId="4" fontId="10" fillId="2" borderId="6" xfId="0" applyNumberFormat="1" applyFont="1" applyFill="1" applyBorder="1" applyAlignment="1" applyProtection="1">
      <alignment horizontal="center" vertical="center" wrapText="1"/>
      <protection locked="0"/>
    </xf>
    <xf numFmtId="43" fontId="10" fillId="2" borderId="6" xfId="1" applyFont="1" applyFill="1" applyBorder="1" applyAlignment="1" applyProtection="1">
      <alignment horizontal="center" vertical="center" wrapText="1"/>
      <protection locked="0"/>
    </xf>
    <xf numFmtId="43" fontId="8" fillId="0" borderId="6" xfId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left" vertical="center"/>
    </xf>
    <xf numFmtId="0" fontId="8" fillId="6" borderId="3" xfId="0" applyFont="1" applyFill="1" applyBorder="1" applyAlignment="1">
      <alignment horizontal="justify" vertical="center" wrapText="1"/>
    </xf>
    <xf numFmtId="0" fontId="8" fillId="6" borderId="3" xfId="0" applyFont="1" applyFill="1" applyBorder="1" applyAlignment="1">
      <alignment horizontal="right" vertical="center" wrapText="1"/>
    </xf>
    <xf numFmtId="43" fontId="10" fillId="6" borderId="3" xfId="1" applyFont="1" applyFill="1" applyBorder="1" applyAlignment="1">
      <alignment horizontal="right" vertical="center"/>
    </xf>
    <xf numFmtId="43" fontId="10" fillId="7" borderId="3" xfId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justify" vertical="center" wrapText="1"/>
    </xf>
    <xf numFmtId="43" fontId="10" fillId="0" borderId="3" xfId="1" applyFont="1" applyFill="1" applyBorder="1" applyAlignment="1">
      <alignment horizontal="right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3" fontId="10" fillId="0" borderId="3" xfId="1" applyFont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43" fontId="10" fillId="0" borderId="3" xfId="1" applyFont="1" applyFill="1" applyBorder="1" applyAlignment="1" applyProtection="1">
      <alignment horizontal="right" vertical="center" wrapText="1"/>
      <protection locked="0"/>
    </xf>
    <xf numFmtId="0" fontId="8" fillId="0" borderId="3" xfId="0" applyFont="1" applyBorder="1" applyAlignment="1">
      <alignment horizontal="left" vertical="center" wrapText="1"/>
    </xf>
    <xf numFmtId="0" fontId="8" fillId="6" borderId="3" xfId="0" applyFont="1" applyFill="1" applyBorder="1" applyAlignment="1">
      <alignment horizontal="left" vertical="center" wrapText="1"/>
    </xf>
    <xf numFmtId="43" fontId="10" fillId="6" borderId="3" xfId="1" applyFont="1" applyFill="1" applyBorder="1" applyAlignment="1">
      <alignment horizontal="right" vertical="center" wrapText="1"/>
    </xf>
    <xf numFmtId="43" fontId="10" fillId="7" borderId="3" xfId="1" applyFont="1" applyFill="1" applyBorder="1" applyAlignment="1">
      <alignment horizontal="right" vertical="center" wrapText="1"/>
    </xf>
    <xf numFmtId="43" fontId="10" fillId="0" borderId="3" xfId="1" applyFont="1" applyFill="1" applyBorder="1" applyAlignment="1">
      <alignment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1" applyFont="1" applyAlignment="1">
      <alignment horizontal="center" vertical="center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5" fillId="5" borderId="8" xfId="2" applyFont="1" applyFill="1" applyBorder="1" applyAlignment="1" applyProtection="1">
      <alignment vertical="center" wrapText="1"/>
      <protection locked="0"/>
    </xf>
    <xf numFmtId="0" fontId="15" fillId="5" borderId="8" xfId="2" applyFont="1" applyFill="1" applyBorder="1" applyAlignment="1" applyProtection="1">
      <alignment horizontal="center" vertical="center"/>
      <protection locked="0"/>
    </xf>
    <xf numFmtId="43" fontId="10" fillId="5" borderId="3" xfId="1" applyFont="1" applyFill="1" applyBorder="1" applyAlignment="1">
      <alignment horizontal="right" vertical="center" wrapText="1"/>
    </xf>
    <xf numFmtId="0" fontId="15" fillId="5" borderId="6" xfId="2" applyFont="1" applyFill="1" applyBorder="1" applyAlignment="1" applyProtection="1">
      <alignment vertical="center" wrapText="1"/>
      <protection locked="0"/>
    </xf>
    <xf numFmtId="0" fontId="15" fillId="5" borderId="6" xfId="2" quotePrefix="1" applyFont="1" applyFill="1" applyBorder="1" applyAlignment="1" applyProtection="1">
      <alignment horizontal="center" vertical="center"/>
      <protection locked="0"/>
    </xf>
    <xf numFmtId="43" fontId="8" fillId="5" borderId="3" xfId="1" applyFont="1" applyFill="1" applyBorder="1" applyAlignment="1">
      <alignment vertical="center" wrapText="1"/>
    </xf>
    <xf numFmtId="10" fontId="14" fillId="0" borderId="9" xfId="7" applyNumberFormat="1" applyFont="1" applyFill="1" applyBorder="1" applyAlignment="1" applyProtection="1">
      <alignment horizontal="center" vertical="center"/>
      <protection locked="0"/>
    </xf>
    <xf numFmtId="0" fontId="14" fillId="8" borderId="8" xfId="2" applyFont="1" applyFill="1" applyBorder="1" applyAlignment="1" applyProtection="1">
      <alignment vertical="center" wrapText="1"/>
      <protection locked="0"/>
    </xf>
    <xf numFmtId="43" fontId="8" fillId="7" borderId="3" xfId="1" applyFont="1" applyFill="1" applyBorder="1" applyAlignment="1">
      <alignment vertical="center"/>
    </xf>
    <xf numFmtId="43" fontId="10" fillId="0" borderId="3" xfId="1" applyFont="1" applyBorder="1" applyAlignment="1">
      <alignment vertical="center" wrapText="1"/>
    </xf>
    <xf numFmtId="43" fontId="8" fillId="7" borderId="3" xfId="1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/>
    </xf>
    <xf numFmtId="43" fontId="8" fillId="5" borderId="3" xfId="1" applyFont="1" applyFill="1" applyBorder="1" applyAlignment="1">
      <alignment horizontal="center" vertical="center"/>
    </xf>
    <xf numFmtId="4" fontId="10" fillId="2" borderId="8" xfId="0" applyNumberFormat="1" applyFont="1" applyFill="1" applyBorder="1" applyAlignment="1" applyProtection="1">
      <alignment horizontal="left" vertical="center"/>
    </xf>
    <xf numFmtId="0" fontId="10" fillId="0" borderId="8" xfId="0" applyFont="1" applyBorder="1" applyAlignment="1">
      <alignment horizontal="justify" vertical="center"/>
    </xf>
    <xf numFmtId="4" fontId="10" fillId="2" borderId="8" xfId="0" applyNumberFormat="1" applyFont="1" applyFill="1" applyBorder="1" applyAlignment="1" applyProtection="1">
      <alignment horizontal="center" vertical="center" wrapText="1"/>
      <protection locked="0"/>
    </xf>
    <xf numFmtId="43" fontId="8" fillId="0" borderId="8" xfId="1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43" fontId="0" fillId="0" borderId="7" xfId="1" applyFont="1" applyBorder="1" applyAlignment="1">
      <alignment vertical="center"/>
    </xf>
    <xf numFmtId="10" fontId="0" fillId="0" borderId="17" xfId="4" applyNumberFormat="1" applyFont="1" applyBorder="1" applyAlignment="1">
      <alignment horizontal="center" vertical="center"/>
    </xf>
    <xf numFmtId="0" fontId="1" fillId="0" borderId="0" xfId="13" applyAlignment="1">
      <alignment vertical="center"/>
    </xf>
    <xf numFmtId="43" fontId="0" fillId="0" borderId="0" xfId="14" applyFont="1"/>
    <xf numFmtId="0" fontId="1" fillId="0" borderId="0" xfId="13"/>
    <xf numFmtId="0" fontId="2" fillId="0" borderId="0" xfId="5" applyAlignment="1">
      <alignment vertical="center"/>
    </xf>
    <xf numFmtId="0" fontId="2" fillId="0" borderId="0" xfId="5" applyAlignment="1">
      <alignment horizontal="left" vertical="center"/>
    </xf>
    <xf numFmtId="0" fontId="2" fillId="0" borderId="0" xfId="5" applyFont="1" applyFill="1" applyAlignment="1">
      <alignment horizontal="center" vertical="center"/>
    </xf>
    <xf numFmtId="2" fontId="17" fillId="3" borderId="0" xfId="5" applyNumberFormat="1" applyFont="1" applyFill="1" applyAlignment="1">
      <alignment horizontal="right" vertical="center"/>
    </xf>
    <xf numFmtId="0" fontId="6" fillId="0" borderId="0" xfId="5" applyFont="1" applyAlignment="1">
      <alignment horizontal="left" vertical="center"/>
    </xf>
    <xf numFmtId="0" fontId="2" fillId="0" borderId="0" xfId="5" applyAlignment="1">
      <alignment horizontal="center" vertical="center"/>
    </xf>
    <xf numFmtId="49" fontId="17" fillId="3" borderId="0" xfId="15" applyNumberFormat="1" applyFont="1" applyFill="1" applyAlignment="1">
      <alignment horizontal="right" vertical="center"/>
    </xf>
    <xf numFmtId="0" fontId="18" fillId="0" borderId="0" xfId="5" applyFont="1" applyAlignment="1">
      <alignment horizontal="center" vertical="center"/>
    </xf>
    <xf numFmtId="0" fontId="19" fillId="4" borderId="3" xfId="5" applyNumberFormat="1" applyFont="1" applyFill="1" applyBorder="1" applyAlignment="1" applyProtection="1">
      <alignment horizontal="center" vertical="center"/>
    </xf>
    <xf numFmtId="2" fontId="19" fillId="4" borderId="3" xfId="5" applyNumberFormat="1" applyFont="1" applyFill="1" applyBorder="1" applyAlignment="1" applyProtection="1">
      <alignment horizontal="center" vertical="center"/>
    </xf>
    <xf numFmtId="0" fontId="19" fillId="4" borderId="9" xfId="5" applyNumberFormat="1" applyFont="1" applyFill="1" applyBorder="1" applyAlignment="1" applyProtection="1">
      <alignment horizontal="center" vertical="center"/>
    </xf>
    <xf numFmtId="2" fontId="19" fillId="4" borderId="9" xfId="5" applyNumberFormat="1" applyFont="1" applyFill="1" applyBorder="1" applyAlignment="1" applyProtection="1">
      <alignment horizontal="center" vertical="center"/>
    </xf>
    <xf numFmtId="0" fontId="1" fillId="3" borderId="7" xfId="13" applyFill="1" applyBorder="1" applyAlignment="1">
      <alignment vertical="center"/>
    </xf>
    <xf numFmtId="0" fontId="1" fillId="0" borderId="7" xfId="13" applyBorder="1" applyAlignment="1">
      <alignment horizontal="left" vertical="center" wrapText="1"/>
    </xf>
    <xf numFmtId="0" fontId="1" fillId="0" borderId="7" xfId="13" applyBorder="1" applyAlignment="1">
      <alignment horizontal="center" vertical="center"/>
    </xf>
    <xf numFmtId="2" fontId="1" fillId="0" borderId="7" xfId="13" applyNumberFormat="1" applyBorder="1" applyAlignment="1">
      <alignment vertical="center"/>
    </xf>
    <xf numFmtId="0" fontId="1" fillId="0" borderId="1" xfId="13" applyBorder="1" applyAlignment="1">
      <alignment vertical="center"/>
    </xf>
    <xf numFmtId="0" fontId="1" fillId="0" borderId="1" xfId="13" applyBorder="1" applyAlignment="1">
      <alignment horizontal="left" vertical="center" wrapText="1"/>
    </xf>
    <xf numFmtId="0" fontId="1" fillId="0" borderId="1" xfId="13" applyBorder="1" applyAlignment="1">
      <alignment horizontal="center" vertical="center"/>
    </xf>
    <xf numFmtId="2" fontId="1" fillId="0" borderId="1" xfId="13" applyNumberFormat="1" applyBorder="1" applyAlignment="1">
      <alignment vertical="center"/>
    </xf>
    <xf numFmtId="0" fontId="1" fillId="0" borderId="0" xfId="13" applyFill="1" applyAlignment="1">
      <alignment vertical="center"/>
    </xf>
    <xf numFmtId="0" fontId="1" fillId="0" borderId="1" xfId="13" applyFill="1" applyBorder="1" applyAlignment="1">
      <alignment vertical="center" wrapText="1"/>
    </xf>
    <xf numFmtId="0" fontId="1" fillId="0" borderId="1" xfId="13" applyFill="1" applyBorder="1" applyAlignment="1">
      <alignment horizontal="center" vertical="center" wrapText="1"/>
    </xf>
    <xf numFmtId="43" fontId="0" fillId="0" borderId="1" xfId="14" applyFont="1" applyFill="1" applyBorder="1" applyAlignment="1">
      <alignment vertical="center" wrapText="1"/>
    </xf>
    <xf numFmtId="0" fontId="1" fillId="0" borderId="17" xfId="13" applyFill="1" applyBorder="1" applyAlignment="1">
      <alignment vertical="center" wrapText="1"/>
    </xf>
    <xf numFmtId="0" fontId="1" fillId="0" borderId="17" xfId="13" applyFill="1" applyBorder="1" applyAlignment="1">
      <alignment horizontal="center" vertical="center" wrapText="1"/>
    </xf>
    <xf numFmtId="43" fontId="0" fillId="0" borderId="17" xfId="14" applyFont="1" applyFill="1" applyBorder="1" applyAlignment="1">
      <alignment vertical="center" wrapText="1"/>
    </xf>
    <xf numFmtId="0" fontId="1" fillId="0" borderId="0" xfId="13" applyFill="1" applyAlignment="1">
      <alignment horizontal="center" vertical="center"/>
    </xf>
    <xf numFmtId="43" fontId="0" fillId="0" borderId="0" xfId="14" applyFont="1" applyFill="1" applyAlignment="1">
      <alignment vertical="center"/>
    </xf>
    <xf numFmtId="43" fontId="14" fillId="0" borderId="0" xfId="0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43" fontId="20" fillId="0" borderId="0" xfId="1" applyFont="1" applyAlignment="1">
      <alignment vertical="center"/>
    </xf>
    <xf numFmtId="0" fontId="21" fillId="0" borderId="1" xfId="13" applyFont="1" applyFill="1" applyBorder="1" applyAlignment="1">
      <alignment vertical="center" wrapText="1"/>
    </xf>
    <xf numFmtId="43" fontId="10" fillId="0" borderId="0" xfId="1" applyFont="1" applyFill="1" applyBorder="1" applyAlignment="1">
      <alignment horizontal="right" vertical="center" wrapText="1"/>
    </xf>
    <xf numFmtId="43" fontId="21" fillId="0" borderId="0" xfId="0" applyNumberFormat="1" applyFont="1" applyAlignment="1">
      <alignment vertical="center"/>
    </xf>
    <xf numFmtId="0" fontId="21" fillId="0" borderId="1" xfId="13" applyFont="1" applyFill="1" applyBorder="1" applyAlignment="1">
      <alignment horizontal="center" vertical="center" wrapText="1"/>
    </xf>
    <xf numFmtId="49" fontId="7" fillId="4" borderId="3" xfId="2" applyNumberFormat="1" applyFont="1" applyFill="1" applyBorder="1" applyAlignment="1" applyProtection="1">
      <alignment horizontal="center" vertical="center"/>
    </xf>
    <xf numFmtId="0" fontId="7" fillId="4" borderId="4" xfId="2" applyNumberFormat="1" applyFont="1" applyFill="1" applyBorder="1" applyAlignment="1" applyProtection="1">
      <alignment horizontal="center" vertical="center" wrapText="1"/>
    </xf>
    <xf numFmtId="0" fontId="7" fillId="4" borderId="3" xfId="2" applyNumberFormat="1" applyFont="1" applyFill="1" applyBorder="1" applyAlignment="1" applyProtection="1">
      <alignment horizontal="center" vertical="center"/>
    </xf>
    <xf numFmtId="4" fontId="7" fillId="4" borderId="3" xfId="2" applyNumberFormat="1" applyFont="1" applyFill="1" applyBorder="1" applyAlignment="1" applyProtection="1">
      <alignment horizontal="center" vertical="center"/>
    </xf>
    <xf numFmtId="49" fontId="13" fillId="3" borderId="7" xfId="0" applyNumberFormat="1" applyFont="1" applyFill="1" applyBorder="1" applyAlignment="1">
      <alignment horizontal="left" vertical="center"/>
    </xf>
    <xf numFmtId="0" fontId="13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4" fontId="13" fillId="0" borderId="7" xfId="0" applyNumberFormat="1" applyFont="1" applyBorder="1" applyAlignment="1">
      <alignment vertical="center"/>
    </xf>
    <xf numFmtId="49" fontId="13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0" fillId="0" borderId="1" xfId="0" quotePrefix="1" applyBorder="1" applyAlignment="1">
      <alignment vertical="center" wrapText="1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8" fillId="5" borderId="3" xfId="0" applyFont="1" applyFill="1" applyBorder="1" applyAlignment="1">
      <alignment horizontal="center" vertical="center" wrapText="1"/>
    </xf>
    <xf numFmtId="0" fontId="0" fillId="0" borderId="0" xfId="0" quotePrefix="1" applyAlignment="1">
      <alignment vertical="center"/>
    </xf>
    <xf numFmtId="0" fontId="8" fillId="0" borderId="22" xfId="0" applyFont="1" applyBorder="1" applyAlignment="1">
      <alignment horizontal="left" vertical="center"/>
    </xf>
    <xf numFmtId="4" fontId="10" fillId="2" borderId="23" xfId="0" applyNumberFormat="1" applyFont="1" applyFill="1" applyBorder="1" applyAlignment="1" applyProtection="1">
      <alignment horizontal="left" vertical="center"/>
    </xf>
    <xf numFmtId="43" fontId="8" fillId="0" borderId="24" xfId="1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43" fontId="8" fillId="5" borderId="18" xfId="1" applyFont="1" applyFill="1" applyBorder="1" applyAlignment="1">
      <alignment horizontal="center" vertical="center"/>
    </xf>
    <xf numFmtId="0" fontId="8" fillId="6" borderId="22" xfId="0" applyFont="1" applyFill="1" applyBorder="1" applyAlignment="1">
      <alignment horizontal="center" vertical="center"/>
    </xf>
    <xf numFmtId="43" fontId="8" fillId="7" borderId="18" xfId="1" applyFont="1" applyFill="1" applyBorder="1" applyAlignment="1">
      <alignment vertical="center"/>
    </xf>
    <xf numFmtId="0" fontId="10" fillId="2" borderId="22" xfId="0" applyFont="1" applyFill="1" applyBorder="1" applyAlignment="1">
      <alignment horizontal="center" vertical="center" wrapText="1"/>
    </xf>
    <xf numFmtId="43" fontId="10" fillId="0" borderId="18" xfId="1" applyFont="1" applyFill="1" applyBorder="1" applyAlignment="1">
      <alignment vertical="center" wrapText="1"/>
    </xf>
    <xf numFmtId="0" fontId="8" fillId="0" borderId="22" xfId="0" applyFont="1" applyBorder="1" applyAlignment="1">
      <alignment horizontal="center" vertical="center" wrapText="1"/>
    </xf>
    <xf numFmtId="43" fontId="10" fillId="0" borderId="18" xfId="1" applyFont="1" applyBorder="1" applyAlignment="1">
      <alignment vertical="center" wrapText="1"/>
    </xf>
    <xf numFmtId="0" fontId="8" fillId="6" borderId="22" xfId="0" applyFont="1" applyFill="1" applyBorder="1" applyAlignment="1">
      <alignment horizontal="center" vertical="center" wrapText="1"/>
    </xf>
    <xf numFmtId="43" fontId="8" fillId="7" borderId="18" xfId="1" applyFont="1" applyFill="1" applyBorder="1" applyAlignment="1">
      <alignment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0" borderId="0" xfId="0" applyFont="1" applyBorder="1"/>
    <xf numFmtId="43" fontId="8" fillId="5" borderId="18" xfId="1" applyFont="1" applyFill="1" applyBorder="1" applyAlignment="1">
      <alignment vertical="center" wrapText="1"/>
    </xf>
    <xf numFmtId="0" fontId="8" fillId="0" borderId="27" xfId="0" applyFont="1" applyFill="1" applyBorder="1" applyAlignment="1">
      <alignment horizontal="left" vertical="center"/>
    </xf>
    <xf numFmtId="0" fontId="8" fillId="0" borderId="28" xfId="0" applyFont="1" applyFill="1" applyBorder="1" applyAlignment="1">
      <alignment horizontal="left" vertical="center"/>
    </xf>
    <xf numFmtId="43" fontId="10" fillId="0" borderId="28" xfId="1" applyFont="1" applyFill="1" applyBorder="1" applyAlignment="1">
      <alignment horizontal="right" vertical="center"/>
    </xf>
    <xf numFmtId="43" fontId="10" fillId="0" borderId="29" xfId="1" applyFont="1" applyFill="1" applyBorder="1" applyAlignment="1">
      <alignment horizontal="righ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43" fontId="10" fillId="0" borderId="0" xfId="1" applyFont="1" applyFill="1" applyBorder="1" applyAlignment="1">
      <alignment horizontal="right" vertical="center"/>
    </xf>
    <xf numFmtId="43" fontId="10" fillId="0" borderId="26" xfId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5" fillId="0" borderId="8" xfId="2" applyFont="1" applyFill="1" applyBorder="1" applyAlignment="1" applyProtection="1">
      <alignment vertical="center" wrapText="1"/>
      <protection locked="0"/>
    </xf>
    <xf numFmtId="0" fontId="15" fillId="0" borderId="8" xfId="2" quotePrefix="1" applyFont="1" applyFill="1" applyBorder="1" applyAlignment="1" applyProtection="1">
      <alignment horizontal="center" vertical="center"/>
      <protection locked="0"/>
    </xf>
    <xf numFmtId="43" fontId="8" fillId="0" borderId="3" xfId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15" fillId="0" borderId="6" xfId="2" applyFont="1" applyFill="1" applyBorder="1" applyAlignment="1" applyProtection="1">
      <alignment vertical="center" wrapText="1"/>
      <protection locked="0"/>
    </xf>
    <xf numFmtId="0" fontId="15" fillId="0" borderId="6" xfId="2" quotePrefix="1" applyFont="1" applyFill="1" applyBorder="1" applyAlignment="1" applyProtection="1">
      <alignment horizontal="center" vertical="center"/>
      <protection locked="0"/>
    </xf>
    <xf numFmtId="10" fontId="10" fillId="5" borderId="3" xfId="4" applyNumberFormat="1" applyFont="1" applyFill="1" applyBorder="1" applyAlignment="1">
      <alignment horizontal="center" vertical="center" wrapText="1"/>
    </xf>
    <xf numFmtId="0" fontId="3" fillId="0" borderId="0" xfId="12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5" fillId="0" borderId="0" xfId="12" applyFont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8" fillId="6" borderId="5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 wrapText="1"/>
    </xf>
    <xf numFmtId="0" fontId="10" fillId="2" borderId="5" xfId="0" applyNumberFormat="1" applyFont="1" applyFill="1" applyBorder="1" applyAlignment="1" applyProtection="1">
      <alignment vertical="center" wrapText="1"/>
      <protection locked="0"/>
    </xf>
    <xf numFmtId="0" fontId="10" fillId="2" borderId="6" xfId="0" applyNumberFormat="1" applyFont="1" applyFill="1" applyBorder="1" applyAlignment="1" applyProtection="1">
      <alignment vertical="center" wrapText="1"/>
      <protection locked="0"/>
    </xf>
    <xf numFmtId="0" fontId="10" fillId="2" borderId="4" xfId="0" applyNumberFormat="1" applyFont="1" applyFill="1" applyBorder="1" applyAlignment="1" applyProtection="1">
      <alignment vertical="center" wrapText="1"/>
      <protection locked="0"/>
    </xf>
    <xf numFmtId="0" fontId="10" fillId="2" borderId="5" xfId="0" applyNumberFormat="1" applyFont="1" applyFill="1" applyBorder="1" applyAlignment="1" applyProtection="1">
      <alignment vertical="center"/>
      <protection locked="0"/>
    </xf>
    <xf numFmtId="0" fontId="10" fillId="2" borderId="6" xfId="0" applyNumberFormat="1" applyFont="1" applyFill="1" applyBorder="1" applyAlignment="1" applyProtection="1">
      <alignment vertical="center"/>
      <protection locked="0"/>
    </xf>
    <xf numFmtId="0" fontId="10" fillId="2" borderId="4" xfId="0" applyNumberFormat="1" applyFont="1" applyFill="1" applyBorder="1" applyAlignment="1" applyProtection="1">
      <alignment vertical="center"/>
      <protection locked="0"/>
    </xf>
    <xf numFmtId="0" fontId="8" fillId="5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/>
      <protection locked="0"/>
    </xf>
    <xf numFmtId="0" fontId="10" fillId="2" borderId="18" xfId="0" applyNumberFormat="1" applyFont="1" applyFill="1" applyBorder="1" applyAlignment="1" applyProtection="1">
      <alignment vertical="center"/>
      <protection locked="0"/>
    </xf>
    <xf numFmtId="0" fontId="9" fillId="0" borderId="2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8" fillId="5" borderId="30" xfId="0" applyNumberFormat="1" applyFont="1" applyFill="1" applyBorder="1" applyAlignment="1">
      <alignment horizontal="center" vertical="center"/>
    </xf>
    <xf numFmtId="0" fontId="8" fillId="5" borderId="9" xfId="0" applyNumberFormat="1" applyFont="1" applyFill="1" applyBorder="1" applyAlignment="1">
      <alignment horizontal="center" vertical="center"/>
    </xf>
    <xf numFmtId="0" fontId="8" fillId="5" borderId="31" xfId="0" applyNumberFormat="1" applyFont="1" applyFill="1" applyBorder="1" applyAlignment="1">
      <alignment horizontal="center" vertical="center"/>
    </xf>
    <xf numFmtId="0" fontId="8" fillId="2" borderId="19" xfId="0" applyNumberFormat="1" applyFont="1" applyFill="1" applyBorder="1" applyAlignment="1">
      <alignment horizontal="center" vertical="center"/>
    </xf>
    <xf numFmtId="0" fontId="8" fillId="2" borderId="20" xfId="0" applyNumberFormat="1" applyFont="1" applyFill="1" applyBorder="1" applyAlignment="1">
      <alignment horizontal="center" vertical="center"/>
    </xf>
    <xf numFmtId="0" fontId="8" fillId="2" borderId="21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 applyProtection="1">
      <alignment horizontal="justify" vertical="center" wrapText="1"/>
      <protection locked="0"/>
    </xf>
    <xf numFmtId="0" fontId="10" fillId="2" borderId="3" xfId="0" applyNumberFormat="1" applyFont="1" applyFill="1" applyBorder="1" applyAlignment="1" applyProtection="1">
      <alignment horizontal="justify" vertical="center"/>
      <protection locked="0"/>
    </xf>
    <xf numFmtId="0" fontId="10" fillId="2" borderId="18" xfId="0" applyNumberFormat="1" applyFont="1" applyFill="1" applyBorder="1" applyAlignment="1" applyProtection="1">
      <alignment horizontal="justify" vertical="center"/>
      <protection locked="0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3" fontId="10" fillId="0" borderId="9" xfId="1" applyFont="1" applyFill="1" applyBorder="1" applyAlignment="1">
      <alignment vertical="center" wrapText="1"/>
    </xf>
    <xf numFmtId="43" fontId="10" fillId="0" borderId="10" xfId="1" applyFont="1" applyFill="1" applyBorder="1" applyAlignment="1">
      <alignment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43" fontId="10" fillId="0" borderId="15" xfId="1" applyFont="1" applyFill="1" applyBorder="1" applyAlignment="1">
      <alignment vertical="center"/>
    </xf>
    <xf numFmtId="43" fontId="10" fillId="0" borderId="10" xfId="1" applyFont="1" applyFill="1" applyBorder="1" applyAlignment="1">
      <alignment vertical="center"/>
    </xf>
    <xf numFmtId="0" fontId="10" fillId="0" borderId="11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vertical="center" wrapText="1"/>
    </xf>
    <xf numFmtId="0" fontId="10" fillId="0" borderId="13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5" fillId="5" borderId="3" xfId="2" applyFont="1" applyFill="1" applyBorder="1" applyAlignment="1" applyProtection="1">
      <alignment vertical="center" wrapText="1"/>
      <protection locked="0"/>
    </xf>
    <xf numFmtId="43" fontId="8" fillId="5" borderId="9" xfId="1" applyFont="1" applyFill="1" applyBorder="1" applyAlignment="1">
      <alignment horizontal="center" vertical="center" wrapText="1"/>
    </xf>
    <xf numFmtId="43" fontId="8" fillId="5" borderId="10" xfId="1" applyFont="1" applyFill="1" applyBorder="1" applyAlignment="1">
      <alignment horizontal="center" vertical="center" wrapText="1"/>
    </xf>
    <xf numFmtId="0" fontId="15" fillId="5" borderId="11" xfId="2" applyFont="1" applyFill="1" applyBorder="1" applyAlignment="1" applyProtection="1">
      <alignment vertical="center" wrapText="1"/>
      <protection locked="0"/>
    </xf>
    <xf numFmtId="0" fontId="15" fillId="5" borderId="12" xfId="2" applyFont="1" applyFill="1" applyBorder="1" applyAlignment="1" applyProtection="1">
      <alignment vertical="center" wrapText="1"/>
      <protection locked="0"/>
    </xf>
    <xf numFmtId="0" fontId="15" fillId="5" borderId="13" xfId="2" applyFont="1" applyFill="1" applyBorder="1" applyAlignment="1" applyProtection="1">
      <alignment vertical="center" wrapText="1"/>
      <protection locked="0"/>
    </xf>
    <xf numFmtId="0" fontId="15" fillId="5" borderId="14" xfId="2" applyFont="1" applyFill="1" applyBorder="1" applyAlignment="1" applyProtection="1">
      <alignment vertical="center" wrapText="1"/>
      <protection locked="0"/>
    </xf>
    <xf numFmtId="0" fontId="10" fillId="5" borderId="9" xfId="0" applyFont="1" applyFill="1" applyBorder="1" applyAlignment="1">
      <alignment vertical="center" wrapText="1"/>
    </xf>
    <xf numFmtId="0" fontId="0" fillId="0" borderId="10" xfId="0" applyBorder="1" applyAlignment="1">
      <alignment vertical="center" wrapText="1"/>
    </xf>
  </cellXfs>
  <cellStyles count="25">
    <cellStyle name="Estilo 1" xfId="16"/>
    <cellStyle name="Moeda 2" xfId="17"/>
    <cellStyle name="Normal" xfId="0" builtinId="0"/>
    <cellStyle name="Normal 10" xfId="18"/>
    <cellStyle name="Normal 2" xfId="2"/>
    <cellStyle name="Normal 2 2" xfId="5"/>
    <cellStyle name="Normal 2 3" xfId="13"/>
    <cellStyle name="Normal 3" xfId="19"/>
    <cellStyle name="Normal 3 2" xfId="12"/>
    <cellStyle name="Normal 4" xfId="20"/>
    <cellStyle name="Normal 6" xfId="21"/>
    <cellStyle name="Normal 9 2" xfId="8"/>
    <cellStyle name="Porcentagem" xfId="4" builtinId="5"/>
    <cellStyle name="Porcentagem 2" xfId="7"/>
    <cellStyle name="Porcentagem 3" xfId="10"/>
    <cellStyle name="Separador de milhares 2" xfId="22"/>
    <cellStyle name="Separador de milhares 3" xfId="23"/>
    <cellStyle name="Separador de milhares 4" xfId="24"/>
    <cellStyle name="Vírgula" xfId="1" builtinId="3"/>
    <cellStyle name="Vírgula 2" xfId="3"/>
    <cellStyle name="Vírgula 2 2" xfId="6"/>
    <cellStyle name="Vírgula 2 2 2" xfId="15"/>
    <cellStyle name="Vírgula 2 3" xfId="14"/>
    <cellStyle name="Vírgula 3" xfId="9"/>
    <cellStyle name="Vírgula 8" xfId="11"/>
  </cellStyles>
  <dxfs count="34"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ont>
        <color theme="0"/>
      </font>
    </dxf>
    <dxf>
      <fill>
        <patternFill>
          <bgColor theme="0" tint="-0.14996795556505021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140800</xdr:colOff>
      <xdr:row>2</xdr:row>
      <xdr:rowOff>162560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78C2D2E7-CBBE-4328-A692-142D6676F9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1198075" cy="5245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21205</xdr:colOff>
      <xdr:row>0</xdr:row>
      <xdr:rowOff>0</xdr:rowOff>
    </xdr:from>
    <xdr:to>
      <xdr:col>1</xdr:col>
      <xdr:colOff>152400</xdr:colOff>
      <xdr:row>2</xdr:row>
      <xdr:rowOff>115956</xdr:rowOff>
    </xdr:to>
    <xdr:grpSp>
      <xdr:nvGrpSpPr>
        <xdr:cNvPr id="2" name="Group 224713">
          <a:extLst>
            <a:ext uri="{FF2B5EF4-FFF2-40B4-BE49-F238E27FC236}">
              <a16:creationId xmlns="" xmlns:a16="http://schemas.microsoft.com/office/drawing/2014/main" id="{B8DCF30C-868D-43A3-A94D-71D44233D016}"/>
            </a:ext>
          </a:extLst>
        </xdr:cNvPr>
        <xdr:cNvGrpSpPr/>
      </xdr:nvGrpSpPr>
      <xdr:grpSpPr>
        <a:xfrm>
          <a:off x="21205" y="0"/>
          <a:ext cx="940820" cy="516006"/>
          <a:chOff x="-9783" y="0"/>
          <a:chExt cx="1741428" cy="840105"/>
        </a:xfrm>
      </xdr:grpSpPr>
      <xdr:pic>
        <xdr:nvPicPr>
          <xdr:cNvPr id="3" name="Picture 224715">
            <a:extLst>
              <a:ext uri="{FF2B5EF4-FFF2-40B4-BE49-F238E27FC236}">
                <a16:creationId xmlns="" xmlns:a16="http://schemas.microsoft.com/office/drawing/2014/main" id="{8CC27E2B-79EB-4041-9E89-C9A51EFD8269}"/>
              </a:ext>
            </a:extLst>
          </xdr:cNvPr>
          <xdr:cNvPicPr/>
        </xdr:nvPicPr>
        <xdr:blipFill>
          <a:blip xmlns:r="http://schemas.openxmlformats.org/officeDocument/2006/relationships" r:embed="rId1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-9783" y="668655"/>
            <a:ext cx="1143000" cy="171450"/>
          </a:xfrm>
          <a:prstGeom prst="rect">
            <a:avLst/>
          </a:prstGeom>
        </xdr:spPr>
      </xdr:pic>
      <xdr:pic>
        <xdr:nvPicPr>
          <xdr:cNvPr id="4" name="Picture 224714">
            <a:extLst>
              <a:ext uri="{FF2B5EF4-FFF2-40B4-BE49-F238E27FC236}">
                <a16:creationId xmlns="" xmlns:a16="http://schemas.microsoft.com/office/drawing/2014/main" id="{F5E50932-A08D-4561-9122-DB4F66F5CF9C}"/>
              </a:ext>
            </a:extLst>
          </xdr:cNvPr>
          <xdr:cNvPicPr/>
        </xdr:nvPicPr>
        <xdr:blipFill>
          <a:blip xmlns:r="http://schemas.openxmlformats.org/officeDocument/2006/relationships" r:embed="rId2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0" y="0"/>
            <a:ext cx="1731645" cy="668655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74545</xdr:colOff>
      <xdr:row>0</xdr:row>
      <xdr:rowOff>24848</xdr:rowOff>
    </xdr:from>
    <xdr:to>
      <xdr:col>2</xdr:col>
      <xdr:colOff>2320</xdr:colOff>
      <xdr:row>2</xdr:row>
      <xdr:rowOff>140804</xdr:rowOff>
    </xdr:to>
    <xdr:grpSp>
      <xdr:nvGrpSpPr>
        <xdr:cNvPr id="3" name="Group 224713">
          <a:extLst>
            <a:ext uri="{FF2B5EF4-FFF2-40B4-BE49-F238E27FC236}">
              <a16:creationId xmlns="" xmlns:a16="http://schemas.microsoft.com/office/drawing/2014/main" id="{B8DCF30C-868D-43A3-A94D-71D44233D016}"/>
            </a:ext>
          </a:extLst>
        </xdr:cNvPr>
        <xdr:cNvGrpSpPr/>
      </xdr:nvGrpSpPr>
      <xdr:grpSpPr>
        <a:xfrm>
          <a:off x="74545" y="24848"/>
          <a:ext cx="1352384" cy="538369"/>
          <a:chOff x="-9783" y="0"/>
          <a:chExt cx="1741428" cy="840105"/>
        </a:xfrm>
      </xdr:grpSpPr>
      <xdr:pic>
        <xdr:nvPicPr>
          <xdr:cNvPr id="4" name="Picture 224715">
            <a:extLst>
              <a:ext uri="{FF2B5EF4-FFF2-40B4-BE49-F238E27FC236}">
                <a16:creationId xmlns="" xmlns:a16="http://schemas.microsoft.com/office/drawing/2014/main" id="{8CC27E2B-79EB-4041-9E89-C9A51EFD8269}"/>
              </a:ext>
            </a:extLst>
          </xdr:cNvPr>
          <xdr:cNvPicPr/>
        </xdr:nvPicPr>
        <xdr:blipFill>
          <a:blip xmlns:r="http://schemas.openxmlformats.org/officeDocument/2006/relationships" r:embed="rId1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-9783" y="668655"/>
            <a:ext cx="1143000" cy="171450"/>
          </a:xfrm>
          <a:prstGeom prst="rect">
            <a:avLst/>
          </a:prstGeom>
        </xdr:spPr>
      </xdr:pic>
      <xdr:pic>
        <xdr:nvPicPr>
          <xdr:cNvPr id="5" name="Picture 224714">
            <a:extLst>
              <a:ext uri="{FF2B5EF4-FFF2-40B4-BE49-F238E27FC236}">
                <a16:creationId xmlns="" xmlns:a16="http://schemas.microsoft.com/office/drawing/2014/main" id="{F5E50932-A08D-4561-9122-DB4F66F5CF9C}"/>
              </a:ext>
            </a:extLst>
          </xdr:cNvPr>
          <xdr:cNvPicPr/>
        </xdr:nvPicPr>
        <xdr:blipFill>
          <a:blip xmlns:r="http://schemas.openxmlformats.org/officeDocument/2006/relationships" r:embed="rId2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0" y="0"/>
            <a:ext cx="1731645" cy="668655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21205</xdr:colOff>
      <xdr:row>0</xdr:row>
      <xdr:rowOff>0</xdr:rowOff>
    </xdr:from>
    <xdr:to>
      <xdr:col>1</xdr:col>
      <xdr:colOff>152400</xdr:colOff>
      <xdr:row>2</xdr:row>
      <xdr:rowOff>115956</xdr:rowOff>
    </xdr:to>
    <xdr:grpSp>
      <xdr:nvGrpSpPr>
        <xdr:cNvPr id="2" name="Group 224713">
          <a:extLst>
            <a:ext uri="{FF2B5EF4-FFF2-40B4-BE49-F238E27FC236}">
              <a16:creationId xmlns="" xmlns:a16="http://schemas.microsoft.com/office/drawing/2014/main" id="{B8DCF30C-868D-43A3-A94D-71D44233D016}"/>
            </a:ext>
          </a:extLst>
        </xdr:cNvPr>
        <xdr:cNvGrpSpPr/>
      </xdr:nvGrpSpPr>
      <xdr:grpSpPr>
        <a:xfrm>
          <a:off x="21205" y="0"/>
          <a:ext cx="938019" cy="519368"/>
          <a:chOff x="-9783" y="0"/>
          <a:chExt cx="1741428" cy="840105"/>
        </a:xfrm>
      </xdr:grpSpPr>
      <xdr:pic>
        <xdr:nvPicPr>
          <xdr:cNvPr id="3" name="Picture 224715">
            <a:extLst>
              <a:ext uri="{FF2B5EF4-FFF2-40B4-BE49-F238E27FC236}">
                <a16:creationId xmlns="" xmlns:a16="http://schemas.microsoft.com/office/drawing/2014/main" id="{8CC27E2B-79EB-4041-9E89-C9A51EFD8269}"/>
              </a:ext>
            </a:extLst>
          </xdr:cNvPr>
          <xdr:cNvPicPr/>
        </xdr:nvPicPr>
        <xdr:blipFill>
          <a:blip xmlns:r="http://schemas.openxmlformats.org/officeDocument/2006/relationships" r:embed="rId1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-9783" y="668655"/>
            <a:ext cx="1143000" cy="171450"/>
          </a:xfrm>
          <a:prstGeom prst="rect">
            <a:avLst/>
          </a:prstGeom>
        </xdr:spPr>
      </xdr:pic>
      <xdr:pic>
        <xdr:nvPicPr>
          <xdr:cNvPr id="4" name="Picture 224714">
            <a:extLst>
              <a:ext uri="{FF2B5EF4-FFF2-40B4-BE49-F238E27FC236}">
                <a16:creationId xmlns="" xmlns:a16="http://schemas.microsoft.com/office/drawing/2014/main" id="{F5E50932-A08D-4561-9122-DB4F66F5CF9C}"/>
              </a:ext>
            </a:extLst>
          </xdr:cNvPr>
          <xdr:cNvPicPr/>
        </xdr:nvPicPr>
        <xdr:blipFill>
          <a:blip xmlns:r="http://schemas.openxmlformats.org/officeDocument/2006/relationships" r:embed="rId2" cstate="email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/>
              </a:ext>
            </a:extLst>
          </a:blip>
          <a:stretch>
            <a:fillRect/>
          </a:stretch>
        </xdr:blipFill>
        <xdr:spPr>
          <a:xfrm>
            <a:off x="0" y="0"/>
            <a:ext cx="1731645" cy="668655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ario\Nextcloud\Compartilhamentos\DARIO\PROMISS&#195;O\PROMISS&#195;O\&#218;LTIMA%20REVIS&#195;O\ATUAL\Hospital%20de%20Promiss&#210;o%20-%20OR&#199;AMENTO%20COZINHA%20E%20AMBULATORIO%20DO%20HOSPITAL%20CDHU%2018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nerdado182"/>
      <sheetName val="Planilha"/>
      <sheetName val="Resumo"/>
      <sheetName val="Cronograma"/>
      <sheetName val="BDI"/>
      <sheetName val="LeisSociais"/>
      <sheetName val="Com001"/>
      <sheetName val="Com002"/>
      <sheetName val="Com003"/>
      <sheetName val="Com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7"/>
  <dimension ref="A1:F3247"/>
  <sheetViews>
    <sheetView topLeftCell="A142" workbookViewId="0">
      <selection activeCell="G10" sqref="G10"/>
    </sheetView>
  </sheetViews>
  <sheetFormatPr defaultRowHeight="15" x14ac:dyDescent="0.25"/>
  <cols>
    <col min="1" max="1" width="17" style="63" customWidth="1"/>
    <col min="2" max="2" width="80" style="63" customWidth="1"/>
    <col min="3" max="3" width="9.28515625" style="63" customWidth="1"/>
    <col min="4" max="4" width="13.5703125" style="63" customWidth="1"/>
    <col min="5" max="5" width="9.140625" style="63"/>
    <col min="6" max="6" width="9.140625" style="62"/>
    <col min="7" max="16384" width="9.140625" style="63"/>
  </cols>
  <sheetData>
    <row r="1" spans="1:6" ht="16.5" x14ac:dyDescent="0.25">
      <c r="A1" s="160" t="s">
        <v>0</v>
      </c>
      <c r="B1" s="160"/>
      <c r="C1" s="160"/>
      <c r="D1" s="160"/>
      <c r="E1" s="61"/>
    </row>
    <row r="2" spans="1:6" ht="16.5" x14ac:dyDescent="0.25">
      <c r="A2" s="160" t="s">
        <v>1</v>
      </c>
      <c r="B2" s="160"/>
      <c r="C2" s="160"/>
      <c r="D2" s="160"/>
      <c r="E2" s="61"/>
    </row>
    <row r="3" spans="1:6" x14ac:dyDescent="0.25">
      <c r="A3" s="161" t="s">
        <v>8407</v>
      </c>
      <c r="B3" s="161"/>
      <c r="C3" s="161"/>
      <c r="D3" s="161"/>
      <c r="E3" s="61"/>
    </row>
    <row r="4" spans="1:6" ht="15.75" x14ac:dyDescent="0.25">
      <c r="A4" s="162" t="s">
        <v>8408</v>
      </c>
      <c r="B4" s="162"/>
      <c r="C4" s="162"/>
      <c r="D4" s="162"/>
      <c r="E4" s="61"/>
    </row>
    <row r="5" spans="1:6" x14ac:dyDescent="0.25">
      <c r="A5" s="64"/>
      <c r="B5" s="65"/>
      <c r="C5" s="66"/>
      <c r="D5" s="67" t="s">
        <v>14912</v>
      </c>
      <c r="E5" s="61"/>
    </row>
    <row r="6" spans="1:6" x14ac:dyDescent="0.25">
      <c r="A6" s="64"/>
      <c r="B6" s="68"/>
      <c r="C6" s="69"/>
      <c r="D6" s="70" t="s">
        <v>8409</v>
      </c>
      <c r="E6" s="61"/>
    </row>
    <row r="7" spans="1:6" x14ac:dyDescent="0.25">
      <c r="A7" s="64"/>
      <c r="B7" s="68"/>
      <c r="C7" s="71"/>
      <c r="D7" s="67" t="s">
        <v>8410</v>
      </c>
      <c r="E7" s="61"/>
    </row>
    <row r="8" spans="1:6" x14ac:dyDescent="0.25">
      <c r="A8" s="72" t="s">
        <v>2</v>
      </c>
      <c r="B8" s="72" t="s">
        <v>8411</v>
      </c>
      <c r="C8" s="72" t="s">
        <v>8412</v>
      </c>
      <c r="D8" s="73" t="s">
        <v>8413</v>
      </c>
      <c r="E8" s="61"/>
    </row>
    <row r="9" spans="1:6" x14ac:dyDescent="0.25">
      <c r="A9" s="74"/>
      <c r="B9" s="74"/>
      <c r="C9" s="74"/>
      <c r="D9" s="75"/>
      <c r="E9" s="61"/>
    </row>
    <row r="10" spans="1:6" x14ac:dyDescent="0.25">
      <c r="A10" s="76" t="s">
        <v>8414</v>
      </c>
      <c r="B10" s="77" t="s">
        <v>8415</v>
      </c>
      <c r="C10" s="78" t="s">
        <v>13</v>
      </c>
      <c r="D10" s="79">
        <v>1.74</v>
      </c>
      <c r="E10" s="61"/>
      <c r="F10" s="63"/>
    </row>
    <row r="11" spans="1:6" x14ac:dyDescent="0.25">
      <c r="A11" s="80" t="s">
        <v>8416</v>
      </c>
      <c r="B11" s="81" t="s">
        <v>8417</v>
      </c>
      <c r="C11" s="82" t="s">
        <v>13</v>
      </c>
      <c r="D11" s="83">
        <v>6.28</v>
      </c>
      <c r="E11" s="61"/>
      <c r="F11" s="63"/>
    </row>
    <row r="12" spans="1:6" ht="30" x14ac:dyDescent="0.25">
      <c r="A12" s="80" t="s">
        <v>8418</v>
      </c>
      <c r="B12" s="81" t="s">
        <v>1401</v>
      </c>
      <c r="C12" s="82" t="s">
        <v>60</v>
      </c>
      <c r="D12" s="83">
        <v>17852.53</v>
      </c>
      <c r="E12" s="61"/>
      <c r="F12" s="63"/>
    </row>
    <row r="13" spans="1:6" ht="30" x14ac:dyDescent="0.25">
      <c r="A13" s="80" t="s">
        <v>8419</v>
      </c>
      <c r="B13" s="81" t="s">
        <v>1100</v>
      </c>
      <c r="C13" s="82" t="s">
        <v>60</v>
      </c>
      <c r="D13" s="83">
        <v>8598</v>
      </c>
      <c r="E13" s="61"/>
      <c r="F13" s="63"/>
    </row>
    <row r="14" spans="1:6" ht="30" x14ac:dyDescent="0.25">
      <c r="A14" s="80" t="s">
        <v>8420</v>
      </c>
      <c r="B14" s="81" t="s">
        <v>8421</v>
      </c>
      <c r="C14" s="82" t="s">
        <v>1103</v>
      </c>
      <c r="D14" s="83">
        <v>569.25</v>
      </c>
      <c r="E14" s="61"/>
      <c r="F14" s="63"/>
    </row>
    <row r="15" spans="1:6" x14ac:dyDescent="0.25">
      <c r="A15" s="80" t="s">
        <v>8422</v>
      </c>
      <c r="B15" s="81" t="s">
        <v>8423</v>
      </c>
      <c r="C15" s="82" t="s">
        <v>13</v>
      </c>
      <c r="D15" s="83">
        <v>344</v>
      </c>
      <c r="E15" s="61"/>
      <c r="F15" s="63"/>
    </row>
    <row r="16" spans="1:6" x14ac:dyDescent="0.25">
      <c r="A16" s="80" t="s">
        <v>8424</v>
      </c>
      <c r="B16" s="81" t="s">
        <v>8425</v>
      </c>
      <c r="C16" s="82" t="s">
        <v>929</v>
      </c>
      <c r="D16" s="83">
        <v>31.74</v>
      </c>
      <c r="E16" s="61"/>
      <c r="F16" s="63"/>
    </row>
    <row r="17" spans="1:6" x14ac:dyDescent="0.25">
      <c r="A17" s="80" t="s">
        <v>8426</v>
      </c>
      <c r="B17" s="81" t="s">
        <v>931</v>
      </c>
      <c r="C17" s="82" t="s">
        <v>142</v>
      </c>
      <c r="D17" s="83">
        <v>24.32</v>
      </c>
      <c r="E17" s="61"/>
      <c r="F17" s="63"/>
    </row>
    <row r="18" spans="1:6" ht="30" x14ac:dyDescent="0.25">
      <c r="A18" s="80" t="s">
        <v>8427</v>
      </c>
      <c r="B18" s="81" t="s">
        <v>8428</v>
      </c>
      <c r="C18" s="82" t="s">
        <v>142</v>
      </c>
      <c r="D18" s="83">
        <v>77.5</v>
      </c>
      <c r="E18" s="61"/>
      <c r="F18" s="63"/>
    </row>
    <row r="19" spans="1:6" ht="30" x14ac:dyDescent="0.25">
      <c r="A19" s="80" t="s">
        <v>8429</v>
      </c>
      <c r="B19" s="81" t="s">
        <v>8430</v>
      </c>
      <c r="C19" s="82" t="s">
        <v>142</v>
      </c>
      <c r="D19" s="83">
        <v>87.36</v>
      </c>
      <c r="E19" s="61"/>
      <c r="F19" s="63"/>
    </row>
    <row r="20" spans="1:6" ht="30" x14ac:dyDescent="0.25">
      <c r="A20" s="80" t="s">
        <v>8431</v>
      </c>
      <c r="B20" s="81" t="s">
        <v>933</v>
      </c>
      <c r="C20" s="82" t="s">
        <v>929</v>
      </c>
      <c r="D20" s="83">
        <v>941</v>
      </c>
      <c r="E20" s="61"/>
      <c r="F20" s="63"/>
    </row>
    <row r="21" spans="1:6" ht="30" x14ac:dyDescent="0.25">
      <c r="A21" s="80" t="s">
        <v>8432</v>
      </c>
      <c r="B21" s="81" t="s">
        <v>8433</v>
      </c>
      <c r="C21" s="82" t="s">
        <v>142</v>
      </c>
      <c r="D21" s="83">
        <v>100.54</v>
      </c>
      <c r="E21" s="61"/>
      <c r="F21" s="63"/>
    </row>
    <row r="22" spans="1:6" x14ac:dyDescent="0.25">
      <c r="A22" s="80" t="s">
        <v>8434</v>
      </c>
      <c r="B22" s="81" t="s">
        <v>8435</v>
      </c>
      <c r="C22" s="82" t="s">
        <v>142</v>
      </c>
      <c r="D22" s="83">
        <v>93.39</v>
      </c>
      <c r="E22" s="61"/>
      <c r="F22" s="63"/>
    </row>
    <row r="23" spans="1:6" x14ac:dyDescent="0.25">
      <c r="A23" s="80" t="s">
        <v>8436</v>
      </c>
      <c r="B23" s="81" t="s">
        <v>7397</v>
      </c>
      <c r="C23" s="82" t="s">
        <v>396</v>
      </c>
      <c r="D23" s="83">
        <v>58.59</v>
      </c>
      <c r="E23" s="61"/>
      <c r="F23" s="63"/>
    </row>
    <row r="24" spans="1:6" ht="30" x14ac:dyDescent="0.25">
      <c r="A24" s="80" t="s">
        <v>8437</v>
      </c>
      <c r="B24" s="81" t="s">
        <v>8438</v>
      </c>
      <c r="C24" s="82" t="s">
        <v>8439</v>
      </c>
      <c r="D24" s="83">
        <v>13.77</v>
      </c>
      <c r="E24" s="61"/>
      <c r="F24" s="63"/>
    </row>
    <row r="25" spans="1:6" ht="30" x14ac:dyDescent="0.25">
      <c r="A25" s="80" t="s">
        <v>8440</v>
      </c>
      <c r="B25" s="81" t="s">
        <v>8441</v>
      </c>
      <c r="C25" s="82" t="s">
        <v>13</v>
      </c>
      <c r="D25" s="83">
        <v>128435</v>
      </c>
      <c r="E25" s="61"/>
      <c r="F25" s="63"/>
    </row>
    <row r="26" spans="1:6" ht="30" x14ac:dyDescent="0.25">
      <c r="A26" s="80" t="s">
        <v>8442</v>
      </c>
      <c r="B26" s="81" t="s">
        <v>8443</v>
      </c>
      <c r="C26" s="82" t="s">
        <v>308</v>
      </c>
      <c r="D26" s="83">
        <v>2.4</v>
      </c>
      <c r="E26" s="61"/>
    </row>
    <row r="27" spans="1:6" ht="30" x14ac:dyDescent="0.25">
      <c r="A27" s="80" t="s">
        <v>8444</v>
      </c>
      <c r="B27" s="81" t="s">
        <v>8445</v>
      </c>
      <c r="C27" s="82" t="s">
        <v>308</v>
      </c>
      <c r="D27" s="83">
        <v>1.41</v>
      </c>
      <c r="E27" s="61"/>
    </row>
    <row r="28" spans="1:6" ht="30" x14ac:dyDescent="0.25">
      <c r="A28" s="80" t="s">
        <v>8446</v>
      </c>
      <c r="B28" s="81" t="s">
        <v>8447</v>
      </c>
      <c r="C28" s="82" t="s">
        <v>343</v>
      </c>
      <c r="D28" s="83">
        <v>1485.13</v>
      </c>
      <c r="E28" s="61"/>
      <c r="F28" s="63"/>
    </row>
    <row r="29" spans="1:6" x14ac:dyDescent="0.25">
      <c r="A29" s="80" t="s">
        <v>8448</v>
      </c>
      <c r="B29" s="81" t="s">
        <v>8449</v>
      </c>
      <c r="C29" s="82" t="s">
        <v>308</v>
      </c>
      <c r="D29" s="83">
        <v>59.81</v>
      </c>
      <c r="E29" s="61"/>
    </row>
    <row r="30" spans="1:6" ht="30" x14ac:dyDescent="0.25">
      <c r="A30" s="80" t="s">
        <v>8450</v>
      </c>
      <c r="B30" s="81" t="s">
        <v>8451</v>
      </c>
      <c r="C30" s="82" t="s">
        <v>343</v>
      </c>
      <c r="D30" s="83">
        <v>7012.08</v>
      </c>
      <c r="E30" s="61"/>
      <c r="F30" s="63"/>
    </row>
    <row r="31" spans="1:6" ht="30" x14ac:dyDescent="0.25">
      <c r="A31" s="80" t="s">
        <v>8452</v>
      </c>
      <c r="B31" s="81" t="s">
        <v>8453</v>
      </c>
      <c r="C31" s="82" t="s">
        <v>343</v>
      </c>
      <c r="D31" s="83">
        <v>13475.49</v>
      </c>
      <c r="E31" s="61"/>
      <c r="F31" s="63"/>
    </row>
    <row r="32" spans="1:6" x14ac:dyDescent="0.25">
      <c r="A32" s="80" t="s">
        <v>8454</v>
      </c>
      <c r="B32" s="81" t="s">
        <v>8455</v>
      </c>
      <c r="C32" s="82" t="s">
        <v>142</v>
      </c>
      <c r="D32" s="83">
        <v>30.42</v>
      </c>
      <c r="E32" s="61"/>
      <c r="F32" s="63"/>
    </row>
    <row r="33" spans="1:5" s="63" customFormat="1" x14ac:dyDescent="0.25">
      <c r="A33" s="80" t="s">
        <v>8456</v>
      </c>
      <c r="B33" s="81" t="s">
        <v>8457</v>
      </c>
      <c r="C33" s="82" t="s">
        <v>814</v>
      </c>
      <c r="D33" s="83">
        <v>15.3</v>
      </c>
      <c r="E33" s="61"/>
    </row>
    <row r="34" spans="1:5" s="63" customFormat="1" x14ac:dyDescent="0.25">
      <c r="A34" s="80" t="s">
        <v>8458</v>
      </c>
      <c r="B34" s="81" t="s">
        <v>8459</v>
      </c>
      <c r="C34" s="82" t="s">
        <v>13</v>
      </c>
      <c r="D34" s="83">
        <v>827.38</v>
      </c>
      <c r="E34" s="61"/>
    </row>
    <row r="35" spans="1:5" s="63" customFormat="1" x14ac:dyDescent="0.25">
      <c r="A35" s="80" t="s">
        <v>8460</v>
      </c>
      <c r="B35" s="81" t="s">
        <v>8461</v>
      </c>
      <c r="C35" s="82" t="s">
        <v>13</v>
      </c>
      <c r="D35" s="83">
        <v>259.38</v>
      </c>
      <c r="E35" s="61"/>
    </row>
    <row r="36" spans="1:5" s="63" customFormat="1" ht="30" x14ac:dyDescent="0.25">
      <c r="A36" s="80" t="s">
        <v>8462</v>
      </c>
      <c r="B36" s="81" t="s">
        <v>116</v>
      </c>
      <c r="C36" s="82" t="s">
        <v>60</v>
      </c>
      <c r="D36" s="83">
        <v>5674.39</v>
      </c>
      <c r="E36" s="61"/>
    </row>
    <row r="37" spans="1:5" s="63" customFormat="1" ht="30" x14ac:dyDescent="0.25">
      <c r="A37" s="80" t="s">
        <v>8463</v>
      </c>
      <c r="B37" s="81" t="s">
        <v>8464</v>
      </c>
      <c r="C37" s="82" t="s">
        <v>60</v>
      </c>
      <c r="D37" s="83">
        <v>1242.82</v>
      </c>
      <c r="E37" s="61"/>
    </row>
    <row r="38" spans="1:5" s="63" customFormat="1" x14ac:dyDescent="0.25">
      <c r="A38" s="80" t="s">
        <v>8465</v>
      </c>
      <c r="B38" s="81" t="s">
        <v>114</v>
      </c>
      <c r="C38" s="82" t="s">
        <v>60</v>
      </c>
      <c r="D38" s="83">
        <v>1041.0999999999999</v>
      </c>
      <c r="E38" s="61"/>
    </row>
    <row r="39" spans="1:5" s="63" customFormat="1" ht="30" x14ac:dyDescent="0.25">
      <c r="A39" s="80" t="s">
        <v>8466</v>
      </c>
      <c r="B39" s="81" t="s">
        <v>8467</v>
      </c>
      <c r="C39" s="82" t="s">
        <v>119</v>
      </c>
      <c r="D39" s="83">
        <v>89.41</v>
      </c>
      <c r="E39" s="61"/>
    </row>
    <row r="40" spans="1:5" s="63" customFormat="1" ht="30" x14ac:dyDescent="0.25">
      <c r="A40" s="80" t="s">
        <v>8468</v>
      </c>
      <c r="B40" s="81" t="s">
        <v>8469</v>
      </c>
      <c r="C40" s="82" t="s">
        <v>119</v>
      </c>
      <c r="D40" s="83">
        <v>322.74</v>
      </c>
      <c r="E40" s="61"/>
    </row>
    <row r="41" spans="1:5" s="63" customFormat="1" x14ac:dyDescent="0.25">
      <c r="A41" s="80" t="s">
        <v>8470</v>
      </c>
      <c r="B41" s="81" t="s">
        <v>8471</v>
      </c>
      <c r="C41" s="82" t="s">
        <v>119</v>
      </c>
      <c r="D41" s="83">
        <v>587.59</v>
      </c>
      <c r="E41" s="61"/>
    </row>
    <row r="42" spans="1:5" s="63" customFormat="1" ht="30" x14ac:dyDescent="0.25">
      <c r="A42" s="80" t="s">
        <v>8472</v>
      </c>
      <c r="B42" s="81" t="s">
        <v>8473</v>
      </c>
      <c r="C42" s="82" t="s">
        <v>119</v>
      </c>
      <c r="D42" s="83">
        <v>78.42</v>
      </c>
      <c r="E42" s="61"/>
    </row>
    <row r="43" spans="1:5" s="63" customFormat="1" ht="30" x14ac:dyDescent="0.25">
      <c r="A43" s="80" t="s">
        <v>8474</v>
      </c>
      <c r="B43" s="81" t="s">
        <v>8475</v>
      </c>
      <c r="C43" s="82" t="s">
        <v>119</v>
      </c>
      <c r="D43" s="83">
        <v>80.59</v>
      </c>
      <c r="E43" s="61"/>
    </row>
    <row r="44" spans="1:5" s="63" customFormat="1" ht="30" x14ac:dyDescent="0.25">
      <c r="A44" s="80" t="s">
        <v>8476</v>
      </c>
      <c r="B44" s="81" t="s">
        <v>8477</v>
      </c>
      <c r="C44" s="82" t="s">
        <v>60</v>
      </c>
      <c r="D44" s="83">
        <v>5700</v>
      </c>
      <c r="E44" s="61"/>
    </row>
    <row r="45" spans="1:5" s="63" customFormat="1" ht="30" x14ac:dyDescent="0.25">
      <c r="A45" s="80" t="s">
        <v>8478</v>
      </c>
      <c r="B45" s="81" t="s">
        <v>1316</v>
      </c>
      <c r="C45" s="82" t="s">
        <v>60</v>
      </c>
      <c r="D45" s="83">
        <v>1606.64</v>
      </c>
      <c r="E45" s="61"/>
    </row>
    <row r="46" spans="1:5" s="63" customFormat="1" ht="30" x14ac:dyDescent="0.25">
      <c r="A46" s="80" t="s">
        <v>8479</v>
      </c>
      <c r="B46" s="81" t="s">
        <v>1328</v>
      </c>
      <c r="C46" s="82" t="s">
        <v>60</v>
      </c>
      <c r="D46" s="83">
        <v>1983.85</v>
      </c>
      <c r="E46" s="61"/>
    </row>
    <row r="47" spans="1:5" s="63" customFormat="1" ht="30" x14ac:dyDescent="0.25">
      <c r="A47" s="80" t="s">
        <v>8480</v>
      </c>
      <c r="B47" s="81" t="s">
        <v>1340</v>
      </c>
      <c r="C47" s="82" t="s">
        <v>60</v>
      </c>
      <c r="D47" s="83">
        <v>16622.87</v>
      </c>
      <c r="E47" s="61"/>
    </row>
    <row r="48" spans="1:5" s="63" customFormat="1" ht="30" x14ac:dyDescent="0.25">
      <c r="A48" s="80" t="s">
        <v>8481</v>
      </c>
      <c r="B48" s="81" t="s">
        <v>1371</v>
      </c>
      <c r="C48" s="82" t="s">
        <v>60</v>
      </c>
      <c r="D48" s="83">
        <v>1564.73</v>
      </c>
      <c r="E48" s="61"/>
    </row>
    <row r="49" spans="1:5" s="63" customFormat="1" x14ac:dyDescent="0.25">
      <c r="A49" s="80" t="s">
        <v>8482</v>
      </c>
      <c r="B49" s="81" t="s">
        <v>1330</v>
      </c>
      <c r="C49" s="82" t="s">
        <v>119</v>
      </c>
      <c r="D49" s="83">
        <v>33.229999999999997</v>
      </c>
      <c r="E49" s="61"/>
    </row>
    <row r="50" spans="1:5" s="63" customFormat="1" x14ac:dyDescent="0.25">
      <c r="A50" s="80" t="s">
        <v>8483</v>
      </c>
      <c r="B50" s="81" t="s">
        <v>1332</v>
      </c>
      <c r="C50" s="82" t="s">
        <v>119</v>
      </c>
      <c r="D50" s="83">
        <v>37.880000000000003</v>
      </c>
      <c r="E50" s="61"/>
    </row>
    <row r="51" spans="1:5" s="63" customFormat="1" x14ac:dyDescent="0.25">
      <c r="A51" s="80" t="s">
        <v>8484</v>
      </c>
      <c r="B51" s="81" t="s">
        <v>1334</v>
      </c>
      <c r="C51" s="82" t="s">
        <v>119</v>
      </c>
      <c r="D51" s="83">
        <v>45.34</v>
      </c>
      <c r="E51" s="61"/>
    </row>
    <row r="52" spans="1:5" s="63" customFormat="1" x14ac:dyDescent="0.25">
      <c r="A52" s="80" t="s">
        <v>8485</v>
      </c>
      <c r="B52" s="81" t="s">
        <v>8486</v>
      </c>
      <c r="C52" s="82" t="s">
        <v>560</v>
      </c>
      <c r="D52" s="83">
        <v>18.579999999999998</v>
      </c>
      <c r="E52" s="61"/>
    </row>
    <row r="53" spans="1:5" s="63" customFormat="1" x14ac:dyDescent="0.25">
      <c r="A53" s="80" t="s">
        <v>8487</v>
      </c>
      <c r="B53" s="81" t="s">
        <v>8488</v>
      </c>
      <c r="C53" s="82" t="s">
        <v>119</v>
      </c>
      <c r="D53" s="83">
        <v>26</v>
      </c>
      <c r="E53" s="61"/>
    </row>
    <row r="54" spans="1:5" s="63" customFormat="1" x14ac:dyDescent="0.25">
      <c r="A54" s="80" t="s">
        <v>8489</v>
      </c>
      <c r="B54" s="81" t="s">
        <v>8490</v>
      </c>
      <c r="C54" s="82" t="s">
        <v>119</v>
      </c>
      <c r="D54" s="83">
        <v>30.65</v>
      </c>
      <c r="E54" s="61"/>
    </row>
    <row r="55" spans="1:5" s="63" customFormat="1" x14ac:dyDescent="0.25">
      <c r="A55" s="80" t="s">
        <v>8491</v>
      </c>
      <c r="B55" s="81" t="s">
        <v>8492</v>
      </c>
      <c r="C55" s="82" t="s">
        <v>119</v>
      </c>
      <c r="D55" s="83">
        <v>50.87</v>
      </c>
      <c r="E55" s="61"/>
    </row>
    <row r="56" spans="1:5" s="63" customFormat="1" ht="30" x14ac:dyDescent="0.25">
      <c r="A56" s="80" t="s">
        <v>8493</v>
      </c>
      <c r="B56" s="81" t="s">
        <v>1382</v>
      </c>
      <c r="C56" s="82" t="s">
        <v>60</v>
      </c>
      <c r="D56" s="83">
        <v>23617.51</v>
      </c>
      <c r="E56" s="61"/>
    </row>
    <row r="57" spans="1:5" s="63" customFormat="1" x14ac:dyDescent="0.25">
      <c r="A57" s="80" t="s">
        <v>8494</v>
      </c>
      <c r="B57" s="81" t="s">
        <v>1388</v>
      </c>
      <c r="C57" s="82" t="s">
        <v>119</v>
      </c>
      <c r="D57" s="83">
        <v>39.369999999999997</v>
      </c>
      <c r="E57" s="61"/>
    </row>
    <row r="58" spans="1:5" s="63" customFormat="1" x14ac:dyDescent="0.25">
      <c r="A58" s="80" t="s">
        <v>8495</v>
      </c>
      <c r="B58" s="81" t="s">
        <v>1394</v>
      </c>
      <c r="C58" s="82" t="s">
        <v>119</v>
      </c>
      <c r="D58" s="83">
        <v>64.61</v>
      </c>
      <c r="E58" s="61"/>
    </row>
    <row r="59" spans="1:5" s="63" customFormat="1" x14ac:dyDescent="0.25">
      <c r="A59" s="80" t="s">
        <v>8496</v>
      </c>
      <c r="B59" s="81" t="s">
        <v>1386</v>
      </c>
      <c r="C59" s="82" t="s">
        <v>119</v>
      </c>
      <c r="D59" s="83">
        <v>33.340000000000003</v>
      </c>
      <c r="E59" s="61"/>
    </row>
    <row r="60" spans="1:5" s="63" customFormat="1" x14ac:dyDescent="0.25">
      <c r="A60" s="80" t="s">
        <v>8497</v>
      </c>
      <c r="B60" s="81" t="s">
        <v>1318</v>
      </c>
      <c r="C60" s="82" t="s">
        <v>119</v>
      </c>
      <c r="D60" s="83">
        <v>12.46</v>
      </c>
      <c r="E60" s="61"/>
    </row>
    <row r="61" spans="1:5" s="63" customFormat="1" x14ac:dyDescent="0.25">
      <c r="A61" s="80" t="s">
        <v>8498</v>
      </c>
      <c r="B61" s="81" t="s">
        <v>1320</v>
      </c>
      <c r="C61" s="82" t="s">
        <v>119</v>
      </c>
      <c r="D61" s="83">
        <v>14.67</v>
      </c>
      <c r="E61" s="61"/>
    </row>
    <row r="62" spans="1:5" s="63" customFormat="1" x14ac:dyDescent="0.25">
      <c r="A62" s="80" t="s">
        <v>8499</v>
      </c>
      <c r="B62" s="81" t="s">
        <v>1322</v>
      </c>
      <c r="C62" s="82" t="s">
        <v>119</v>
      </c>
      <c r="D62" s="83">
        <v>16.52</v>
      </c>
      <c r="E62" s="61"/>
    </row>
    <row r="63" spans="1:5" s="63" customFormat="1" x14ac:dyDescent="0.25">
      <c r="A63" s="80" t="s">
        <v>8500</v>
      </c>
      <c r="B63" s="81" t="s">
        <v>1324</v>
      </c>
      <c r="C63" s="82" t="s">
        <v>119</v>
      </c>
      <c r="D63" s="83">
        <v>19.87</v>
      </c>
      <c r="E63" s="61"/>
    </row>
    <row r="64" spans="1:5" s="63" customFormat="1" x14ac:dyDescent="0.25">
      <c r="A64" s="80" t="s">
        <v>8501</v>
      </c>
      <c r="B64" s="81" t="s">
        <v>1384</v>
      </c>
      <c r="C64" s="82" t="s">
        <v>119</v>
      </c>
      <c r="D64" s="83">
        <v>29.73</v>
      </c>
      <c r="E64" s="61"/>
    </row>
    <row r="65" spans="1:5" s="63" customFormat="1" x14ac:dyDescent="0.25">
      <c r="A65" s="80" t="s">
        <v>8502</v>
      </c>
      <c r="B65" s="81" t="s">
        <v>1390</v>
      </c>
      <c r="C65" s="82" t="s">
        <v>119</v>
      </c>
      <c r="D65" s="83">
        <v>44.74</v>
      </c>
      <c r="E65" s="61"/>
    </row>
    <row r="66" spans="1:5" s="63" customFormat="1" x14ac:dyDescent="0.25">
      <c r="A66" s="80" t="s">
        <v>8503</v>
      </c>
      <c r="B66" s="81" t="s">
        <v>1392</v>
      </c>
      <c r="C66" s="82" t="s">
        <v>119</v>
      </c>
      <c r="D66" s="83">
        <v>52.77</v>
      </c>
      <c r="E66" s="61"/>
    </row>
    <row r="67" spans="1:5" s="63" customFormat="1" x14ac:dyDescent="0.25">
      <c r="A67" s="80" t="s">
        <v>8504</v>
      </c>
      <c r="B67" s="81" t="s">
        <v>1398</v>
      </c>
      <c r="C67" s="82" t="s">
        <v>119</v>
      </c>
      <c r="D67" s="83">
        <v>93.84</v>
      </c>
      <c r="E67" s="61"/>
    </row>
    <row r="68" spans="1:5" s="63" customFormat="1" x14ac:dyDescent="0.25">
      <c r="A68" s="80" t="s">
        <v>8505</v>
      </c>
      <c r="B68" s="81" t="s">
        <v>8506</v>
      </c>
      <c r="C68" s="82" t="s">
        <v>119</v>
      </c>
      <c r="D68" s="83">
        <v>81.23</v>
      </c>
      <c r="E68" s="61"/>
    </row>
    <row r="69" spans="1:5" s="63" customFormat="1" x14ac:dyDescent="0.25">
      <c r="A69" s="80" t="s">
        <v>8507</v>
      </c>
      <c r="B69" s="81" t="s">
        <v>8508</v>
      </c>
      <c r="C69" s="82" t="s">
        <v>119</v>
      </c>
      <c r="D69" s="83">
        <v>84.74</v>
      </c>
      <c r="E69" s="61"/>
    </row>
    <row r="70" spans="1:5" s="63" customFormat="1" x14ac:dyDescent="0.25">
      <c r="A70" s="80" t="s">
        <v>8509</v>
      </c>
      <c r="B70" s="81" t="s">
        <v>8510</v>
      </c>
      <c r="C70" s="82" t="s">
        <v>119</v>
      </c>
      <c r="D70" s="83">
        <v>111.91</v>
      </c>
      <c r="E70" s="61"/>
    </row>
    <row r="71" spans="1:5" s="63" customFormat="1" x14ac:dyDescent="0.25">
      <c r="A71" s="80" t="s">
        <v>8511</v>
      </c>
      <c r="B71" s="81" t="s">
        <v>8512</v>
      </c>
      <c r="C71" s="82" t="s">
        <v>119</v>
      </c>
      <c r="D71" s="83">
        <v>132.19999999999999</v>
      </c>
      <c r="E71" s="61"/>
    </row>
    <row r="72" spans="1:5" s="63" customFormat="1" x14ac:dyDescent="0.25">
      <c r="A72" s="80" t="s">
        <v>8513</v>
      </c>
      <c r="B72" s="81" t="s">
        <v>1336</v>
      </c>
      <c r="C72" s="82" t="s">
        <v>119</v>
      </c>
      <c r="D72" s="83">
        <v>69.95</v>
      </c>
      <c r="E72" s="61"/>
    </row>
    <row r="73" spans="1:5" s="63" customFormat="1" x14ac:dyDescent="0.25">
      <c r="A73" s="80" t="s">
        <v>8514</v>
      </c>
      <c r="B73" s="81" t="s">
        <v>1396</v>
      </c>
      <c r="C73" s="82" t="s">
        <v>119</v>
      </c>
      <c r="D73" s="83">
        <v>78.099999999999994</v>
      </c>
      <c r="E73" s="61"/>
    </row>
    <row r="74" spans="1:5" s="63" customFormat="1" ht="30" x14ac:dyDescent="0.25">
      <c r="A74" s="80" t="s">
        <v>8515</v>
      </c>
      <c r="B74" s="81" t="s">
        <v>1362</v>
      </c>
      <c r="C74" s="82" t="s">
        <v>60</v>
      </c>
      <c r="D74" s="83">
        <v>16622.87</v>
      </c>
      <c r="E74" s="61"/>
    </row>
    <row r="75" spans="1:5" s="63" customFormat="1" x14ac:dyDescent="0.25">
      <c r="A75" s="80" t="s">
        <v>8516</v>
      </c>
      <c r="B75" s="81" t="s">
        <v>8517</v>
      </c>
      <c r="C75" s="82" t="s">
        <v>119</v>
      </c>
      <c r="D75" s="83">
        <v>130.44</v>
      </c>
      <c r="E75" s="61"/>
    </row>
    <row r="76" spans="1:5" s="63" customFormat="1" x14ac:dyDescent="0.25">
      <c r="A76" s="80" t="s">
        <v>8518</v>
      </c>
      <c r="B76" s="81" t="s">
        <v>8519</v>
      </c>
      <c r="C76" s="82" t="s">
        <v>119</v>
      </c>
      <c r="D76" s="83">
        <v>232.53</v>
      </c>
      <c r="E76" s="61"/>
    </row>
    <row r="77" spans="1:5" s="63" customFormat="1" x14ac:dyDescent="0.25">
      <c r="A77" s="80" t="s">
        <v>8520</v>
      </c>
      <c r="B77" s="81" t="s">
        <v>8521</v>
      </c>
      <c r="C77" s="82" t="s">
        <v>119</v>
      </c>
      <c r="D77" s="83">
        <v>299.35000000000002</v>
      </c>
      <c r="E77" s="61"/>
    </row>
    <row r="78" spans="1:5" s="63" customFormat="1" x14ac:dyDescent="0.25">
      <c r="A78" s="80" t="s">
        <v>8522</v>
      </c>
      <c r="B78" s="81" t="s">
        <v>8523</v>
      </c>
      <c r="C78" s="82" t="s">
        <v>119</v>
      </c>
      <c r="D78" s="83">
        <v>141.12</v>
      </c>
      <c r="E78" s="61"/>
    </row>
    <row r="79" spans="1:5" s="63" customFormat="1" x14ac:dyDescent="0.25">
      <c r="A79" s="80" t="s">
        <v>8524</v>
      </c>
      <c r="B79" s="81" t="s">
        <v>8525</v>
      </c>
      <c r="C79" s="82" t="s">
        <v>119</v>
      </c>
      <c r="D79" s="83">
        <v>161.91999999999999</v>
      </c>
      <c r="E79" s="61"/>
    </row>
    <row r="80" spans="1:5" s="63" customFormat="1" x14ac:dyDescent="0.25">
      <c r="A80" s="80" t="s">
        <v>8526</v>
      </c>
      <c r="B80" s="81" t="s">
        <v>8527</v>
      </c>
      <c r="C80" s="82" t="s">
        <v>119</v>
      </c>
      <c r="D80" s="83">
        <v>165.04</v>
      </c>
      <c r="E80" s="61"/>
    </row>
    <row r="81" spans="1:6" x14ac:dyDescent="0.25">
      <c r="A81" s="80" t="s">
        <v>8528</v>
      </c>
      <c r="B81" s="81" t="s">
        <v>8529</v>
      </c>
      <c r="C81" s="82" t="s">
        <v>119</v>
      </c>
      <c r="D81" s="83">
        <v>179.83</v>
      </c>
      <c r="E81" s="61"/>
      <c r="F81" s="63"/>
    </row>
    <row r="82" spans="1:6" x14ac:dyDescent="0.25">
      <c r="A82" s="80" t="s">
        <v>8530</v>
      </c>
      <c r="B82" s="81" t="s">
        <v>8531</v>
      </c>
      <c r="C82" s="82" t="s">
        <v>119</v>
      </c>
      <c r="D82" s="83">
        <v>204.51</v>
      </c>
      <c r="E82" s="61"/>
      <c r="F82" s="63"/>
    </row>
    <row r="83" spans="1:6" x14ac:dyDescent="0.25">
      <c r="A83" s="80" t="s">
        <v>8532</v>
      </c>
      <c r="B83" s="81" t="s">
        <v>8533</v>
      </c>
      <c r="C83" s="82" t="s">
        <v>119</v>
      </c>
      <c r="D83" s="83">
        <v>395.63</v>
      </c>
      <c r="E83" s="61"/>
      <c r="F83" s="63"/>
    </row>
    <row r="84" spans="1:6" x14ac:dyDescent="0.25">
      <c r="A84" s="80" t="s">
        <v>8534</v>
      </c>
      <c r="B84" s="81" t="s">
        <v>8535</v>
      </c>
      <c r="C84" s="82" t="s">
        <v>119</v>
      </c>
      <c r="D84" s="83">
        <v>824.51</v>
      </c>
      <c r="E84" s="61"/>
      <c r="F84" s="63"/>
    </row>
    <row r="85" spans="1:6" x14ac:dyDescent="0.25">
      <c r="A85" s="80" t="s">
        <v>8536</v>
      </c>
      <c r="B85" s="81" t="s">
        <v>8537</v>
      </c>
      <c r="C85" s="82" t="s">
        <v>119</v>
      </c>
      <c r="D85" s="83">
        <v>1095.02</v>
      </c>
      <c r="E85" s="61"/>
      <c r="F85" s="63"/>
    </row>
    <row r="86" spans="1:6" x14ac:dyDescent="0.25">
      <c r="A86" s="80" t="s">
        <v>8538</v>
      </c>
      <c r="B86" s="81" t="s">
        <v>8539</v>
      </c>
      <c r="C86" s="82" t="s">
        <v>119</v>
      </c>
      <c r="D86" s="83">
        <v>1367.49</v>
      </c>
      <c r="E86" s="61"/>
      <c r="F86" s="63"/>
    </row>
    <row r="87" spans="1:6" ht="30" x14ac:dyDescent="0.25">
      <c r="A87" s="80" t="s">
        <v>8540</v>
      </c>
      <c r="B87" s="81" t="s">
        <v>8541</v>
      </c>
      <c r="C87" s="82" t="s">
        <v>142</v>
      </c>
      <c r="D87" s="83">
        <v>360</v>
      </c>
      <c r="E87" s="61"/>
      <c r="F87" s="63"/>
    </row>
    <row r="88" spans="1:6" x14ac:dyDescent="0.25">
      <c r="A88" s="80" t="s">
        <v>8542</v>
      </c>
      <c r="B88" s="81" t="s">
        <v>1403</v>
      </c>
      <c r="C88" s="82" t="s">
        <v>119</v>
      </c>
      <c r="D88" s="83">
        <v>173.54</v>
      </c>
      <c r="E88" s="61"/>
      <c r="F88" s="63"/>
    </row>
    <row r="89" spans="1:6" x14ac:dyDescent="0.25">
      <c r="A89" s="80" t="s">
        <v>8543</v>
      </c>
      <c r="B89" s="81" t="s">
        <v>1405</v>
      </c>
      <c r="C89" s="82" t="s">
        <v>119</v>
      </c>
      <c r="D89" s="83">
        <v>207.21</v>
      </c>
      <c r="E89" s="61"/>
      <c r="F89" s="63"/>
    </row>
    <row r="90" spans="1:6" x14ac:dyDescent="0.25">
      <c r="A90" s="80" t="s">
        <v>8544</v>
      </c>
      <c r="B90" s="81" t="s">
        <v>1407</v>
      </c>
      <c r="C90" s="82" t="s">
        <v>119</v>
      </c>
      <c r="D90" s="83">
        <v>224.45</v>
      </c>
      <c r="E90" s="61"/>
      <c r="F90" s="63"/>
    </row>
    <row r="91" spans="1:6" x14ac:dyDescent="0.25">
      <c r="A91" s="80" t="s">
        <v>8545</v>
      </c>
      <c r="B91" s="81" t="s">
        <v>8546</v>
      </c>
      <c r="C91" s="82" t="s">
        <v>119</v>
      </c>
      <c r="D91" s="83">
        <v>145.07</v>
      </c>
      <c r="E91" s="61"/>
      <c r="F91" s="63"/>
    </row>
    <row r="92" spans="1:6" ht="45" x14ac:dyDescent="0.25">
      <c r="A92" s="80" t="s">
        <v>8547</v>
      </c>
      <c r="B92" s="81" t="s">
        <v>8548</v>
      </c>
      <c r="C92" s="82" t="s">
        <v>119</v>
      </c>
      <c r="D92" s="83">
        <v>1242.45</v>
      </c>
      <c r="E92" s="61"/>
      <c r="F92" s="63"/>
    </row>
    <row r="93" spans="1:6" ht="30" x14ac:dyDescent="0.25">
      <c r="A93" s="80" t="s">
        <v>8549</v>
      </c>
      <c r="B93" s="81" t="s">
        <v>8550</v>
      </c>
      <c r="C93" s="82" t="s">
        <v>119</v>
      </c>
      <c r="D93" s="83">
        <v>976.23</v>
      </c>
      <c r="E93" s="61"/>
      <c r="F93" s="63"/>
    </row>
    <row r="94" spans="1:6" x14ac:dyDescent="0.25">
      <c r="A94" s="80" t="s">
        <v>8551</v>
      </c>
      <c r="B94" s="81" t="s">
        <v>316</v>
      </c>
      <c r="C94" s="82" t="s">
        <v>13</v>
      </c>
      <c r="D94" s="83">
        <v>1944.98</v>
      </c>
      <c r="E94" s="61"/>
      <c r="F94" s="63"/>
    </row>
    <row r="95" spans="1:6" ht="30" x14ac:dyDescent="0.25">
      <c r="A95" s="80" t="s">
        <v>8552</v>
      </c>
      <c r="B95" s="81" t="s">
        <v>323</v>
      </c>
      <c r="C95" s="82" t="s">
        <v>142</v>
      </c>
      <c r="D95" s="83">
        <v>1598.85</v>
      </c>
      <c r="E95" s="61"/>
      <c r="F95" s="63"/>
    </row>
    <row r="96" spans="1:6" ht="30" x14ac:dyDescent="0.25">
      <c r="A96" s="80" t="s">
        <v>8553</v>
      </c>
      <c r="B96" s="81" t="s">
        <v>8554</v>
      </c>
      <c r="C96" s="82" t="s">
        <v>308</v>
      </c>
      <c r="D96" s="83">
        <v>297.70999999999998</v>
      </c>
      <c r="E96" s="61"/>
    </row>
    <row r="97" spans="1:6" ht="30" x14ac:dyDescent="0.25">
      <c r="A97" s="80" t="s">
        <v>8555</v>
      </c>
      <c r="B97" s="81" t="s">
        <v>8556</v>
      </c>
      <c r="C97" s="82" t="s">
        <v>119</v>
      </c>
      <c r="D97" s="83">
        <v>783.28</v>
      </c>
      <c r="E97" s="61"/>
      <c r="F97" s="63"/>
    </row>
    <row r="98" spans="1:6" x14ac:dyDescent="0.25">
      <c r="A98" s="80" t="s">
        <v>8557</v>
      </c>
      <c r="B98" s="81" t="s">
        <v>8558</v>
      </c>
      <c r="C98" s="82" t="s">
        <v>308</v>
      </c>
      <c r="D98" s="83">
        <v>330.61</v>
      </c>
      <c r="E98" s="61"/>
    </row>
    <row r="99" spans="1:6" ht="30" x14ac:dyDescent="0.25">
      <c r="A99" s="80" t="s">
        <v>8559</v>
      </c>
      <c r="B99" s="81" t="s">
        <v>8560</v>
      </c>
      <c r="C99" s="82" t="s">
        <v>119</v>
      </c>
      <c r="D99" s="83">
        <v>787.6</v>
      </c>
      <c r="E99" s="61"/>
      <c r="F99" s="63"/>
    </row>
    <row r="100" spans="1:6" ht="30" x14ac:dyDescent="0.25">
      <c r="A100" s="80" t="s">
        <v>8561</v>
      </c>
      <c r="B100" s="81" t="s">
        <v>8562</v>
      </c>
      <c r="C100" s="82" t="s">
        <v>119</v>
      </c>
      <c r="D100" s="83">
        <v>971.59</v>
      </c>
      <c r="E100" s="61"/>
      <c r="F100" s="63"/>
    </row>
    <row r="101" spans="1:6" ht="30" x14ac:dyDescent="0.25">
      <c r="A101" s="80" t="s">
        <v>8563</v>
      </c>
      <c r="B101" s="81" t="s">
        <v>8564</v>
      </c>
      <c r="C101" s="82" t="s">
        <v>119</v>
      </c>
      <c r="D101" s="83">
        <v>1279.8599999999999</v>
      </c>
      <c r="E101" s="61"/>
      <c r="F101" s="63"/>
    </row>
    <row r="102" spans="1:6" ht="30" x14ac:dyDescent="0.25">
      <c r="A102" s="80" t="s">
        <v>8565</v>
      </c>
      <c r="B102" s="81" t="s">
        <v>8566</v>
      </c>
      <c r="C102" s="82" t="s">
        <v>119</v>
      </c>
      <c r="D102" s="83">
        <v>373.73</v>
      </c>
      <c r="E102" s="61"/>
      <c r="F102" s="63"/>
    </row>
    <row r="103" spans="1:6" ht="30" x14ac:dyDescent="0.25">
      <c r="A103" s="80" t="s">
        <v>8567</v>
      </c>
      <c r="B103" s="81" t="s">
        <v>8568</v>
      </c>
      <c r="C103" s="82" t="s">
        <v>119</v>
      </c>
      <c r="D103" s="83">
        <v>537.14</v>
      </c>
      <c r="E103" s="61"/>
      <c r="F103" s="63"/>
    </row>
    <row r="104" spans="1:6" ht="30" x14ac:dyDescent="0.25">
      <c r="A104" s="80" t="s">
        <v>8569</v>
      </c>
      <c r="B104" s="81" t="s">
        <v>8570</v>
      </c>
      <c r="C104" s="82" t="s">
        <v>119</v>
      </c>
      <c r="D104" s="83">
        <v>302.06</v>
      </c>
      <c r="E104" s="61"/>
      <c r="F104" s="63"/>
    </row>
    <row r="105" spans="1:6" ht="30" x14ac:dyDescent="0.25">
      <c r="A105" s="80" t="s">
        <v>8571</v>
      </c>
      <c r="B105" s="81" t="s">
        <v>8572</v>
      </c>
      <c r="C105" s="82" t="s">
        <v>119</v>
      </c>
      <c r="D105" s="83">
        <v>397.54</v>
      </c>
      <c r="E105" s="61"/>
      <c r="F105" s="63"/>
    </row>
    <row r="106" spans="1:6" ht="30" x14ac:dyDescent="0.25">
      <c r="A106" s="80" t="s">
        <v>8573</v>
      </c>
      <c r="B106" s="81" t="s">
        <v>8574</v>
      </c>
      <c r="C106" s="82" t="s">
        <v>119</v>
      </c>
      <c r="D106" s="83">
        <v>470.76</v>
      </c>
      <c r="E106" s="61"/>
      <c r="F106" s="63"/>
    </row>
    <row r="107" spans="1:6" ht="30" x14ac:dyDescent="0.25">
      <c r="A107" s="80" t="s">
        <v>8575</v>
      </c>
      <c r="B107" s="81" t="s">
        <v>251</v>
      </c>
      <c r="C107" s="82" t="s">
        <v>119</v>
      </c>
      <c r="D107" s="83">
        <v>256.41000000000003</v>
      </c>
      <c r="E107" s="61"/>
      <c r="F107" s="63"/>
    </row>
    <row r="108" spans="1:6" ht="30" x14ac:dyDescent="0.25">
      <c r="A108" s="80" t="s">
        <v>8576</v>
      </c>
      <c r="B108" s="81" t="s">
        <v>253</v>
      </c>
      <c r="C108" s="82" t="s">
        <v>119</v>
      </c>
      <c r="D108" s="83">
        <v>390.38</v>
      </c>
      <c r="E108" s="61"/>
      <c r="F108" s="63"/>
    </row>
    <row r="109" spans="1:6" ht="30" x14ac:dyDescent="0.25">
      <c r="A109" s="80" t="s">
        <v>8577</v>
      </c>
      <c r="B109" s="81" t="s">
        <v>255</v>
      </c>
      <c r="C109" s="82" t="s">
        <v>119</v>
      </c>
      <c r="D109" s="83">
        <v>572.78</v>
      </c>
      <c r="E109" s="61"/>
      <c r="F109" s="63"/>
    </row>
    <row r="110" spans="1:6" ht="30" x14ac:dyDescent="0.25">
      <c r="A110" s="80" t="s">
        <v>8578</v>
      </c>
      <c r="B110" s="81" t="s">
        <v>305</v>
      </c>
      <c r="C110" s="82" t="s">
        <v>60</v>
      </c>
      <c r="D110" s="83">
        <v>2876.42</v>
      </c>
      <c r="E110" s="61"/>
      <c r="F110" s="63"/>
    </row>
    <row r="111" spans="1:6" ht="30" x14ac:dyDescent="0.25">
      <c r="A111" s="80" t="s">
        <v>8579</v>
      </c>
      <c r="B111" s="81" t="s">
        <v>215</v>
      </c>
      <c r="C111" s="82" t="s">
        <v>60</v>
      </c>
      <c r="D111" s="83">
        <v>8405.0300000000007</v>
      </c>
      <c r="E111" s="61"/>
      <c r="F111" s="63"/>
    </row>
    <row r="112" spans="1:6" ht="30" x14ac:dyDescent="0.25">
      <c r="A112" s="80" t="s">
        <v>8580</v>
      </c>
      <c r="B112" s="81" t="s">
        <v>8581</v>
      </c>
      <c r="C112" s="82" t="s">
        <v>119</v>
      </c>
      <c r="D112" s="83">
        <v>960.37</v>
      </c>
      <c r="E112" s="61"/>
      <c r="F112" s="63"/>
    </row>
    <row r="113" spans="1:5" s="63" customFormat="1" ht="30" x14ac:dyDescent="0.25">
      <c r="A113" s="80" t="s">
        <v>8582</v>
      </c>
      <c r="B113" s="81" t="s">
        <v>8583</v>
      </c>
      <c r="C113" s="82" t="s">
        <v>119</v>
      </c>
      <c r="D113" s="83">
        <v>1073.8</v>
      </c>
      <c r="E113" s="61"/>
    </row>
    <row r="114" spans="1:5" s="63" customFormat="1" ht="30" x14ac:dyDescent="0.25">
      <c r="A114" s="80" t="s">
        <v>8584</v>
      </c>
      <c r="B114" s="81" t="s">
        <v>8585</v>
      </c>
      <c r="C114" s="82" t="s">
        <v>119</v>
      </c>
      <c r="D114" s="83">
        <v>1236.3499999999999</v>
      </c>
      <c r="E114" s="61"/>
    </row>
    <row r="115" spans="1:5" s="63" customFormat="1" ht="30" x14ac:dyDescent="0.25">
      <c r="A115" s="80" t="s">
        <v>8586</v>
      </c>
      <c r="B115" s="81" t="s">
        <v>8587</v>
      </c>
      <c r="C115" s="82" t="s">
        <v>119</v>
      </c>
      <c r="D115" s="83">
        <v>496.5</v>
      </c>
      <c r="E115" s="61"/>
    </row>
    <row r="116" spans="1:5" s="63" customFormat="1" ht="30" x14ac:dyDescent="0.25">
      <c r="A116" s="80" t="s">
        <v>8588</v>
      </c>
      <c r="B116" s="81" t="s">
        <v>8589</v>
      </c>
      <c r="C116" s="82" t="s">
        <v>119</v>
      </c>
      <c r="D116" s="83">
        <v>730.79</v>
      </c>
      <c r="E116" s="61"/>
    </row>
    <row r="117" spans="1:5" s="63" customFormat="1" ht="30" x14ac:dyDescent="0.25">
      <c r="A117" s="80" t="s">
        <v>8590</v>
      </c>
      <c r="B117" s="81" t="s">
        <v>8591</v>
      </c>
      <c r="C117" s="82" t="s">
        <v>119</v>
      </c>
      <c r="D117" s="83">
        <v>1859.39</v>
      </c>
      <c r="E117" s="61"/>
    </row>
    <row r="118" spans="1:5" s="63" customFormat="1" ht="30" x14ac:dyDescent="0.25">
      <c r="A118" s="80" t="s">
        <v>8592</v>
      </c>
      <c r="B118" s="81" t="s">
        <v>257</v>
      </c>
      <c r="C118" s="82" t="s">
        <v>119</v>
      </c>
      <c r="D118" s="83">
        <v>1652.42</v>
      </c>
      <c r="E118" s="61"/>
    </row>
    <row r="119" spans="1:5" s="63" customFormat="1" ht="30" x14ac:dyDescent="0.25">
      <c r="A119" s="80" t="s">
        <v>8593</v>
      </c>
      <c r="B119" s="81" t="s">
        <v>8594</v>
      </c>
      <c r="C119" s="82" t="s">
        <v>119</v>
      </c>
      <c r="D119" s="83">
        <v>1379.01</v>
      </c>
      <c r="E119" s="61"/>
    </row>
    <row r="120" spans="1:5" s="63" customFormat="1" ht="30" x14ac:dyDescent="0.25">
      <c r="A120" s="80" t="s">
        <v>8595</v>
      </c>
      <c r="B120" s="81" t="s">
        <v>261</v>
      </c>
      <c r="C120" s="82" t="s">
        <v>119</v>
      </c>
      <c r="D120" s="83">
        <v>2513.19</v>
      </c>
      <c r="E120" s="61"/>
    </row>
    <row r="121" spans="1:5" s="63" customFormat="1" ht="30" x14ac:dyDescent="0.25">
      <c r="A121" s="80" t="s">
        <v>8596</v>
      </c>
      <c r="B121" s="81" t="s">
        <v>8597</v>
      </c>
      <c r="C121" s="82" t="s">
        <v>119</v>
      </c>
      <c r="D121" s="83">
        <v>409.43</v>
      </c>
      <c r="E121" s="61"/>
    </row>
    <row r="122" spans="1:5" s="63" customFormat="1" x14ac:dyDescent="0.25">
      <c r="A122" s="80" t="s">
        <v>8598</v>
      </c>
      <c r="B122" s="81" t="s">
        <v>8599</v>
      </c>
      <c r="C122" s="82" t="s">
        <v>142</v>
      </c>
      <c r="D122" s="83">
        <v>1481.7</v>
      </c>
      <c r="E122" s="61"/>
    </row>
    <row r="123" spans="1:5" s="63" customFormat="1" ht="30" x14ac:dyDescent="0.25">
      <c r="A123" s="80" t="s">
        <v>8600</v>
      </c>
      <c r="B123" s="81" t="s">
        <v>8601</v>
      </c>
      <c r="C123" s="82" t="s">
        <v>119</v>
      </c>
      <c r="D123" s="83">
        <v>307.75</v>
      </c>
      <c r="E123" s="61"/>
    </row>
    <row r="124" spans="1:5" s="63" customFormat="1" ht="30" x14ac:dyDescent="0.25">
      <c r="A124" s="80" t="s">
        <v>8602</v>
      </c>
      <c r="B124" s="81" t="s">
        <v>8603</v>
      </c>
      <c r="C124" s="82" t="s">
        <v>119</v>
      </c>
      <c r="D124" s="83">
        <v>742.55</v>
      </c>
      <c r="E124" s="61"/>
    </row>
    <row r="125" spans="1:5" s="63" customFormat="1" ht="30" x14ac:dyDescent="0.25">
      <c r="A125" s="80" t="s">
        <v>8604</v>
      </c>
      <c r="B125" s="81" t="s">
        <v>8605</v>
      </c>
      <c r="C125" s="82" t="s">
        <v>119</v>
      </c>
      <c r="D125" s="83">
        <v>588.48</v>
      </c>
      <c r="E125" s="61"/>
    </row>
    <row r="126" spans="1:5" s="63" customFormat="1" ht="30" x14ac:dyDescent="0.25">
      <c r="A126" s="80" t="s">
        <v>8606</v>
      </c>
      <c r="B126" s="81" t="s">
        <v>243</v>
      </c>
      <c r="C126" s="82" t="s">
        <v>119</v>
      </c>
      <c r="D126" s="83">
        <v>4132.25</v>
      </c>
      <c r="E126" s="61"/>
    </row>
    <row r="127" spans="1:5" s="63" customFormat="1" ht="30" x14ac:dyDescent="0.25">
      <c r="A127" s="80" t="s">
        <v>8607</v>
      </c>
      <c r="B127" s="81" t="s">
        <v>219</v>
      </c>
      <c r="C127" s="82" t="s">
        <v>60</v>
      </c>
      <c r="D127" s="83">
        <v>13342.51</v>
      </c>
      <c r="E127" s="61"/>
    </row>
    <row r="128" spans="1:5" s="63" customFormat="1" ht="30" x14ac:dyDescent="0.25">
      <c r="A128" s="80" t="s">
        <v>8608</v>
      </c>
      <c r="B128" s="81" t="s">
        <v>217</v>
      </c>
      <c r="C128" s="82" t="s">
        <v>60</v>
      </c>
      <c r="D128" s="83">
        <v>9791.9699999999993</v>
      </c>
      <c r="E128" s="61"/>
    </row>
    <row r="129" spans="1:6" ht="30" x14ac:dyDescent="0.25">
      <c r="A129" s="80" t="s">
        <v>8609</v>
      </c>
      <c r="B129" s="81" t="s">
        <v>8610</v>
      </c>
      <c r="C129" s="82" t="s">
        <v>119</v>
      </c>
      <c r="D129" s="83">
        <v>1450.11</v>
      </c>
      <c r="E129" s="61"/>
      <c r="F129" s="63"/>
    </row>
    <row r="130" spans="1:6" ht="30" x14ac:dyDescent="0.25">
      <c r="A130" s="80" t="s">
        <v>8611</v>
      </c>
      <c r="B130" s="81" t="s">
        <v>259</v>
      </c>
      <c r="C130" s="82" t="s">
        <v>119</v>
      </c>
      <c r="D130" s="83">
        <v>1826.12</v>
      </c>
      <c r="E130" s="61"/>
      <c r="F130" s="63"/>
    </row>
    <row r="131" spans="1:6" ht="30" x14ac:dyDescent="0.25">
      <c r="A131" s="80" t="s">
        <v>8612</v>
      </c>
      <c r="B131" s="81" t="s">
        <v>8613</v>
      </c>
      <c r="C131" s="82" t="s">
        <v>119</v>
      </c>
      <c r="D131" s="83">
        <v>1258.25</v>
      </c>
      <c r="E131" s="61"/>
      <c r="F131" s="63"/>
    </row>
    <row r="132" spans="1:6" ht="45" x14ac:dyDescent="0.25">
      <c r="A132" s="80" t="s">
        <v>8614</v>
      </c>
      <c r="B132" s="81" t="s">
        <v>8615</v>
      </c>
      <c r="C132" s="82" t="s">
        <v>13</v>
      </c>
      <c r="D132" s="83">
        <v>5317.07</v>
      </c>
      <c r="E132" s="61"/>
      <c r="F132" s="63"/>
    </row>
    <row r="133" spans="1:6" ht="45" x14ac:dyDescent="0.25">
      <c r="A133" s="80" t="s">
        <v>8616</v>
      </c>
      <c r="B133" s="81" t="s">
        <v>8617</v>
      </c>
      <c r="C133" s="82" t="s">
        <v>13</v>
      </c>
      <c r="D133" s="83">
        <v>3893.25</v>
      </c>
      <c r="E133" s="61"/>
      <c r="F133" s="63"/>
    </row>
    <row r="134" spans="1:6" ht="30" x14ac:dyDescent="0.25">
      <c r="A134" s="80" t="s">
        <v>8618</v>
      </c>
      <c r="B134" s="81" t="s">
        <v>8619</v>
      </c>
      <c r="C134" s="82" t="s">
        <v>119</v>
      </c>
      <c r="D134" s="83">
        <v>350.7</v>
      </c>
      <c r="E134" s="61"/>
      <c r="F134" s="63"/>
    </row>
    <row r="135" spans="1:6" ht="30" x14ac:dyDescent="0.25">
      <c r="A135" s="80" t="s">
        <v>8620</v>
      </c>
      <c r="B135" s="81" t="s">
        <v>8621</v>
      </c>
      <c r="C135" s="82" t="s">
        <v>119</v>
      </c>
      <c r="D135" s="83">
        <v>454.95</v>
      </c>
      <c r="E135" s="61"/>
      <c r="F135" s="63"/>
    </row>
    <row r="136" spans="1:6" ht="30" x14ac:dyDescent="0.25">
      <c r="A136" s="80" t="s">
        <v>8622</v>
      </c>
      <c r="B136" s="81" t="s">
        <v>8623</v>
      </c>
      <c r="C136" s="82" t="s">
        <v>119</v>
      </c>
      <c r="D136" s="83">
        <v>1024.75</v>
      </c>
      <c r="E136" s="61"/>
      <c r="F136" s="63"/>
    </row>
    <row r="137" spans="1:6" ht="30" x14ac:dyDescent="0.25">
      <c r="A137" s="80" t="s">
        <v>8624</v>
      </c>
      <c r="B137" s="81" t="s">
        <v>239</v>
      </c>
      <c r="C137" s="82" t="s">
        <v>119</v>
      </c>
      <c r="D137" s="83">
        <v>592.09</v>
      </c>
      <c r="E137" s="61"/>
      <c r="F137" s="63"/>
    </row>
    <row r="138" spans="1:6" ht="30" x14ac:dyDescent="0.25">
      <c r="A138" s="80" t="s">
        <v>8625</v>
      </c>
      <c r="B138" s="81" t="s">
        <v>8626</v>
      </c>
      <c r="C138" s="82" t="s">
        <v>119</v>
      </c>
      <c r="D138" s="83">
        <v>939.55</v>
      </c>
      <c r="E138" s="61"/>
      <c r="F138" s="63"/>
    </row>
    <row r="139" spans="1:6" ht="45" x14ac:dyDescent="0.25">
      <c r="A139" s="80" t="s">
        <v>8627</v>
      </c>
      <c r="B139" s="81" t="s">
        <v>8628</v>
      </c>
      <c r="C139" s="82" t="s">
        <v>119</v>
      </c>
      <c r="D139" s="83">
        <v>467.81</v>
      </c>
      <c r="E139" s="61"/>
      <c r="F139" s="63"/>
    </row>
    <row r="140" spans="1:6" ht="30" x14ac:dyDescent="0.25">
      <c r="A140" s="80" t="s">
        <v>8629</v>
      </c>
      <c r="B140" s="81" t="s">
        <v>8630</v>
      </c>
      <c r="C140" s="82" t="s">
        <v>119</v>
      </c>
      <c r="D140" s="83">
        <v>2121.8000000000002</v>
      </c>
      <c r="E140" s="61"/>
      <c r="F140" s="63"/>
    </row>
    <row r="141" spans="1:6" ht="30" x14ac:dyDescent="0.25">
      <c r="A141" s="80" t="s">
        <v>8631</v>
      </c>
      <c r="B141" s="81" t="s">
        <v>8632</v>
      </c>
      <c r="C141" s="82" t="s">
        <v>13</v>
      </c>
      <c r="D141" s="83">
        <v>355.65</v>
      </c>
      <c r="E141" s="61"/>
      <c r="F141" s="63"/>
    </row>
    <row r="142" spans="1:6" x14ac:dyDescent="0.25">
      <c r="A142" s="80" t="s">
        <v>8633</v>
      </c>
      <c r="B142" s="81" t="s">
        <v>8634</v>
      </c>
      <c r="C142" s="82" t="s">
        <v>308</v>
      </c>
      <c r="D142" s="83">
        <v>309.68</v>
      </c>
      <c r="E142" s="61"/>
    </row>
    <row r="143" spans="1:6" x14ac:dyDescent="0.25">
      <c r="A143" s="80" t="s">
        <v>8635</v>
      </c>
      <c r="B143" s="81" t="s">
        <v>8636</v>
      </c>
      <c r="C143" s="82" t="s">
        <v>308</v>
      </c>
      <c r="D143" s="83">
        <v>283.70999999999998</v>
      </c>
      <c r="E143" s="61"/>
    </row>
    <row r="144" spans="1:6" ht="30" x14ac:dyDescent="0.25">
      <c r="A144" s="80" t="s">
        <v>8637</v>
      </c>
      <c r="B144" s="81" t="s">
        <v>8638</v>
      </c>
      <c r="C144" s="82" t="s">
        <v>13</v>
      </c>
      <c r="D144" s="83">
        <v>744.14</v>
      </c>
      <c r="E144" s="61"/>
      <c r="F144" s="63"/>
    </row>
    <row r="145" spans="1:5" s="63" customFormat="1" ht="30" x14ac:dyDescent="0.25">
      <c r="A145" s="80" t="s">
        <v>8639</v>
      </c>
      <c r="B145" s="81" t="s">
        <v>8640</v>
      </c>
      <c r="C145" s="82" t="s">
        <v>13</v>
      </c>
      <c r="D145" s="83">
        <v>6073.55</v>
      </c>
      <c r="E145" s="61"/>
    </row>
    <row r="146" spans="1:5" s="63" customFormat="1" x14ac:dyDescent="0.25">
      <c r="A146" s="80" t="s">
        <v>8641</v>
      </c>
      <c r="B146" s="81" t="s">
        <v>8642</v>
      </c>
      <c r="C146" s="82" t="s">
        <v>142</v>
      </c>
      <c r="D146" s="83">
        <v>1350.69</v>
      </c>
      <c r="E146" s="61"/>
    </row>
    <row r="147" spans="1:5" s="63" customFormat="1" x14ac:dyDescent="0.25">
      <c r="A147" s="80" t="s">
        <v>8643</v>
      </c>
      <c r="B147" s="81" t="s">
        <v>8644</v>
      </c>
      <c r="C147" s="82" t="s">
        <v>119</v>
      </c>
      <c r="D147" s="83">
        <v>142.13</v>
      </c>
      <c r="E147" s="61"/>
    </row>
    <row r="148" spans="1:5" s="63" customFormat="1" x14ac:dyDescent="0.25">
      <c r="A148" s="80" t="s">
        <v>8645</v>
      </c>
      <c r="B148" s="81" t="s">
        <v>8646</v>
      </c>
      <c r="C148" s="82" t="s">
        <v>119</v>
      </c>
      <c r="D148" s="83">
        <v>76.48</v>
      </c>
      <c r="E148" s="61"/>
    </row>
    <row r="149" spans="1:5" s="63" customFormat="1" x14ac:dyDescent="0.25">
      <c r="A149" s="80" t="s">
        <v>8647</v>
      </c>
      <c r="B149" s="81" t="s">
        <v>8648</v>
      </c>
      <c r="C149" s="82" t="s">
        <v>13</v>
      </c>
      <c r="D149" s="83">
        <v>693.44</v>
      </c>
      <c r="E149" s="61"/>
    </row>
    <row r="150" spans="1:5" s="63" customFormat="1" ht="30" x14ac:dyDescent="0.25">
      <c r="A150" s="80" t="s">
        <v>8649</v>
      </c>
      <c r="B150" s="81" t="s">
        <v>8650</v>
      </c>
      <c r="C150" s="82" t="s">
        <v>13</v>
      </c>
      <c r="D150" s="83">
        <v>293.83999999999997</v>
      </c>
      <c r="E150" s="61"/>
    </row>
    <row r="151" spans="1:5" s="63" customFormat="1" ht="45" x14ac:dyDescent="0.25">
      <c r="A151" s="80" t="s">
        <v>8651</v>
      </c>
      <c r="B151" s="81" t="s">
        <v>8652</v>
      </c>
      <c r="C151" s="82" t="s">
        <v>319</v>
      </c>
      <c r="D151" s="83">
        <v>18626.75</v>
      </c>
      <c r="E151" s="61"/>
    </row>
    <row r="152" spans="1:5" s="63" customFormat="1" ht="45" x14ac:dyDescent="0.25">
      <c r="A152" s="80" t="s">
        <v>8653</v>
      </c>
      <c r="B152" s="81" t="s">
        <v>8654</v>
      </c>
      <c r="C152" s="82" t="s">
        <v>319</v>
      </c>
      <c r="D152" s="83">
        <v>7021.84</v>
      </c>
      <c r="E152" s="61"/>
    </row>
    <row r="153" spans="1:5" s="63" customFormat="1" ht="30" x14ac:dyDescent="0.25">
      <c r="A153" s="80" t="s">
        <v>8655</v>
      </c>
      <c r="B153" s="81" t="s">
        <v>8656</v>
      </c>
      <c r="C153" s="82" t="s">
        <v>319</v>
      </c>
      <c r="D153" s="83">
        <v>5073.09</v>
      </c>
      <c r="E153" s="61"/>
    </row>
    <row r="154" spans="1:5" s="63" customFormat="1" ht="30" x14ac:dyDescent="0.25">
      <c r="A154" s="80" t="s">
        <v>8657</v>
      </c>
      <c r="B154" s="81" t="s">
        <v>8658</v>
      </c>
      <c r="C154" s="82" t="s">
        <v>13</v>
      </c>
      <c r="D154" s="83">
        <v>1403.49</v>
      </c>
      <c r="E154" s="61"/>
    </row>
    <row r="155" spans="1:5" s="63" customFormat="1" x14ac:dyDescent="0.25">
      <c r="A155" s="80" t="s">
        <v>8659</v>
      </c>
      <c r="B155" s="81" t="s">
        <v>8660</v>
      </c>
      <c r="C155" s="82" t="s">
        <v>8661</v>
      </c>
      <c r="D155" s="83">
        <v>0.57999999999999996</v>
      </c>
      <c r="E155" s="61"/>
    </row>
    <row r="156" spans="1:5" s="63" customFormat="1" ht="30" x14ac:dyDescent="0.25">
      <c r="A156" s="80" t="s">
        <v>8662</v>
      </c>
      <c r="B156" s="81" t="s">
        <v>8663</v>
      </c>
      <c r="C156" s="82" t="s">
        <v>343</v>
      </c>
      <c r="D156" s="83">
        <v>24.71</v>
      </c>
      <c r="E156" s="61"/>
    </row>
    <row r="157" spans="1:5" s="63" customFormat="1" ht="30" x14ac:dyDescent="0.25">
      <c r="A157" s="80" t="s">
        <v>8664</v>
      </c>
      <c r="B157" s="81" t="s">
        <v>8665</v>
      </c>
      <c r="C157" s="82" t="s">
        <v>343</v>
      </c>
      <c r="D157" s="83">
        <v>400.49</v>
      </c>
      <c r="E157" s="61"/>
    </row>
    <row r="158" spans="1:5" s="63" customFormat="1" ht="30" x14ac:dyDescent="0.25">
      <c r="A158" s="80" t="s">
        <v>8666</v>
      </c>
      <c r="B158" s="81" t="s">
        <v>8667</v>
      </c>
      <c r="C158" s="82" t="s">
        <v>343</v>
      </c>
      <c r="D158" s="83">
        <v>525.09</v>
      </c>
      <c r="E158" s="61"/>
    </row>
    <row r="159" spans="1:5" s="63" customFormat="1" ht="30" x14ac:dyDescent="0.25">
      <c r="A159" s="80" t="s">
        <v>8668</v>
      </c>
      <c r="B159" s="81" t="s">
        <v>8669</v>
      </c>
      <c r="C159" s="82" t="s">
        <v>343</v>
      </c>
      <c r="D159" s="83">
        <v>761.86</v>
      </c>
      <c r="E159" s="61"/>
    </row>
    <row r="160" spans="1:5" s="63" customFormat="1" ht="30" x14ac:dyDescent="0.25">
      <c r="A160" s="80" t="s">
        <v>8670</v>
      </c>
      <c r="B160" s="81" t="s">
        <v>8671</v>
      </c>
      <c r="C160" s="82" t="s">
        <v>343</v>
      </c>
      <c r="D160" s="83">
        <v>499.69</v>
      </c>
      <c r="E160" s="61"/>
    </row>
    <row r="161" spans="1:6" ht="45" x14ac:dyDescent="0.25">
      <c r="A161" s="80" t="s">
        <v>8672</v>
      </c>
      <c r="B161" s="81" t="s">
        <v>8673</v>
      </c>
      <c r="C161" s="82" t="s">
        <v>343</v>
      </c>
      <c r="D161" s="83">
        <v>837.19</v>
      </c>
      <c r="E161" s="61"/>
      <c r="F161" s="63"/>
    </row>
    <row r="162" spans="1:6" ht="30" x14ac:dyDescent="0.25">
      <c r="A162" s="80" t="s">
        <v>8674</v>
      </c>
      <c r="B162" s="81" t="s">
        <v>8675</v>
      </c>
      <c r="C162" s="82" t="s">
        <v>319</v>
      </c>
      <c r="D162" s="83">
        <v>2963.86</v>
      </c>
      <c r="E162" s="61"/>
      <c r="F162" s="63"/>
    </row>
    <row r="163" spans="1:6" x14ac:dyDescent="0.25">
      <c r="A163" s="80" t="s">
        <v>8676</v>
      </c>
      <c r="B163" s="81" t="s">
        <v>8677</v>
      </c>
      <c r="C163" s="82" t="s">
        <v>13</v>
      </c>
      <c r="D163" s="83">
        <v>2.27</v>
      </c>
      <c r="E163" s="61"/>
      <c r="F163" s="63"/>
    </row>
    <row r="164" spans="1:6" ht="30" x14ac:dyDescent="0.25">
      <c r="A164" s="80" t="s">
        <v>8678</v>
      </c>
      <c r="B164" s="81" t="s">
        <v>8679</v>
      </c>
      <c r="C164" s="82" t="s">
        <v>343</v>
      </c>
      <c r="D164" s="83">
        <v>582.04999999999995</v>
      </c>
      <c r="E164" s="61"/>
      <c r="F164" s="63"/>
    </row>
    <row r="165" spans="1:6" x14ac:dyDescent="0.25">
      <c r="A165" s="80" t="s">
        <v>8680</v>
      </c>
      <c r="B165" s="81" t="s">
        <v>8403</v>
      </c>
      <c r="C165" s="82" t="s">
        <v>308</v>
      </c>
      <c r="D165" s="83">
        <v>7.34</v>
      </c>
      <c r="E165" s="61"/>
      <c r="F165" s="62">
        <f>D165*2.2823</f>
        <v>16.752082000000001</v>
      </c>
    </row>
    <row r="166" spans="1:6" x14ac:dyDescent="0.25">
      <c r="A166" s="80" t="s">
        <v>8681</v>
      </c>
      <c r="B166" s="81" t="s">
        <v>8682</v>
      </c>
      <c r="C166" s="82" t="s">
        <v>308</v>
      </c>
      <c r="D166" s="83">
        <v>8.92</v>
      </c>
      <c r="E166" s="61"/>
      <c r="F166" s="62">
        <f t="shared" ref="F166:F209" si="0">D166*2.2823</f>
        <v>20.358116000000003</v>
      </c>
    </row>
    <row r="167" spans="1:6" x14ac:dyDescent="0.25">
      <c r="A167" s="80" t="s">
        <v>8683</v>
      </c>
      <c r="B167" s="81" t="s">
        <v>8684</v>
      </c>
      <c r="C167" s="82" t="s">
        <v>308</v>
      </c>
      <c r="D167" s="83">
        <v>8.92</v>
      </c>
      <c r="E167" s="61"/>
      <c r="F167" s="62">
        <f t="shared" si="0"/>
        <v>20.358116000000003</v>
      </c>
    </row>
    <row r="168" spans="1:6" x14ac:dyDescent="0.25">
      <c r="A168" s="80" t="s">
        <v>8685</v>
      </c>
      <c r="B168" s="81" t="s">
        <v>8686</v>
      </c>
      <c r="C168" s="82" t="s">
        <v>308</v>
      </c>
      <c r="D168" s="83">
        <v>8.92</v>
      </c>
      <c r="E168" s="61"/>
      <c r="F168" s="62">
        <f t="shared" si="0"/>
        <v>20.358116000000003</v>
      </c>
    </row>
    <row r="169" spans="1:6" x14ac:dyDescent="0.25">
      <c r="A169" s="80" t="s">
        <v>8687</v>
      </c>
      <c r="B169" s="81" t="s">
        <v>8688</v>
      </c>
      <c r="C169" s="82" t="s">
        <v>308</v>
      </c>
      <c r="D169" s="83">
        <v>7.34</v>
      </c>
      <c r="E169" s="61"/>
      <c r="F169" s="62">
        <f t="shared" si="0"/>
        <v>16.752082000000001</v>
      </c>
    </row>
    <row r="170" spans="1:6" x14ac:dyDescent="0.25">
      <c r="A170" s="80" t="s">
        <v>8689</v>
      </c>
      <c r="B170" s="81" t="s">
        <v>8690</v>
      </c>
      <c r="C170" s="82" t="s">
        <v>308</v>
      </c>
      <c r="D170" s="83">
        <v>11.06</v>
      </c>
      <c r="E170" s="61"/>
      <c r="F170" s="62">
        <f t="shared" si="0"/>
        <v>25.242238000000004</v>
      </c>
    </row>
    <row r="171" spans="1:6" x14ac:dyDescent="0.25">
      <c r="A171" s="80" t="s">
        <v>8691</v>
      </c>
      <c r="B171" s="81" t="s">
        <v>8692</v>
      </c>
      <c r="C171" s="82" t="s">
        <v>308</v>
      </c>
      <c r="D171" s="83">
        <v>7.34</v>
      </c>
      <c r="E171" s="61"/>
      <c r="F171" s="62">
        <f t="shared" si="0"/>
        <v>16.752082000000001</v>
      </c>
    </row>
    <row r="172" spans="1:6" x14ac:dyDescent="0.25">
      <c r="A172" s="80" t="s">
        <v>8693</v>
      </c>
      <c r="B172" s="81" t="s">
        <v>8694</v>
      </c>
      <c r="C172" s="82" t="s">
        <v>308</v>
      </c>
      <c r="D172" s="83">
        <v>24.29</v>
      </c>
      <c r="E172" s="61"/>
      <c r="F172" s="62">
        <f t="shared" si="0"/>
        <v>55.437067000000006</v>
      </c>
    </row>
    <row r="173" spans="1:6" x14ac:dyDescent="0.25">
      <c r="A173" s="80" t="s">
        <v>8695</v>
      </c>
      <c r="B173" s="81" t="s">
        <v>8696</v>
      </c>
      <c r="C173" s="82" t="s">
        <v>308</v>
      </c>
      <c r="D173" s="83">
        <v>11.06</v>
      </c>
      <c r="E173" s="61"/>
      <c r="F173" s="62">
        <f t="shared" si="0"/>
        <v>25.242238000000004</v>
      </c>
    </row>
    <row r="174" spans="1:6" x14ac:dyDescent="0.25">
      <c r="A174" s="80" t="s">
        <v>8697</v>
      </c>
      <c r="B174" s="81" t="s">
        <v>8698</v>
      </c>
      <c r="C174" s="82" t="s">
        <v>308</v>
      </c>
      <c r="D174" s="83">
        <v>7.34</v>
      </c>
      <c r="E174" s="61"/>
      <c r="F174" s="62">
        <f t="shared" si="0"/>
        <v>16.752082000000001</v>
      </c>
    </row>
    <row r="175" spans="1:6" x14ac:dyDescent="0.25">
      <c r="A175" s="80" t="s">
        <v>8699</v>
      </c>
      <c r="B175" s="81" t="s">
        <v>8700</v>
      </c>
      <c r="C175" s="82" t="s">
        <v>308</v>
      </c>
      <c r="D175" s="83">
        <v>8.92</v>
      </c>
      <c r="E175" s="61"/>
      <c r="F175" s="62">
        <f t="shared" si="0"/>
        <v>20.358116000000003</v>
      </c>
    </row>
    <row r="176" spans="1:6" x14ac:dyDescent="0.25">
      <c r="A176" s="80" t="s">
        <v>8701</v>
      </c>
      <c r="B176" s="81" t="s">
        <v>8702</v>
      </c>
      <c r="C176" s="82" t="s">
        <v>308</v>
      </c>
      <c r="D176" s="83">
        <v>7.34</v>
      </c>
      <c r="E176" s="61"/>
      <c r="F176" s="62">
        <f t="shared" si="0"/>
        <v>16.752082000000001</v>
      </c>
    </row>
    <row r="177" spans="1:6" x14ac:dyDescent="0.25">
      <c r="A177" s="80" t="s">
        <v>8703</v>
      </c>
      <c r="B177" s="81" t="s">
        <v>8402</v>
      </c>
      <c r="C177" s="82" t="s">
        <v>308</v>
      </c>
      <c r="D177" s="83">
        <v>8.92</v>
      </c>
      <c r="E177" s="61"/>
      <c r="F177" s="62">
        <f t="shared" si="0"/>
        <v>20.358116000000003</v>
      </c>
    </row>
    <row r="178" spans="1:6" x14ac:dyDescent="0.25">
      <c r="A178" s="80" t="s">
        <v>8704</v>
      </c>
      <c r="B178" s="81" t="s">
        <v>8705</v>
      </c>
      <c r="C178" s="82" t="s">
        <v>308</v>
      </c>
      <c r="D178" s="83">
        <v>11.06</v>
      </c>
      <c r="E178" s="61"/>
      <c r="F178" s="62">
        <f t="shared" si="0"/>
        <v>25.242238000000004</v>
      </c>
    </row>
    <row r="179" spans="1:6" x14ac:dyDescent="0.25">
      <c r="A179" s="80" t="s">
        <v>8706</v>
      </c>
      <c r="B179" s="81" t="s">
        <v>8707</v>
      </c>
      <c r="C179" s="82" t="s">
        <v>308</v>
      </c>
      <c r="D179" s="83">
        <v>8.92</v>
      </c>
      <c r="E179" s="61"/>
      <c r="F179" s="62">
        <f t="shared" si="0"/>
        <v>20.358116000000003</v>
      </c>
    </row>
    <row r="180" spans="1:6" x14ac:dyDescent="0.25">
      <c r="A180" s="80" t="s">
        <v>8708</v>
      </c>
      <c r="B180" s="81" t="s">
        <v>8709</v>
      </c>
      <c r="C180" s="82" t="s">
        <v>308</v>
      </c>
      <c r="D180" s="83">
        <v>14.18</v>
      </c>
      <c r="E180" s="61"/>
      <c r="F180" s="62">
        <f t="shared" si="0"/>
        <v>32.363014</v>
      </c>
    </row>
    <row r="181" spans="1:6" x14ac:dyDescent="0.25">
      <c r="A181" s="80" t="s">
        <v>8710</v>
      </c>
      <c r="B181" s="81" t="s">
        <v>8711</v>
      </c>
      <c r="C181" s="82" t="s">
        <v>308</v>
      </c>
      <c r="D181" s="83">
        <v>8.92</v>
      </c>
      <c r="E181" s="61"/>
      <c r="F181" s="62">
        <f t="shared" si="0"/>
        <v>20.358116000000003</v>
      </c>
    </row>
    <row r="182" spans="1:6" x14ac:dyDescent="0.25">
      <c r="A182" s="80" t="s">
        <v>8712</v>
      </c>
      <c r="B182" s="81" t="s">
        <v>8713</v>
      </c>
      <c r="C182" s="82" t="s">
        <v>308</v>
      </c>
      <c r="D182" s="83">
        <v>10.69</v>
      </c>
      <c r="E182" s="61"/>
      <c r="F182" s="62">
        <f t="shared" si="0"/>
        <v>24.397787000000001</v>
      </c>
    </row>
    <row r="183" spans="1:6" x14ac:dyDescent="0.25">
      <c r="A183" s="80" t="s">
        <v>8714</v>
      </c>
      <c r="B183" s="81" t="s">
        <v>8715</v>
      </c>
      <c r="C183" s="82" t="s">
        <v>308</v>
      </c>
      <c r="D183" s="83">
        <v>7.34</v>
      </c>
      <c r="E183" s="61"/>
      <c r="F183" s="62">
        <f t="shared" si="0"/>
        <v>16.752082000000001</v>
      </c>
    </row>
    <row r="184" spans="1:6" x14ac:dyDescent="0.25">
      <c r="A184" s="80" t="s">
        <v>8716</v>
      </c>
      <c r="B184" s="81" t="s">
        <v>8717</v>
      </c>
      <c r="C184" s="82" t="s">
        <v>308</v>
      </c>
      <c r="D184" s="83">
        <v>11.06</v>
      </c>
      <c r="E184" s="61"/>
      <c r="F184" s="62">
        <f t="shared" si="0"/>
        <v>25.242238000000004</v>
      </c>
    </row>
    <row r="185" spans="1:6" x14ac:dyDescent="0.25">
      <c r="A185" s="80" t="s">
        <v>8718</v>
      </c>
      <c r="B185" s="81" t="s">
        <v>8719</v>
      </c>
      <c r="C185" s="82" t="s">
        <v>308</v>
      </c>
      <c r="D185" s="83">
        <v>14.43</v>
      </c>
      <c r="E185" s="61"/>
      <c r="F185" s="62">
        <f t="shared" si="0"/>
        <v>32.933589000000005</v>
      </c>
    </row>
    <row r="186" spans="1:6" x14ac:dyDescent="0.25">
      <c r="A186" s="80" t="s">
        <v>8720</v>
      </c>
      <c r="B186" s="81" t="s">
        <v>8721</v>
      </c>
      <c r="C186" s="82" t="s">
        <v>308</v>
      </c>
      <c r="D186" s="83">
        <v>12.13</v>
      </c>
      <c r="E186" s="61"/>
      <c r="F186" s="62">
        <f t="shared" si="0"/>
        <v>27.684299000000003</v>
      </c>
    </row>
    <row r="187" spans="1:6" x14ac:dyDescent="0.25">
      <c r="A187" s="80" t="s">
        <v>8722</v>
      </c>
      <c r="B187" s="81" t="s">
        <v>8723</v>
      </c>
      <c r="C187" s="82" t="s">
        <v>308</v>
      </c>
      <c r="D187" s="83">
        <v>7.34</v>
      </c>
      <c r="E187" s="61"/>
      <c r="F187" s="62">
        <f t="shared" si="0"/>
        <v>16.752082000000001</v>
      </c>
    </row>
    <row r="188" spans="1:6" x14ac:dyDescent="0.25">
      <c r="A188" s="80" t="s">
        <v>8724</v>
      </c>
      <c r="B188" s="81" t="s">
        <v>8725</v>
      </c>
      <c r="C188" s="82" t="s">
        <v>308</v>
      </c>
      <c r="D188" s="83">
        <v>7.34</v>
      </c>
      <c r="E188" s="61"/>
      <c r="F188" s="62">
        <f t="shared" si="0"/>
        <v>16.752082000000001</v>
      </c>
    </row>
    <row r="189" spans="1:6" x14ac:dyDescent="0.25">
      <c r="A189" s="80" t="s">
        <v>8726</v>
      </c>
      <c r="B189" s="81" t="s">
        <v>8727</v>
      </c>
      <c r="C189" s="82" t="s">
        <v>308</v>
      </c>
      <c r="D189" s="83">
        <v>11.9</v>
      </c>
      <c r="E189" s="61"/>
      <c r="F189" s="62">
        <f t="shared" si="0"/>
        <v>27.159370000000003</v>
      </c>
    </row>
    <row r="190" spans="1:6" x14ac:dyDescent="0.25">
      <c r="A190" s="80" t="s">
        <v>8728</v>
      </c>
      <c r="B190" s="81" t="s">
        <v>8729</v>
      </c>
      <c r="C190" s="82" t="s">
        <v>308</v>
      </c>
      <c r="D190" s="83">
        <v>7.34</v>
      </c>
      <c r="E190" s="61"/>
      <c r="F190" s="62">
        <f t="shared" si="0"/>
        <v>16.752082000000001</v>
      </c>
    </row>
    <row r="191" spans="1:6" x14ac:dyDescent="0.25">
      <c r="A191" s="80" t="s">
        <v>8730</v>
      </c>
      <c r="B191" s="81" t="s">
        <v>8731</v>
      </c>
      <c r="C191" s="82" t="s">
        <v>308</v>
      </c>
      <c r="D191" s="83">
        <v>16.059999999999999</v>
      </c>
      <c r="E191" s="61"/>
      <c r="F191" s="62">
        <f t="shared" si="0"/>
        <v>36.653737999999997</v>
      </c>
    </row>
    <row r="192" spans="1:6" x14ac:dyDescent="0.25">
      <c r="A192" s="80" t="s">
        <v>8732</v>
      </c>
      <c r="B192" s="81" t="s">
        <v>8733</v>
      </c>
      <c r="C192" s="82" t="s">
        <v>308</v>
      </c>
      <c r="D192" s="83">
        <v>11.06</v>
      </c>
      <c r="E192" s="61"/>
      <c r="F192" s="62">
        <f t="shared" si="0"/>
        <v>25.242238000000004</v>
      </c>
    </row>
    <row r="193" spans="1:6" x14ac:dyDescent="0.25">
      <c r="A193" s="80" t="s">
        <v>8734</v>
      </c>
      <c r="B193" s="81" t="s">
        <v>8735</v>
      </c>
      <c r="C193" s="82" t="s">
        <v>308</v>
      </c>
      <c r="D193" s="83">
        <v>14.31</v>
      </c>
      <c r="E193" s="61"/>
      <c r="F193" s="62">
        <f t="shared" si="0"/>
        <v>32.659713000000004</v>
      </c>
    </row>
    <row r="194" spans="1:6" x14ac:dyDescent="0.25">
      <c r="A194" s="80" t="s">
        <v>8736</v>
      </c>
      <c r="B194" s="81" t="s">
        <v>8737</v>
      </c>
      <c r="C194" s="82" t="s">
        <v>308</v>
      </c>
      <c r="D194" s="83">
        <v>7.34</v>
      </c>
      <c r="E194" s="61"/>
      <c r="F194" s="62">
        <f t="shared" si="0"/>
        <v>16.752082000000001</v>
      </c>
    </row>
    <row r="195" spans="1:6" x14ac:dyDescent="0.25">
      <c r="A195" s="80" t="s">
        <v>8738</v>
      </c>
      <c r="B195" s="81" t="s">
        <v>8739</v>
      </c>
      <c r="C195" s="82" t="s">
        <v>308</v>
      </c>
      <c r="D195" s="83">
        <v>19.13</v>
      </c>
      <c r="E195" s="61"/>
      <c r="F195" s="62">
        <f t="shared" si="0"/>
        <v>43.660399000000005</v>
      </c>
    </row>
    <row r="196" spans="1:6" x14ac:dyDescent="0.25">
      <c r="A196" s="80" t="s">
        <v>8740</v>
      </c>
      <c r="B196" s="81" t="s">
        <v>8741</v>
      </c>
      <c r="C196" s="82" t="s">
        <v>308</v>
      </c>
      <c r="D196" s="83">
        <v>13.79</v>
      </c>
      <c r="E196" s="61"/>
      <c r="F196" s="62">
        <f t="shared" si="0"/>
        <v>31.472917000000002</v>
      </c>
    </row>
    <row r="197" spans="1:6" x14ac:dyDescent="0.25">
      <c r="A197" s="80" t="s">
        <v>8742</v>
      </c>
      <c r="B197" s="81" t="s">
        <v>8743</v>
      </c>
      <c r="C197" s="82" t="s">
        <v>308</v>
      </c>
      <c r="D197" s="83">
        <v>13.77</v>
      </c>
      <c r="E197" s="61"/>
      <c r="F197" s="62">
        <f t="shared" si="0"/>
        <v>31.427271000000001</v>
      </c>
    </row>
    <row r="198" spans="1:6" x14ac:dyDescent="0.25">
      <c r="A198" s="80" t="s">
        <v>8744</v>
      </c>
      <c r="B198" s="81" t="s">
        <v>8745</v>
      </c>
      <c r="C198" s="82" t="s">
        <v>308</v>
      </c>
      <c r="D198" s="83">
        <v>26.57</v>
      </c>
      <c r="E198" s="61"/>
      <c r="F198" s="62">
        <f t="shared" si="0"/>
        <v>60.640711000000003</v>
      </c>
    </row>
    <row r="199" spans="1:6" x14ac:dyDescent="0.25">
      <c r="A199" s="80" t="s">
        <v>8746</v>
      </c>
      <c r="B199" s="81" t="s">
        <v>8747</v>
      </c>
      <c r="C199" s="82" t="s">
        <v>308</v>
      </c>
      <c r="D199" s="83">
        <v>127.23</v>
      </c>
      <c r="E199" s="61"/>
      <c r="F199" s="62">
        <f t="shared" si="0"/>
        <v>290.37702900000005</v>
      </c>
    </row>
    <row r="200" spans="1:6" x14ac:dyDescent="0.25">
      <c r="A200" s="80" t="s">
        <v>8748</v>
      </c>
      <c r="B200" s="81" t="s">
        <v>8749</v>
      </c>
      <c r="C200" s="82" t="s">
        <v>308</v>
      </c>
      <c r="D200" s="83">
        <v>42.48</v>
      </c>
      <c r="E200" s="61"/>
      <c r="F200" s="62">
        <f t="shared" si="0"/>
        <v>96.952104000000006</v>
      </c>
    </row>
    <row r="201" spans="1:6" x14ac:dyDescent="0.25">
      <c r="A201" s="80" t="s">
        <v>8750</v>
      </c>
      <c r="B201" s="81" t="s">
        <v>8751</v>
      </c>
      <c r="C201" s="82" t="s">
        <v>308</v>
      </c>
      <c r="D201" s="83">
        <v>51.36</v>
      </c>
      <c r="E201" s="61"/>
      <c r="F201" s="62">
        <f t="shared" si="0"/>
        <v>117.21892800000001</v>
      </c>
    </row>
    <row r="202" spans="1:6" x14ac:dyDescent="0.25">
      <c r="A202" s="80" t="s">
        <v>8752</v>
      </c>
      <c r="B202" s="81" t="s">
        <v>8753</v>
      </c>
      <c r="C202" s="82" t="s">
        <v>308</v>
      </c>
      <c r="D202" s="83">
        <v>44.74</v>
      </c>
      <c r="E202" s="61"/>
      <c r="F202" s="62">
        <f t="shared" si="0"/>
        <v>102.11010200000001</v>
      </c>
    </row>
    <row r="203" spans="1:6" x14ac:dyDescent="0.25">
      <c r="A203" s="80" t="s">
        <v>8754</v>
      </c>
      <c r="B203" s="81" t="s">
        <v>8755</v>
      </c>
      <c r="C203" s="82" t="s">
        <v>308</v>
      </c>
      <c r="D203" s="83">
        <v>47.72</v>
      </c>
      <c r="E203" s="61"/>
      <c r="F203" s="62">
        <f t="shared" si="0"/>
        <v>108.91135600000001</v>
      </c>
    </row>
    <row r="204" spans="1:6" x14ac:dyDescent="0.25">
      <c r="A204" s="80" t="s">
        <v>8756</v>
      </c>
      <c r="B204" s="81" t="s">
        <v>8757</v>
      </c>
      <c r="C204" s="82" t="s">
        <v>308</v>
      </c>
      <c r="D204" s="83">
        <v>40.29</v>
      </c>
      <c r="E204" s="61"/>
      <c r="F204" s="62">
        <f t="shared" si="0"/>
        <v>91.953867000000002</v>
      </c>
    </row>
    <row r="205" spans="1:6" x14ac:dyDescent="0.25">
      <c r="A205" s="80" t="s">
        <v>8758</v>
      </c>
      <c r="B205" s="81" t="s">
        <v>8759</v>
      </c>
      <c r="C205" s="82" t="s">
        <v>308</v>
      </c>
      <c r="D205" s="83">
        <v>75.010000000000005</v>
      </c>
      <c r="E205" s="61"/>
      <c r="F205" s="62">
        <f t="shared" si="0"/>
        <v>171.19532300000003</v>
      </c>
    </row>
    <row r="206" spans="1:6" x14ac:dyDescent="0.25">
      <c r="A206" s="80" t="s">
        <v>8760</v>
      </c>
      <c r="B206" s="81" t="s">
        <v>8761</v>
      </c>
      <c r="C206" s="82" t="s">
        <v>308</v>
      </c>
      <c r="D206" s="83">
        <v>75.3</v>
      </c>
      <c r="E206" s="61"/>
      <c r="F206" s="62">
        <f t="shared" si="0"/>
        <v>171.85719</v>
      </c>
    </row>
    <row r="207" spans="1:6" x14ac:dyDescent="0.25">
      <c r="A207" s="80" t="s">
        <v>8762</v>
      </c>
      <c r="B207" s="81" t="s">
        <v>8763</v>
      </c>
      <c r="C207" s="82" t="s">
        <v>308</v>
      </c>
      <c r="D207" s="83">
        <v>95.52</v>
      </c>
      <c r="E207" s="61"/>
      <c r="F207" s="62">
        <f t="shared" si="0"/>
        <v>218.00529600000002</v>
      </c>
    </row>
    <row r="208" spans="1:6" x14ac:dyDescent="0.25">
      <c r="A208" s="80" t="s">
        <v>8764</v>
      </c>
      <c r="B208" s="81" t="s">
        <v>8765</v>
      </c>
      <c r="C208" s="82" t="s">
        <v>308</v>
      </c>
      <c r="D208" s="83">
        <v>41.39</v>
      </c>
      <c r="E208" s="61"/>
      <c r="F208" s="62">
        <f t="shared" si="0"/>
        <v>94.464397000000005</v>
      </c>
    </row>
    <row r="209" spans="1:6" x14ac:dyDescent="0.25">
      <c r="A209" s="80" t="s">
        <v>8766</v>
      </c>
      <c r="B209" s="81" t="s">
        <v>8767</v>
      </c>
      <c r="C209" s="82" t="s">
        <v>308</v>
      </c>
      <c r="D209" s="83">
        <v>19.170000000000002</v>
      </c>
      <c r="E209" s="61"/>
      <c r="F209" s="62">
        <f t="shared" si="0"/>
        <v>43.751691000000008</v>
      </c>
    </row>
    <row r="210" spans="1:6" x14ac:dyDescent="0.25">
      <c r="A210" s="80" t="s">
        <v>8768</v>
      </c>
      <c r="B210" s="81" t="s">
        <v>8769</v>
      </c>
      <c r="C210" s="82" t="s">
        <v>560</v>
      </c>
      <c r="D210" s="83">
        <v>0.59</v>
      </c>
      <c r="E210" s="61"/>
      <c r="F210" s="63"/>
    </row>
    <row r="211" spans="1:6" x14ac:dyDescent="0.25">
      <c r="A211" s="80" t="s">
        <v>8770</v>
      </c>
      <c r="B211" s="81" t="s">
        <v>8771</v>
      </c>
      <c r="C211" s="82" t="s">
        <v>560</v>
      </c>
      <c r="D211" s="83">
        <v>1.97</v>
      </c>
      <c r="E211" s="61"/>
      <c r="F211" s="63"/>
    </row>
    <row r="212" spans="1:6" x14ac:dyDescent="0.25">
      <c r="A212" s="80" t="s">
        <v>8772</v>
      </c>
      <c r="B212" s="81" t="s">
        <v>8773</v>
      </c>
      <c r="C212" s="82" t="s">
        <v>560</v>
      </c>
      <c r="D212" s="83">
        <v>3.47</v>
      </c>
      <c r="E212" s="61"/>
      <c r="F212" s="63"/>
    </row>
    <row r="213" spans="1:6" x14ac:dyDescent="0.25">
      <c r="A213" s="80" t="s">
        <v>8774</v>
      </c>
      <c r="B213" s="81" t="s">
        <v>8775</v>
      </c>
      <c r="C213" s="82" t="s">
        <v>560</v>
      </c>
      <c r="D213" s="83">
        <v>32.020000000000003</v>
      </c>
      <c r="E213" s="61"/>
      <c r="F213" s="63"/>
    </row>
    <row r="214" spans="1:6" x14ac:dyDescent="0.25">
      <c r="A214" s="80" t="s">
        <v>8776</v>
      </c>
      <c r="B214" s="81" t="s">
        <v>8777</v>
      </c>
      <c r="C214" s="82" t="s">
        <v>560</v>
      </c>
      <c r="D214" s="83">
        <v>11.61</v>
      </c>
      <c r="E214" s="61"/>
      <c r="F214" s="63"/>
    </row>
    <row r="215" spans="1:6" ht="30" x14ac:dyDescent="0.25">
      <c r="A215" s="80" t="s">
        <v>8778</v>
      </c>
      <c r="B215" s="81" t="s">
        <v>8779</v>
      </c>
      <c r="C215" s="82" t="s">
        <v>560</v>
      </c>
      <c r="D215" s="83">
        <v>14.43</v>
      </c>
      <c r="E215" s="61"/>
      <c r="F215" s="63"/>
    </row>
    <row r="216" spans="1:6" x14ac:dyDescent="0.25">
      <c r="A216" s="80" t="s">
        <v>8780</v>
      </c>
      <c r="B216" s="81" t="s">
        <v>8781</v>
      </c>
      <c r="C216" s="82" t="s">
        <v>560</v>
      </c>
      <c r="D216" s="83">
        <v>2.98</v>
      </c>
      <c r="E216" s="61"/>
      <c r="F216" s="63"/>
    </row>
    <row r="217" spans="1:6" x14ac:dyDescent="0.25">
      <c r="A217" s="80" t="s">
        <v>8782</v>
      </c>
      <c r="B217" s="81" t="s">
        <v>8783</v>
      </c>
      <c r="C217" s="82" t="s">
        <v>560</v>
      </c>
      <c r="D217" s="83">
        <v>30.22</v>
      </c>
      <c r="E217" s="61"/>
      <c r="F217" s="63"/>
    </row>
    <row r="218" spans="1:6" ht="30" x14ac:dyDescent="0.25">
      <c r="A218" s="80" t="s">
        <v>8784</v>
      </c>
      <c r="B218" s="81" t="s">
        <v>8785</v>
      </c>
      <c r="C218" s="82" t="s">
        <v>560</v>
      </c>
      <c r="D218" s="83">
        <v>3.08</v>
      </c>
      <c r="E218" s="61"/>
      <c r="F218" s="63"/>
    </row>
    <row r="219" spans="1:6" ht="30" x14ac:dyDescent="0.25">
      <c r="A219" s="80" t="s">
        <v>8786</v>
      </c>
      <c r="B219" s="81" t="s">
        <v>8787</v>
      </c>
      <c r="C219" s="82" t="s">
        <v>560</v>
      </c>
      <c r="D219" s="83">
        <v>2.2200000000000002</v>
      </c>
      <c r="E219" s="61"/>
      <c r="F219" s="63"/>
    </row>
    <row r="220" spans="1:6" ht="30" x14ac:dyDescent="0.25">
      <c r="A220" s="80" t="s">
        <v>8788</v>
      </c>
      <c r="B220" s="81" t="s">
        <v>8789</v>
      </c>
      <c r="C220" s="82" t="s">
        <v>560</v>
      </c>
      <c r="D220" s="83">
        <v>7.54</v>
      </c>
      <c r="E220" s="61"/>
      <c r="F220" s="63"/>
    </row>
    <row r="221" spans="1:6" ht="30" x14ac:dyDescent="0.25">
      <c r="A221" s="80" t="s">
        <v>8790</v>
      </c>
      <c r="B221" s="81" t="s">
        <v>8791</v>
      </c>
      <c r="C221" s="82" t="s">
        <v>560</v>
      </c>
      <c r="D221" s="83">
        <v>4.78</v>
      </c>
      <c r="E221" s="61"/>
      <c r="F221" s="63"/>
    </row>
    <row r="222" spans="1:6" ht="45" x14ac:dyDescent="0.25">
      <c r="A222" s="80" t="s">
        <v>8792</v>
      </c>
      <c r="B222" s="81" t="s">
        <v>8793</v>
      </c>
      <c r="C222" s="82" t="s">
        <v>560</v>
      </c>
      <c r="D222" s="83">
        <v>27.81</v>
      </c>
      <c r="E222" s="61"/>
      <c r="F222" s="63"/>
    </row>
    <row r="223" spans="1:6" ht="30" x14ac:dyDescent="0.25">
      <c r="A223" s="80" t="s">
        <v>8794</v>
      </c>
      <c r="B223" s="81" t="s">
        <v>8795</v>
      </c>
      <c r="C223" s="82" t="s">
        <v>560</v>
      </c>
      <c r="D223" s="83">
        <v>0.61</v>
      </c>
      <c r="E223" s="61"/>
      <c r="F223" s="63"/>
    </row>
    <row r="224" spans="1:6" ht="45" x14ac:dyDescent="0.25">
      <c r="A224" s="80" t="s">
        <v>8796</v>
      </c>
      <c r="B224" s="81" t="s">
        <v>8797</v>
      </c>
      <c r="C224" s="82" t="s">
        <v>560</v>
      </c>
      <c r="D224" s="83">
        <v>1.24</v>
      </c>
      <c r="E224" s="61"/>
      <c r="F224" s="63"/>
    </row>
    <row r="225" spans="1:5" s="63" customFormat="1" ht="30" x14ac:dyDescent="0.25">
      <c r="A225" s="80" t="s">
        <v>8798</v>
      </c>
      <c r="B225" s="81" t="s">
        <v>8799</v>
      </c>
      <c r="C225" s="82" t="s">
        <v>560</v>
      </c>
      <c r="D225" s="83">
        <v>4.24</v>
      </c>
      <c r="E225" s="61"/>
    </row>
    <row r="226" spans="1:5" s="63" customFormat="1" ht="45" x14ac:dyDescent="0.25">
      <c r="A226" s="80" t="s">
        <v>8800</v>
      </c>
      <c r="B226" s="81" t="s">
        <v>8801</v>
      </c>
      <c r="C226" s="82" t="s">
        <v>560</v>
      </c>
      <c r="D226" s="83">
        <v>23.28</v>
      </c>
      <c r="E226" s="61"/>
    </row>
    <row r="227" spans="1:5" s="63" customFormat="1" ht="30" x14ac:dyDescent="0.25">
      <c r="A227" s="80" t="s">
        <v>8802</v>
      </c>
      <c r="B227" s="81" t="s">
        <v>8803</v>
      </c>
      <c r="C227" s="82" t="s">
        <v>560</v>
      </c>
      <c r="D227" s="83">
        <v>4.7300000000000004</v>
      </c>
      <c r="E227" s="61"/>
    </row>
    <row r="228" spans="1:5" s="63" customFormat="1" ht="45" x14ac:dyDescent="0.25">
      <c r="A228" s="80" t="s">
        <v>8804</v>
      </c>
      <c r="B228" s="81" t="s">
        <v>8805</v>
      </c>
      <c r="C228" s="82" t="s">
        <v>560</v>
      </c>
      <c r="D228" s="83">
        <v>19.05</v>
      </c>
      <c r="E228" s="61"/>
    </row>
    <row r="229" spans="1:5" s="63" customFormat="1" x14ac:dyDescent="0.25">
      <c r="A229" s="80" t="s">
        <v>8806</v>
      </c>
      <c r="B229" s="81" t="s">
        <v>8807</v>
      </c>
      <c r="C229" s="82" t="s">
        <v>560</v>
      </c>
      <c r="D229" s="83">
        <v>3.04</v>
      </c>
      <c r="E229" s="61"/>
    </row>
    <row r="230" spans="1:5" s="63" customFormat="1" ht="30" x14ac:dyDescent="0.25">
      <c r="A230" s="80" t="s">
        <v>8808</v>
      </c>
      <c r="B230" s="81" t="s">
        <v>8809</v>
      </c>
      <c r="C230" s="82" t="s">
        <v>560</v>
      </c>
      <c r="D230" s="83">
        <v>0.67</v>
      </c>
      <c r="E230" s="61"/>
    </row>
    <row r="231" spans="1:5" s="63" customFormat="1" ht="30" x14ac:dyDescent="0.25">
      <c r="A231" s="80" t="s">
        <v>8810</v>
      </c>
      <c r="B231" s="81" t="s">
        <v>8811</v>
      </c>
      <c r="C231" s="82" t="s">
        <v>560</v>
      </c>
      <c r="D231" s="83">
        <v>2.61</v>
      </c>
      <c r="E231" s="61"/>
    </row>
    <row r="232" spans="1:5" s="63" customFormat="1" ht="30" x14ac:dyDescent="0.25">
      <c r="A232" s="80" t="s">
        <v>8812</v>
      </c>
      <c r="B232" s="81" t="s">
        <v>8813</v>
      </c>
      <c r="C232" s="82" t="s">
        <v>560</v>
      </c>
      <c r="D232" s="83">
        <v>62.29</v>
      </c>
      <c r="E232" s="61"/>
    </row>
    <row r="233" spans="1:5" s="63" customFormat="1" ht="30" x14ac:dyDescent="0.25">
      <c r="A233" s="80" t="s">
        <v>8814</v>
      </c>
      <c r="B233" s="81" t="s">
        <v>8815</v>
      </c>
      <c r="C233" s="82" t="s">
        <v>560</v>
      </c>
      <c r="D233" s="83">
        <v>1.55</v>
      </c>
      <c r="E233" s="61"/>
    </row>
    <row r="234" spans="1:5" s="63" customFormat="1" ht="30" x14ac:dyDescent="0.25">
      <c r="A234" s="80" t="s">
        <v>8816</v>
      </c>
      <c r="B234" s="81" t="s">
        <v>8817</v>
      </c>
      <c r="C234" s="82" t="s">
        <v>560</v>
      </c>
      <c r="D234" s="83">
        <v>4.78</v>
      </c>
      <c r="E234" s="61"/>
    </row>
    <row r="235" spans="1:5" s="63" customFormat="1" x14ac:dyDescent="0.25">
      <c r="A235" s="80" t="s">
        <v>8818</v>
      </c>
      <c r="B235" s="81" t="s">
        <v>8819</v>
      </c>
      <c r="C235" s="82" t="s">
        <v>560</v>
      </c>
      <c r="D235" s="83">
        <v>0.62</v>
      </c>
      <c r="E235" s="61"/>
    </row>
    <row r="236" spans="1:5" s="63" customFormat="1" x14ac:dyDescent="0.25">
      <c r="A236" s="80" t="s">
        <v>8820</v>
      </c>
      <c r="B236" s="81" t="s">
        <v>8821</v>
      </c>
      <c r="C236" s="82" t="s">
        <v>560</v>
      </c>
      <c r="D236" s="83">
        <v>0.81</v>
      </c>
      <c r="E236" s="61"/>
    </row>
    <row r="237" spans="1:5" s="63" customFormat="1" x14ac:dyDescent="0.25">
      <c r="A237" s="80" t="s">
        <v>8822</v>
      </c>
      <c r="B237" s="81" t="s">
        <v>8823</v>
      </c>
      <c r="C237" s="82" t="s">
        <v>560</v>
      </c>
      <c r="D237" s="83">
        <v>1.22</v>
      </c>
      <c r="E237" s="61"/>
    </row>
    <row r="238" spans="1:5" s="63" customFormat="1" x14ac:dyDescent="0.25">
      <c r="A238" s="80" t="s">
        <v>8824</v>
      </c>
      <c r="B238" s="81" t="s">
        <v>8825</v>
      </c>
      <c r="C238" s="82" t="s">
        <v>142</v>
      </c>
      <c r="D238" s="83">
        <v>110.86</v>
      </c>
      <c r="E238" s="61"/>
    </row>
    <row r="239" spans="1:5" s="63" customFormat="1" x14ac:dyDescent="0.25">
      <c r="A239" s="80" t="s">
        <v>8826</v>
      </c>
      <c r="B239" s="81" t="s">
        <v>8827</v>
      </c>
      <c r="C239" s="82" t="s">
        <v>142</v>
      </c>
      <c r="D239" s="83">
        <v>112.19</v>
      </c>
      <c r="E239" s="61"/>
    </row>
    <row r="240" spans="1:5" s="63" customFormat="1" x14ac:dyDescent="0.25">
      <c r="A240" s="80" t="s">
        <v>8828</v>
      </c>
      <c r="B240" s="81" t="s">
        <v>8829</v>
      </c>
      <c r="C240" s="82" t="s">
        <v>142</v>
      </c>
      <c r="D240" s="83">
        <v>85.17</v>
      </c>
      <c r="E240" s="61"/>
    </row>
    <row r="241" spans="1:5" s="63" customFormat="1" x14ac:dyDescent="0.25">
      <c r="A241" s="80" t="s">
        <v>8830</v>
      </c>
      <c r="B241" s="81" t="s">
        <v>8831</v>
      </c>
      <c r="C241" s="82" t="s">
        <v>142</v>
      </c>
      <c r="D241" s="83">
        <v>87.93</v>
      </c>
      <c r="E241" s="61"/>
    </row>
    <row r="242" spans="1:5" s="63" customFormat="1" x14ac:dyDescent="0.25">
      <c r="A242" s="80" t="s">
        <v>8832</v>
      </c>
      <c r="B242" s="81" t="s">
        <v>8833</v>
      </c>
      <c r="C242" s="82" t="s">
        <v>142</v>
      </c>
      <c r="D242" s="83">
        <v>91.32</v>
      </c>
      <c r="E242" s="61"/>
    </row>
    <row r="243" spans="1:5" s="63" customFormat="1" x14ac:dyDescent="0.25">
      <c r="A243" s="80" t="s">
        <v>8834</v>
      </c>
      <c r="B243" s="81" t="s">
        <v>8835</v>
      </c>
      <c r="C243" s="82" t="s">
        <v>142</v>
      </c>
      <c r="D243" s="83">
        <v>87.42</v>
      </c>
      <c r="E243" s="61"/>
    </row>
    <row r="244" spans="1:5" s="63" customFormat="1" x14ac:dyDescent="0.25">
      <c r="A244" s="80" t="s">
        <v>8836</v>
      </c>
      <c r="B244" s="81" t="s">
        <v>8837</v>
      </c>
      <c r="C244" s="82" t="s">
        <v>142</v>
      </c>
      <c r="D244" s="83">
        <v>87.07</v>
      </c>
      <c r="E244" s="61"/>
    </row>
    <row r="245" spans="1:5" s="63" customFormat="1" x14ac:dyDescent="0.25">
      <c r="A245" s="80" t="s">
        <v>8838</v>
      </c>
      <c r="B245" s="81" t="s">
        <v>8839</v>
      </c>
      <c r="C245" s="82" t="s">
        <v>142</v>
      </c>
      <c r="D245" s="83">
        <v>84.9</v>
      </c>
      <c r="E245" s="61"/>
    </row>
    <row r="246" spans="1:5" s="63" customFormat="1" x14ac:dyDescent="0.25">
      <c r="A246" s="80" t="s">
        <v>8840</v>
      </c>
      <c r="B246" s="81" t="s">
        <v>8841</v>
      </c>
      <c r="C246" s="82" t="s">
        <v>142</v>
      </c>
      <c r="D246" s="83">
        <v>89.85</v>
      </c>
      <c r="E246" s="61"/>
    </row>
    <row r="247" spans="1:5" s="63" customFormat="1" x14ac:dyDescent="0.25">
      <c r="A247" s="80" t="s">
        <v>8842</v>
      </c>
      <c r="B247" s="81" t="s">
        <v>8843</v>
      </c>
      <c r="C247" s="82" t="s">
        <v>142</v>
      </c>
      <c r="D247" s="83">
        <v>88.32</v>
      </c>
      <c r="E247" s="61"/>
    </row>
    <row r="248" spans="1:5" s="63" customFormat="1" x14ac:dyDescent="0.25">
      <c r="A248" s="80" t="s">
        <v>8844</v>
      </c>
      <c r="B248" s="81" t="s">
        <v>8845</v>
      </c>
      <c r="C248" s="82" t="s">
        <v>142</v>
      </c>
      <c r="D248" s="83">
        <v>94.17</v>
      </c>
      <c r="E248" s="61"/>
    </row>
    <row r="249" spans="1:5" s="63" customFormat="1" x14ac:dyDescent="0.25">
      <c r="A249" s="80" t="s">
        <v>8846</v>
      </c>
      <c r="B249" s="81" t="s">
        <v>8847</v>
      </c>
      <c r="C249" s="82" t="s">
        <v>142</v>
      </c>
      <c r="D249" s="83">
        <v>87.48</v>
      </c>
      <c r="E249" s="61"/>
    </row>
    <row r="250" spans="1:5" s="63" customFormat="1" x14ac:dyDescent="0.25">
      <c r="A250" s="80" t="s">
        <v>8848</v>
      </c>
      <c r="B250" s="81" t="s">
        <v>8849</v>
      </c>
      <c r="C250" s="82" t="s">
        <v>560</v>
      </c>
      <c r="D250" s="83">
        <v>11.02</v>
      </c>
      <c r="E250" s="61"/>
    </row>
    <row r="251" spans="1:5" s="63" customFormat="1" x14ac:dyDescent="0.25">
      <c r="A251" s="80" t="s">
        <v>8850</v>
      </c>
      <c r="B251" s="81" t="s">
        <v>8851</v>
      </c>
      <c r="C251" s="82" t="s">
        <v>560</v>
      </c>
      <c r="D251" s="83">
        <v>9.32</v>
      </c>
      <c r="E251" s="61"/>
    </row>
    <row r="252" spans="1:5" s="63" customFormat="1" x14ac:dyDescent="0.25">
      <c r="A252" s="80" t="s">
        <v>8852</v>
      </c>
      <c r="B252" s="81" t="s">
        <v>8853</v>
      </c>
      <c r="C252" s="82" t="s">
        <v>560</v>
      </c>
      <c r="D252" s="83">
        <v>11.96</v>
      </c>
      <c r="E252" s="61"/>
    </row>
    <row r="253" spans="1:5" s="63" customFormat="1" x14ac:dyDescent="0.25">
      <c r="A253" s="80" t="s">
        <v>8854</v>
      </c>
      <c r="B253" s="81" t="s">
        <v>8855</v>
      </c>
      <c r="C253" s="82" t="s">
        <v>560</v>
      </c>
      <c r="D253" s="83">
        <v>10.6</v>
      </c>
      <c r="E253" s="61"/>
    </row>
    <row r="254" spans="1:5" s="63" customFormat="1" ht="30" x14ac:dyDescent="0.25">
      <c r="A254" s="80" t="s">
        <v>8856</v>
      </c>
      <c r="B254" s="81" t="s">
        <v>8857</v>
      </c>
      <c r="C254" s="82" t="s">
        <v>63</v>
      </c>
      <c r="D254" s="83">
        <v>10.43</v>
      </c>
      <c r="E254" s="61"/>
    </row>
    <row r="255" spans="1:5" s="63" customFormat="1" x14ac:dyDescent="0.25">
      <c r="A255" s="80" t="s">
        <v>8858</v>
      </c>
      <c r="B255" s="81" t="s">
        <v>8859</v>
      </c>
      <c r="C255" s="82" t="s">
        <v>13</v>
      </c>
      <c r="D255" s="83">
        <v>16.600000000000001</v>
      </c>
      <c r="E255" s="61"/>
    </row>
    <row r="256" spans="1:5" s="63" customFormat="1" ht="60" x14ac:dyDescent="0.25">
      <c r="A256" s="80" t="s">
        <v>8860</v>
      </c>
      <c r="B256" s="81" t="s">
        <v>8861</v>
      </c>
      <c r="C256" s="82" t="s">
        <v>119</v>
      </c>
      <c r="D256" s="83">
        <v>12.32</v>
      </c>
      <c r="E256" s="61"/>
    </row>
    <row r="257" spans="1:5" s="63" customFormat="1" ht="45" x14ac:dyDescent="0.25">
      <c r="A257" s="80" t="s">
        <v>8862</v>
      </c>
      <c r="B257" s="81" t="s">
        <v>8863</v>
      </c>
      <c r="C257" s="82" t="s">
        <v>13</v>
      </c>
      <c r="D257" s="83">
        <v>2.95</v>
      </c>
      <c r="E257" s="61"/>
    </row>
    <row r="258" spans="1:5" s="63" customFormat="1" x14ac:dyDescent="0.25">
      <c r="A258" s="80" t="s">
        <v>8864</v>
      </c>
      <c r="B258" s="81" t="s">
        <v>8865</v>
      </c>
      <c r="C258" s="82" t="s">
        <v>142</v>
      </c>
      <c r="D258" s="83">
        <v>331.04</v>
      </c>
      <c r="E258" s="61"/>
    </row>
    <row r="259" spans="1:5" s="63" customFormat="1" ht="30" x14ac:dyDescent="0.25">
      <c r="A259" s="80" t="s">
        <v>8866</v>
      </c>
      <c r="B259" s="81" t="s">
        <v>8867</v>
      </c>
      <c r="C259" s="82" t="s">
        <v>560</v>
      </c>
      <c r="D259" s="83">
        <v>73.89</v>
      </c>
      <c r="E259" s="61"/>
    </row>
    <row r="260" spans="1:5" s="63" customFormat="1" x14ac:dyDescent="0.25">
      <c r="A260" s="80" t="s">
        <v>8868</v>
      </c>
      <c r="B260" s="81" t="s">
        <v>8869</v>
      </c>
      <c r="C260" s="82" t="s">
        <v>13</v>
      </c>
      <c r="D260" s="83">
        <v>19.649999999999999</v>
      </c>
      <c r="E260" s="61"/>
    </row>
    <row r="261" spans="1:5" s="63" customFormat="1" x14ac:dyDescent="0.25">
      <c r="A261" s="80" t="s">
        <v>8870</v>
      </c>
      <c r="B261" s="81" t="s">
        <v>8871</v>
      </c>
      <c r="C261" s="82" t="s">
        <v>63</v>
      </c>
      <c r="D261" s="83">
        <v>2.62</v>
      </c>
      <c r="E261" s="61"/>
    </row>
    <row r="262" spans="1:5" s="63" customFormat="1" x14ac:dyDescent="0.25">
      <c r="A262" s="80" t="s">
        <v>8872</v>
      </c>
      <c r="B262" s="81" t="s">
        <v>8873</v>
      </c>
      <c r="C262" s="82" t="s">
        <v>13</v>
      </c>
      <c r="D262" s="83">
        <v>23.49</v>
      </c>
      <c r="E262" s="61"/>
    </row>
    <row r="263" spans="1:5" s="63" customFormat="1" x14ac:dyDescent="0.25">
      <c r="A263" s="80" t="s">
        <v>8874</v>
      </c>
      <c r="B263" s="81" t="s">
        <v>8875</v>
      </c>
      <c r="C263" s="82" t="s">
        <v>3774</v>
      </c>
      <c r="D263" s="83">
        <v>428.14</v>
      </c>
      <c r="E263" s="61"/>
    </row>
    <row r="264" spans="1:5" s="63" customFormat="1" x14ac:dyDescent="0.25">
      <c r="A264" s="80" t="s">
        <v>8876</v>
      </c>
      <c r="B264" s="81" t="s">
        <v>3790</v>
      </c>
      <c r="C264" s="82" t="s">
        <v>3774</v>
      </c>
      <c r="D264" s="83">
        <v>36.08</v>
      </c>
      <c r="E264" s="61"/>
    </row>
    <row r="265" spans="1:5" s="63" customFormat="1" x14ac:dyDescent="0.25">
      <c r="A265" s="80" t="s">
        <v>8877</v>
      </c>
      <c r="B265" s="81" t="s">
        <v>8878</v>
      </c>
      <c r="C265" s="82" t="s">
        <v>13</v>
      </c>
      <c r="D265" s="83">
        <v>58.51</v>
      </c>
      <c r="E265" s="61"/>
    </row>
    <row r="266" spans="1:5" s="63" customFormat="1" x14ac:dyDescent="0.25">
      <c r="A266" s="80" t="s">
        <v>8879</v>
      </c>
      <c r="B266" s="81" t="s">
        <v>8880</v>
      </c>
      <c r="C266" s="82" t="s">
        <v>3774</v>
      </c>
      <c r="D266" s="83">
        <v>569.89</v>
      </c>
      <c r="E266" s="61"/>
    </row>
    <row r="267" spans="1:5" s="63" customFormat="1" x14ac:dyDescent="0.25">
      <c r="A267" s="80" t="s">
        <v>8881</v>
      </c>
      <c r="B267" s="81" t="s">
        <v>8882</v>
      </c>
      <c r="C267" s="82" t="s">
        <v>119</v>
      </c>
      <c r="D267" s="83">
        <v>6.74</v>
      </c>
      <c r="E267" s="61"/>
    </row>
    <row r="268" spans="1:5" s="63" customFormat="1" x14ac:dyDescent="0.25">
      <c r="A268" s="80" t="s">
        <v>8883</v>
      </c>
      <c r="B268" s="81" t="s">
        <v>8884</v>
      </c>
      <c r="C268" s="82" t="s">
        <v>119</v>
      </c>
      <c r="D268" s="83">
        <v>0.19</v>
      </c>
      <c r="E268" s="61"/>
    </row>
    <row r="269" spans="1:5" s="63" customFormat="1" ht="30" x14ac:dyDescent="0.25">
      <c r="A269" s="80" t="s">
        <v>8885</v>
      </c>
      <c r="B269" s="81" t="s">
        <v>8886</v>
      </c>
      <c r="C269" s="82" t="s">
        <v>119</v>
      </c>
      <c r="D269" s="83">
        <v>12.37</v>
      </c>
      <c r="E269" s="61"/>
    </row>
    <row r="270" spans="1:5" s="63" customFormat="1" x14ac:dyDescent="0.25">
      <c r="A270" s="80" t="s">
        <v>8887</v>
      </c>
      <c r="B270" s="81" t="s">
        <v>8888</v>
      </c>
      <c r="C270" s="82" t="s">
        <v>13</v>
      </c>
      <c r="D270" s="83">
        <v>17.37</v>
      </c>
      <c r="E270" s="61"/>
    </row>
    <row r="271" spans="1:5" s="63" customFormat="1" ht="45" x14ac:dyDescent="0.25">
      <c r="A271" s="80" t="s">
        <v>8889</v>
      </c>
      <c r="B271" s="81" t="s">
        <v>8890</v>
      </c>
      <c r="C271" s="82" t="s">
        <v>142</v>
      </c>
      <c r="D271" s="83">
        <v>430</v>
      </c>
      <c r="E271" s="61"/>
    </row>
    <row r="272" spans="1:5" s="63" customFormat="1" ht="30" x14ac:dyDescent="0.25">
      <c r="A272" s="80" t="s">
        <v>8891</v>
      </c>
      <c r="B272" s="81" t="s">
        <v>8892</v>
      </c>
      <c r="C272" s="82" t="s">
        <v>560</v>
      </c>
      <c r="D272" s="83">
        <v>7.11</v>
      </c>
      <c r="E272" s="61"/>
    </row>
    <row r="273" spans="1:5" s="63" customFormat="1" x14ac:dyDescent="0.25">
      <c r="A273" s="80" t="s">
        <v>8893</v>
      </c>
      <c r="B273" s="81" t="s">
        <v>8894</v>
      </c>
      <c r="C273" s="82" t="s">
        <v>560</v>
      </c>
      <c r="D273" s="83">
        <v>5.54</v>
      </c>
      <c r="E273" s="61"/>
    </row>
    <row r="274" spans="1:5" s="63" customFormat="1" x14ac:dyDescent="0.25">
      <c r="A274" s="80" t="s">
        <v>8895</v>
      </c>
      <c r="B274" s="81" t="s">
        <v>8896</v>
      </c>
      <c r="C274" s="82" t="s">
        <v>8897</v>
      </c>
      <c r="D274" s="83">
        <v>21.47</v>
      </c>
      <c r="E274" s="61"/>
    </row>
    <row r="275" spans="1:5" s="63" customFormat="1" ht="30" x14ac:dyDescent="0.25">
      <c r="A275" s="80" t="s">
        <v>8898</v>
      </c>
      <c r="B275" s="81" t="s">
        <v>8899</v>
      </c>
      <c r="C275" s="82" t="s">
        <v>560</v>
      </c>
      <c r="D275" s="83">
        <v>12.21</v>
      </c>
      <c r="E275" s="61"/>
    </row>
    <row r="276" spans="1:5" s="63" customFormat="1" x14ac:dyDescent="0.25">
      <c r="A276" s="80" t="s">
        <v>8900</v>
      </c>
      <c r="B276" s="81" t="s">
        <v>8901</v>
      </c>
      <c r="C276" s="82" t="s">
        <v>560</v>
      </c>
      <c r="D276" s="83">
        <v>48.47</v>
      </c>
      <c r="E276" s="61"/>
    </row>
    <row r="277" spans="1:5" s="63" customFormat="1" x14ac:dyDescent="0.25">
      <c r="A277" s="80" t="s">
        <v>8902</v>
      </c>
      <c r="B277" s="81" t="s">
        <v>8903</v>
      </c>
      <c r="C277" s="82" t="s">
        <v>560</v>
      </c>
      <c r="D277" s="83">
        <v>26.55</v>
      </c>
      <c r="E277" s="61"/>
    </row>
    <row r="278" spans="1:5" s="63" customFormat="1" x14ac:dyDescent="0.25">
      <c r="A278" s="80" t="s">
        <v>8904</v>
      </c>
      <c r="B278" s="81" t="s">
        <v>8905</v>
      </c>
      <c r="C278" s="82" t="s">
        <v>560</v>
      </c>
      <c r="D278" s="83">
        <v>86.6</v>
      </c>
      <c r="E278" s="61"/>
    </row>
    <row r="279" spans="1:5" s="63" customFormat="1" x14ac:dyDescent="0.25">
      <c r="A279" s="80" t="s">
        <v>8906</v>
      </c>
      <c r="B279" s="81" t="s">
        <v>8907</v>
      </c>
      <c r="C279" s="82" t="s">
        <v>119</v>
      </c>
      <c r="D279" s="83">
        <v>184.83</v>
      </c>
      <c r="E279" s="61"/>
    </row>
    <row r="280" spans="1:5" s="63" customFormat="1" x14ac:dyDescent="0.25">
      <c r="A280" s="80" t="s">
        <v>8908</v>
      </c>
      <c r="B280" s="81" t="s">
        <v>8909</v>
      </c>
      <c r="C280" s="82" t="s">
        <v>119</v>
      </c>
      <c r="D280" s="83">
        <v>205.71</v>
      </c>
      <c r="E280" s="61"/>
    </row>
    <row r="281" spans="1:5" s="63" customFormat="1" x14ac:dyDescent="0.25">
      <c r="A281" s="80" t="s">
        <v>8910</v>
      </c>
      <c r="B281" s="81" t="s">
        <v>8911</v>
      </c>
      <c r="C281" s="82" t="s">
        <v>119</v>
      </c>
      <c r="D281" s="83">
        <v>248</v>
      </c>
      <c r="E281" s="61"/>
    </row>
    <row r="282" spans="1:5" s="63" customFormat="1" ht="30" x14ac:dyDescent="0.25">
      <c r="A282" s="80" t="s">
        <v>8912</v>
      </c>
      <c r="B282" s="81" t="s">
        <v>8913</v>
      </c>
      <c r="C282" s="82" t="s">
        <v>13</v>
      </c>
      <c r="D282" s="83">
        <v>7.39</v>
      </c>
      <c r="E282" s="61"/>
    </row>
    <row r="283" spans="1:5" s="63" customFormat="1" ht="30" x14ac:dyDescent="0.25">
      <c r="A283" s="80" t="s">
        <v>8914</v>
      </c>
      <c r="B283" s="81" t="s">
        <v>8915</v>
      </c>
      <c r="C283" s="82" t="s">
        <v>13</v>
      </c>
      <c r="D283" s="83">
        <v>16.350000000000001</v>
      </c>
      <c r="E283" s="61"/>
    </row>
    <row r="284" spans="1:5" s="63" customFormat="1" ht="30" x14ac:dyDescent="0.25">
      <c r="A284" s="80" t="s">
        <v>8916</v>
      </c>
      <c r="B284" s="81" t="s">
        <v>8917</v>
      </c>
      <c r="C284" s="82" t="s">
        <v>13</v>
      </c>
      <c r="D284" s="83">
        <v>18.559999999999999</v>
      </c>
      <c r="E284" s="61"/>
    </row>
    <row r="285" spans="1:5" s="63" customFormat="1" ht="30" x14ac:dyDescent="0.25">
      <c r="A285" s="80" t="s">
        <v>8918</v>
      </c>
      <c r="B285" s="81" t="s">
        <v>8919</v>
      </c>
      <c r="C285" s="82" t="s">
        <v>13</v>
      </c>
      <c r="D285" s="83">
        <v>16.96</v>
      </c>
      <c r="E285" s="61"/>
    </row>
    <row r="286" spans="1:5" s="63" customFormat="1" ht="30" x14ac:dyDescent="0.25">
      <c r="A286" s="80" t="s">
        <v>8920</v>
      </c>
      <c r="B286" s="81" t="s">
        <v>8921</v>
      </c>
      <c r="C286" s="82" t="s">
        <v>13</v>
      </c>
      <c r="D286" s="83">
        <v>8.25</v>
      </c>
      <c r="E286" s="61"/>
    </row>
    <row r="287" spans="1:5" s="63" customFormat="1" ht="30" x14ac:dyDescent="0.25">
      <c r="A287" s="80" t="s">
        <v>8922</v>
      </c>
      <c r="B287" s="81" t="s">
        <v>8923</v>
      </c>
      <c r="C287" s="82" t="s">
        <v>13</v>
      </c>
      <c r="D287" s="83">
        <v>10.42</v>
      </c>
      <c r="E287" s="61"/>
    </row>
    <row r="288" spans="1:5" s="63" customFormat="1" ht="30" x14ac:dyDescent="0.25">
      <c r="A288" s="80" t="s">
        <v>8924</v>
      </c>
      <c r="B288" s="81" t="s">
        <v>8925</v>
      </c>
      <c r="C288" s="82" t="s">
        <v>13</v>
      </c>
      <c r="D288" s="83">
        <v>10.68</v>
      </c>
      <c r="E288" s="61"/>
    </row>
    <row r="289" spans="1:5" s="63" customFormat="1" ht="30" x14ac:dyDescent="0.25">
      <c r="A289" s="80" t="s">
        <v>8926</v>
      </c>
      <c r="B289" s="81" t="s">
        <v>8927</v>
      </c>
      <c r="C289" s="82" t="s">
        <v>13</v>
      </c>
      <c r="D289" s="83">
        <v>12.59</v>
      </c>
      <c r="E289" s="61"/>
    </row>
    <row r="290" spans="1:5" s="63" customFormat="1" ht="30" x14ac:dyDescent="0.25">
      <c r="A290" s="80" t="s">
        <v>8928</v>
      </c>
      <c r="B290" s="81" t="s">
        <v>8929</v>
      </c>
      <c r="C290" s="82" t="s">
        <v>13</v>
      </c>
      <c r="D290" s="83">
        <v>14.91</v>
      </c>
      <c r="E290" s="61"/>
    </row>
    <row r="291" spans="1:5" s="63" customFormat="1" ht="30" x14ac:dyDescent="0.25">
      <c r="A291" s="80" t="s">
        <v>8930</v>
      </c>
      <c r="B291" s="81" t="s">
        <v>8931</v>
      </c>
      <c r="C291" s="82" t="s">
        <v>13</v>
      </c>
      <c r="D291" s="83">
        <v>21.52</v>
      </c>
      <c r="E291" s="61"/>
    </row>
    <row r="292" spans="1:5" s="63" customFormat="1" ht="30" x14ac:dyDescent="0.25">
      <c r="A292" s="80" t="s">
        <v>8932</v>
      </c>
      <c r="B292" s="81" t="s">
        <v>8933</v>
      </c>
      <c r="C292" s="82" t="s">
        <v>13</v>
      </c>
      <c r="D292" s="83">
        <v>26.56</v>
      </c>
      <c r="E292" s="61"/>
    </row>
    <row r="293" spans="1:5" s="63" customFormat="1" ht="30" x14ac:dyDescent="0.25">
      <c r="A293" s="80" t="s">
        <v>8934</v>
      </c>
      <c r="B293" s="81" t="s">
        <v>8935</v>
      </c>
      <c r="C293" s="82" t="s">
        <v>119</v>
      </c>
      <c r="D293" s="83">
        <v>9996.7199999999993</v>
      </c>
      <c r="E293" s="61"/>
    </row>
    <row r="294" spans="1:5" s="63" customFormat="1" ht="30" x14ac:dyDescent="0.25">
      <c r="A294" s="80" t="s">
        <v>8936</v>
      </c>
      <c r="B294" s="81" t="s">
        <v>8937</v>
      </c>
      <c r="C294" s="82" t="s">
        <v>119</v>
      </c>
      <c r="D294" s="83">
        <v>6048.94</v>
      </c>
      <c r="E294" s="61"/>
    </row>
    <row r="295" spans="1:5" s="63" customFormat="1" x14ac:dyDescent="0.25">
      <c r="A295" s="80" t="s">
        <v>8938</v>
      </c>
      <c r="B295" s="81" t="s">
        <v>8939</v>
      </c>
      <c r="C295" s="82" t="s">
        <v>119</v>
      </c>
      <c r="D295" s="83">
        <v>255.72</v>
      </c>
      <c r="E295" s="61"/>
    </row>
    <row r="296" spans="1:5" s="63" customFormat="1" x14ac:dyDescent="0.25">
      <c r="A296" s="80" t="s">
        <v>8940</v>
      </c>
      <c r="B296" s="81" t="s">
        <v>8941</v>
      </c>
      <c r="C296" s="82" t="s">
        <v>119</v>
      </c>
      <c r="D296" s="83">
        <v>187.63</v>
      </c>
      <c r="E296" s="61"/>
    </row>
    <row r="297" spans="1:5" s="63" customFormat="1" x14ac:dyDescent="0.25">
      <c r="A297" s="80" t="s">
        <v>8942</v>
      </c>
      <c r="B297" s="81" t="s">
        <v>8943</v>
      </c>
      <c r="C297" s="82" t="s">
        <v>119</v>
      </c>
      <c r="D297" s="83">
        <v>265.25</v>
      </c>
      <c r="E297" s="61"/>
    </row>
    <row r="298" spans="1:5" s="63" customFormat="1" x14ac:dyDescent="0.25">
      <c r="A298" s="80" t="s">
        <v>8944</v>
      </c>
      <c r="B298" s="81" t="s">
        <v>8945</v>
      </c>
      <c r="C298" s="82" t="s">
        <v>119</v>
      </c>
      <c r="D298" s="83">
        <v>352.24</v>
      </c>
      <c r="E298" s="61"/>
    </row>
    <row r="299" spans="1:5" s="63" customFormat="1" ht="30" x14ac:dyDescent="0.25">
      <c r="A299" s="80" t="s">
        <v>8946</v>
      </c>
      <c r="B299" s="81" t="s">
        <v>130</v>
      </c>
      <c r="C299" s="82" t="s">
        <v>60</v>
      </c>
      <c r="D299" s="83">
        <v>306.55</v>
      </c>
      <c r="E299" s="61"/>
    </row>
    <row r="300" spans="1:5" s="63" customFormat="1" ht="45" x14ac:dyDescent="0.25">
      <c r="A300" s="80" t="s">
        <v>8947</v>
      </c>
      <c r="B300" s="81" t="s">
        <v>8948</v>
      </c>
      <c r="C300" s="82" t="s">
        <v>63</v>
      </c>
      <c r="D300" s="83">
        <v>183.83</v>
      </c>
      <c r="E300" s="61"/>
    </row>
    <row r="301" spans="1:5" s="63" customFormat="1" x14ac:dyDescent="0.25">
      <c r="A301" s="80" t="s">
        <v>8949</v>
      </c>
      <c r="B301" s="81" t="s">
        <v>8950</v>
      </c>
      <c r="C301" s="82" t="s">
        <v>119</v>
      </c>
      <c r="D301" s="83">
        <v>197.64</v>
      </c>
      <c r="E301" s="61"/>
    </row>
    <row r="302" spans="1:5" s="63" customFormat="1" ht="30" x14ac:dyDescent="0.25">
      <c r="A302" s="80" t="s">
        <v>8951</v>
      </c>
      <c r="B302" s="81" t="s">
        <v>8952</v>
      </c>
      <c r="C302" s="82" t="s">
        <v>60</v>
      </c>
      <c r="D302" s="83">
        <v>250.6</v>
      </c>
      <c r="E302" s="61"/>
    </row>
    <row r="303" spans="1:5" s="63" customFormat="1" x14ac:dyDescent="0.25">
      <c r="A303" s="80" t="s">
        <v>8953</v>
      </c>
      <c r="B303" s="81" t="s">
        <v>8954</v>
      </c>
      <c r="C303" s="82" t="s">
        <v>119</v>
      </c>
      <c r="D303" s="83">
        <v>243.04</v>
      </c>
      <c r="E303" s="61"/>
    </row>
    <row r="304" spans="1:5" s="63" customFormat="1" x14ac:dyDescent="0.25">
      <c r="A304" s="80" t="s">
        <v>8955</v>
      </c>
      <c r="B304" s="81" t="s">
        <v>8956</v>
      </c>
      <c r="C304" s="82" t="s">
        <v>119</v>
      </c>
      <c r="D304" s="83">
        <v>302.14999999999998</v>
      </c>
      <c r="E304" s="61"/>
    </row>
    <row r="305" spans="1:5" s="63" customFormat="1" x14ac:dyDescent="0.25">
      <c r="A305" s="80" t="s">
        <v>8957</v>
      </c>
      <c r="B305" s="81" t="s">
        <v>8958</v>
      </c>
      <c r="C305" s="82" t="s">
        <v>119</v>
      </c>
      <c r="D305" s="83">
        <v>421.38</v>
      </c>
      <c r="E305" s="61"/>
    </row>
    <row r="306" spans="1:5" s="63" customFormat="1" ht="30" x14ac:dyDescent="0.25">
      <c r="A306" s="80" t="s">
        <v>8959</v>
      </c>
      <c r="B306" s="81" t="s">
        <v>8960</v>
      </c>
      <c r="C306" s="82" t="s">
        <v>119</v>
      </c>
      <c r="D306" s="83">
        <v>16.39</v>
      </c>
      <c r="E306" s="61"/>
    </row>
    <row r="307" spans="1:5" s="63" customFormat="1" ht="30" x14ac:dyDescent="0.25">
      <c r="A307" s="80" t="s">
        <v>8961</v>
      </c>
      <c r="B307" s="81" t="s">
        <v>8962</v>
      </c>
      <c r="C307" s="82" t="s">
        <v>63</v>
      </c>
      <c r="D307" s="83">
        <v>14.07</v>
      </c>
      <c r="E307" s="61"/>
    </row>
    <row r="308" spans="1:5" s="63" customFormat="1" ht="45" x14ac:dyDescent="0.25">
      <c r="A308" s="80" t="s">
        <v>8963</v>
      </c>
      <c r="B308" s="81" t="s">
        <v>8964</v>
      </c>
      <c r="C308" s="82" t="s">
        <v>63</v>
      </c>
      <c r="D308" s="83">
        <v>88.47</v>
      </c>
      <c r="E308" s="61"/>
    </row>
    <row r="309" spans="1:5" s="63" customFormat="1" x14ac:dyDescent="0.25">
      <c r="A309" s="80" t="s">
        <v>8965</v>
      </c>
      <c r="B309" s="81" t="s">
        <v>8966</v>
      </c>
      <c r="C309" s="82" t="s">
        <v>142</v>
      </c>
      <c r="D309" s="83">
        <v>316.87</v>
      </c>
      <c r="E309" s="61"/>
    </row>
    <row r="310" spans="1:5" s="63" customFormat="1" x14ac:dyDescent="0.25">
      <c r="A310" s="80" t="s">
        <v>8967</v>
      </c>
      <c r="B310" s="81" t="s">
        <v>8968</v>
      </c>
      <c r="C310" s="82" t="s">
        <v>142</v>
      </c>
      <c r="D310" s="83">
        <v>329.39</v>
      </c>
      <c r="E310" s="61"/>
    </row>
    <row r="311" spans="1:5" s="63" customFormat="1" x14ac:dyDescent="0.25">
      <c r="A311" s="80" t="s">
        <v>8969</v>
      </c>
      <c r="B311" s="81" t="s">
        <v>8970</v>
      </c>
      <c r="C311" s="82" t="s">
        <v>142</v>
      </c>
      <c r="D311" s="83">
        <v>342.4</v>
      </c>
      <c r="E311" s="61"/>
    </row>
    <row r="312" spans="1:5" s="63" customFormat="1" x14ac:dyDescent="0.25">
      <c r="A312" s="80" t="s">
        <v>8971</v>
      </c>
      <c r="B312" s="81" t="s">
        <v>8972</v>
      </c>
      <c r="C312" s="82" t="s">
        <v>142</v>
      </c>
      <c r="D312" s="83">
        <v>369.97</v>
      </c>
      <c r="E312" s="61"/>
    </row>
    <row r="313" spans="1:5" s="63" customFormat="1" x14ac:dyDescent="0.25">
      <c r="A313" s="80" t="s">
        <v>8973</v>
      </c>
      <c r="B313" s="81" t="s">
        <v>8974</v>
      </c>
      <c r="C313" s="82" t="s">
        <v>142</v>
      </c>
      <c r="D313" s="83">
        <v>355.92</v>
      </c>
      <c r="E313" s="61"/>
    </row>
    <row r="314" spans="1:5" s="63" customFormat="1" x14ac:dyDescent="0.25">
      <c r="A314" s="80" t="s">
        <v>8975</v>
      </c>
      <c r="B314" s="81" t="s">
        <v>8976</v>
      </c>
      <c r="C314" s="82" t="s">
        <v>142</v>
      </c>
      <c r="D314" s="83">
        <v>436.92</v>
      </c>
      <c r="E314" s="61"/>
    </row>
    <row r="315" spans="1:5" s="63" customFormat="1" x14ac:dyDescent="0.25">
      <c r="A315" s="80" t="s">
        <v>8977</v>
      </c>
      <c r="B315" s="81" t="s">
        <v>8978</v>
      </c>
      <c r="C315" s="82" t="s">
        <v>142</v>
      </c>
      <c r="D315" s="83">
        <v>384.59</v>
      </c>
      <c r="E315" s="61"/>
    </row>
    <row r="316" spans="1:5" s="63" customFormat="1" x14ac:dyDescent="0.25">
      <c r="A316" s="80" t="s">
        <v>8979</v>
      </c>
      <c r="B316" s="81" t="s">
        <v>8980</v>
      </c>
      <c r="C316" s="82" t="s">
        <v>142</v>
      </c>
      <c r="D316" s="83">
        <v>380.06</v>
      </c>
      <c r="E316" s="61"/>
    </row>
    <row r="317" spans="1:5" s="63" customFormat="1" x14ac:dyDescent="0.25">
      <c r="A317" s="80" t="s">
        <v>8981</v>
      </c>
      <c r="B317" s="81" t="s">
        <v>8982</v>
      </c>
      <c r="C317" s="82" t="s">
        <v>142</v>
      </c>
      <c r="D317" s="83">
        <v>391.99</v>
      </c>
      <c r="E317" s="61"/>
    </row>
    <row r="318" spans="1:5" s="63" customFormat="1" x14ac:dyDescent="0.25">
      <c r="A318" s="80" t="s">
        <v>8983</v>
      </c>
      <c r="B318" s="81" t="s">
        <v>8984</v>
      </c>
      <c r="C318" s="82" t="s">
        <v>142</v>
      </c>
      <c r="D318" s="83">
        <v>420.28</v>
      </c>
      <c r="E318" s="61"/>
    </row>
    <row r="319" spans="1:5" s="63" customFormat="1" x14ac:dyDescent="0.25">
      <c r="A319" s="80" t="s">
        <v>8985</v>
      </c>
      <c r="B319" s="81" t="s">
        <v>8986</v>
      </c>
      <c r="C319" s="82" t="s">
        <v>142</v>
      </c>
      <c r="D319" s="83">
        <v>405.86</v>
      </c>
      <c r="E319" s="61"/>
    </row>
    <row r="320" spans="1:5" s="63" customFormat="1" x14ac:dyDescent="0.25">
      <c r="A320" s="80" t="s">
        <v>8987</v>
      </c>
      <c r="B320" s="81" t="s">
        <v>8988</v>
      </c>
      <c r="C320" s="82" t="s">
        <v>142</v>
      </c>
      <c r="D320" s="83">
        <v>419.71</v>
      </c>
      <c r="E320" s="61"/>
    </row>
    <row r="321" spans="1:5" s="63" customFormat="1" x14ac:dyDescent="0.25">
      <c r="A321" s="80" t="s">
        <v>8989</v>
      </c>
      <c r="B321" s="81" t="s">
        <v>8990</v>
      </c>
      <c r="C321" s="82" t="s">
        <v>142</v>
      </c>
      <c r="D321" s="83">
        <v>400.17</v>
      </c>
      <c r="E321" s="61"/>
    </row>
    <row r="322" spans="1:5" s="63" customFormat="1" x14ac:dyDescent="0.25">
      <c r="A322" s="80" t="s">
        <v>8991</v>
      </c>
      <c r="B322" s="81" t="s">
        <v>8992</v>
      </c>
      <c r="C322" s="82" t="s">
        <v>142</v>
      </c>
      <c r="D322" s="83">
        <v>369.03</v>
      </c>
      <c r="E322" s="61"/>
    </row>
    <row r="323" spans="1:5" s="63" customFormat="1" x14ac:dyDescent="0.25">
      <c r="A323" s="80" t="s">
        <v>8993</v>
      </c>
      <c r="B323" s="81" t="s">
        <v>8994</v>
      </c>
      <c r="C323" s="82" t="s">
        <v>142</v>
      </c>
      <c r="D323" s="83">
        <v>385.87</v>
      </c>
      <c r="E323" s="61"/>
    </row>
    <row r="324" spans="1:5" s="63" customFormat="1" x14ac:dyDescent="0.25">
      <c r="A324" s="80" t="s">
        <v>8995</v>
      </c>
      <c r="B324" s="81" t="s">
        <v>8996</v>
      </c>
      <c r="C324" s="82" t="s">
        <v>142</v>
      </c>
      <c r="D324" s="83">
        <v>338.9</v>
      </c>
      <c r="E324" s="61"/>
    </row>
    <row r="325" spans="1:5" s="63" customFormat="1" x14ac:dyDescent="0.25">
      <c r="A325" s="80" t="s">
        <v>8997</v>
      </c>
      <c r="B325" s="81" t="s">
        <v>8998</v>
      </c>
      <c r="C325" s="82" t="s">
        <v>142</v>
      </c>
      <c r="D325" s="83">
        <v>40.770000000000003</v>
      </c>
      <c r="E325" s="61"/>
    </row>
    <row r="326" spans="1:5" s="63" customFormat="1" x14ac:dyDescent="0.25">
      <c r="A326" s="80" t="s">
        <v>8999</v>
      </c>
      <c r="B326" s="81" t="s">
        <v>9000</v>
      </c>
      <c r="C326" s="82" t="s">
        <v>142</v>
      </c>
      <c r="D326" s="83">
        <v>575.22</v>
      </c>
      <c r="E326" s="61"/>
    </row>
    <row r="327" spans="1:5" s="63" customFormat="1" x14ac:dyDescent="0.25">
      <c r="A327" s="80" t="s">
        <v>9001</v>
      </c>
      <c r="B327" s="81" t="s">
        <v>9002</v>
      </c>
      <c r="C327" s="82" t="s">
        <v>119</v>
      </c>
      <c r="D327" s="83">
        <v>172.08</v>
      </c>
      <c r="E327" s="61"/>
    </row>
    <row r="328" spans="1:5" s="63" customFormat="1" x14ac:dyDescent="0.25">
      <c r="A328" s="80" t="s">
        <v>9003</v>
      </c>
      <c r="B328" s="81" t="s">
        <v>9004</v>
      </c>
      <c r="C328" s="82" t="s">
        <v>119</v>
      </c>
      <c r="D328" s="83">
        <v>96.62</v>
      </c>
      <c r="E328" s="61"/>
    </row>
    <row r="329" spans="1:5" s="63" customFormat="1" x14ac:dyDescent="0.25">
      <c r="A329" s="80" t="s">
        <v>9005</v>
      </c>
      <c r="B329" s="81" t="s">
        <v>9006</v>
      </c>
      <c r="C329" s="82" t="s">
        <v>119</v>
      </c>
      <c r="D329" s="83">
        <v>66.72</v>
      </c>
      <c r="E329" s="61"/>
    </row>
    <row r="330" spans="1:5" s="63" customFormat="1" x14ac:dyDescent="0.25">
      <c r="A330" s="80" t="s">
        <v>9007</v>
      </c>
      <c r="B330" s="81" t="s">
        <v>9008</v>
      </c>
      <c r="C330" s="82" t="s">
        <v>119</v>
      </c>
      <c r="D330" s="83">
        <v>119.79</v>
      </c>
      <c r="E330" s="61"/>
    </row>
    <row r="331" spans="1:5" s="63" customFormat="1" x14ac:dyDescent="0.25">
      <c r="A331" s="80" t="s">
        <v>9009</v>
      </c>
      <c r="B331" s="81" t="s">
        <v>9010</v>
      </c>
      <c r="C331" s="82" t="s">
        <v>119</v>
      </c>
      <c r="D331" s="83">
        <v>137.85</v>
      </c>
      <c r="E331" s="61"/>
    </row>
    <row r="332" spans="1:5" s="63" customFormat="1" ht="30" x14ac:dyDescent="0.25">
      <c r="A332" s="80" t="s">
        <v>9011</v>
      </c>
      <c r="B332" s="81" t="s">
        <v>9012</v>
      </c>
      <c r="C332" s="82" t="s">
        <v>63</v>
      </c>
      <c r="D332" s="83">
        <v>46.11</v>
      </c>
      <c r="E332" s="61"/>
    </row>
    <row r="333" spans="1:5" s="63" customFormat="1" ht="30" x14ac:dyDescent="0.25">
      <c r="A333" s="80" t="s">
        <v>9013</v>
      </c>
      <c r="B333" s="81" t="s">
        <v>9014</v>
      </c>
      <c r="C333" s="82" t="s">
        <v>63</v>
      </c>
      <c r="D333" s="83">
        <v>60.86</v>
      </c>
      <c r="E333" s="61"/>
    </row>
    <row r="334" spans="1:5" s="63" customFormat="1" ht="30" x14ac:dyDescent="0.25">
      <c r="A334" s="80" t="s">
        <v>9015</v>
      </c>
      <c r="B334" s="81" t="s">
        <v>9016</v>
      </c>
      <c r="C334" s="82" t="s">
        <v>63</v>
      </c>
      <c r="D334" s="83">
        <v>102.56</v>
      </c>
      <c r="E334" s="61"/>
    </row>
    <row r="335" spans="1:5" s="63" customFormat="1" ht="30" x14ac:dyDescent="0.25">
      <c r="A335" s="80" t="s">
        <v>9017</v>
      </c>
      <c r="B335" s="81" t="s">
        <v>9018</v>
      </c>
      <c r="C335" s="82" t="s">
        <v>63</v>
      </c>
      <c r="D335" s="83">
        <v>86.25</v>
      </c>
      <c r="E335" s="61"/>
    </row>
    <row r="336" spans="1:5" s="63" customFormat="1" ht="30" x14ac:dyDescent="0.25">
      <c r="A336" s="80" t="s">
        <v>9019</v>
      </c>
      <c r="B336" s="81" t="s">
        <v>9020</v>
      </c>
      <c r="C336" s="82" t="s">
        <v>63</v>
      </c>
      <c r="D336" s="83">
        <v>164.74</v>
      </c>
      <c r="E336" s="61"/>
    </row>
    <row r="337" spans="1:5" s="63" customFormat="1" ht="30" x14ac:dyDescent="0.25">
      <c r="A337" s="80" t="s">
        <v>9021</v>
      </c>
      <c r="B337" s="81" t="s">
        <v>9022</v>
      </c>
      <c r="C337" s="82" t="s">
        <v>63</v>
      </c>
      <c r="D337" s="83">
        <v>86.92</v>
      </c>
      <c r="E337" s="61"/>
    </row>
    <row r="338" spans="1:5" s="63" customFormat="1" ht="30" x14ac:dyDescent="0.25">
      <c r="A338" s="80" t="s">
        <v>9023</v>
      </c>
      <c r="B338" s="81" t="s">
        <v>9024</v>
      </c>
      <c r="C338" s="82" t="s">
        <v>63</v>
      </c>
      <c r="D338" s="83">
        <v>111.83</v>
      </c>
      <c r="E338" s="61"/>
    </row>
    <row r="339" spans="1:5" s="63" customFormat="1" ht="30" x14ac:dyDescent="0.25">
      <c r="A339" s="80" t="s">
        <v>9025</v>
      </c>
      <c r="B339" s="81" t="s">
        <v>9026</v>
      </c>
      <c r="C339" s="82" t="s">
        <v>63</v>
      </c>
      <c r="D339" s="83">
        <v>79.95</v>
      </c>
      <c r="E339" s="61"/>
    </row>
    <row r="340" spans="1:5" s="63" customFormat="1" ht="30" x14ac:dyDescent="0.25">
      <c r="A340" s="80" t="s">
        <v>9027</v>
      </c>
      <c r="B340" s="81" t="s">
        <v>9028</v>
      </c>
      <c r="C340" s="82" t="s">
        <v>63</v>
      </c>
      <c r="D340" s="83">
        <v>115.75</v>
      </c>
      <c r="E340" s="61"/>
    </row>
    <row r="341" spans="1:5" s="63" customFormat="1" ht="30" x14ac:dyDescent="0.25">
      <c r="A341" s="80" t="s">
        <v>9029</v>
      </c>
      <c r="B341" s="81" t="s">
        <v>9030</v>
      </c>
      <c r="C341" s="82" t="s">
        <v>63</v>
      </c>
      <c r="D341" s="83">
        <v>93.38</v>
      </c>
      <c r="E341" s="61"/>
    </row>
    <row r="342" spans="1:5" s="63" customFormat="1" ht="30" x14ac:dyDescent="0.25">
      <c r="A342" s="80" t="s">
        <v>9031</v>
      </c>
      <c r="B342" s="81" t="s">
        <v>9032</v>
      </c>
      <c r="C342" s="82" t="s">
        <v>63</v>
      </c>
      <c r="D342" s="83">
        <v>82.85</v>
      </c>
      <c r="E342" s="61"/>
    </row>
    <row r="343" spans="1:5" s="63" customFormat="1" ht="30" x14ac:dyDescent="0.25">
      <c r="A343" s="80" t="s">
        <v>9033</v>
      </c>
      <c r="B343" s="81" t="s">
        <v>9034</v>
      </c>
      <c r="C343" s="82" t="s">
        <v>63</v>
      </c>
      <c r="D343" s="83">
        <v>90.28</v>
      </c>
      <c r="E343" s="61"/>
    </row>
    <row r="344" spans="1:5" s="63" customFormat="1" ht="30" x14ac:dyDescent="0.25">
      <c r="A344" s="80" t="s">
        <v>9035</v>
      </c>
      <c r="B344" s="81" t="s">
        <v>9036</v>
      </c>
      <c r="C344" s="82" t="s">
        <v>63</v>
      </c>
      <c r="D344" s="83">
        <v>41.27</v>
      </c>
      <c r="E344" s="61"/>
    </row>
    <row r="345" spans="1:5" s="63" customFormat="1" ht="30" x14ac:dyDescent="0.25">
      <c r="A345" s="80" t="s">
        <v>9037</v>
      </c>
      <c r="B345" s="81" t="s">
        <v>9038</v>
      </c>
      <c r="C345" s="82" t="s">
        <v>63</v>
      </c>
      <c r="D345" s="83">
        <v>52.79</v>
      </c>
      <c r="E345" s="61"/>
    </row>
    <row r="346" spans="1:5" s="63" customFormat="1" ht="30" x14ac:dyDescent="0.25">
      <c r="A346" s="80" t="s">
        <v>9039</v>
      </c>
      <c r="B346" s="81" t="s">
        <v>9040</v>
      </c>
      <c r="C346" s="82" t="s">
        <v>63</v>
      </c>
      <c r="D346" s="83">
        <v>73.3</v>
      </c>
      <c r="E346" s="61"/>
    </row>
    <row r="347" spans="1:5" s="63" customFormat="1" ht="30" x14ac:dyDescent="0.25">
      <c r="A347" s="80" t="s">
        <v>9041</v>
      </c>
      <c r="B347" s="81" t="s">
        <v>9042</v>
      </c>
      <c r="C347" s="82" t="s">
        <v>63</v>
      </c>
      <c r="D347" s="83">
        <v>59.31</v>
      </c>
      <c r="E347" s="61"/>
    </row>
    <row r="348" spans="1:5" s="63" customFormat="1" ht="30" x14ac:dyDescent="0.25">
      <c r="A348" s="80" t="s">
        <v>9043</v>
      </c>
      <c r="B348" s="81" t="s">
        <v>9044</v>
      </c>
      <c r="C348" s="82" t="s">
        <v>63</v>
      </c>
      <c r="D348" s="83">
        <v>76.27</v>
      </c>
      <c r="E348" s="61"/>
    </row>
    <row r="349" spans="1:5" s="63" customFormat="1" ht="30" x14ac:dyDescent="0.25">
      <c r="A349" s="80" t="s">
        <v>9045</v>
      </c>
      <c r="B349" s="81" t="s">
        <v>9046</v>
      </c>
      <c r="C349" s="82" t="s">
        <v>63</v>
      </c>
      <c r="D349" s="83">
        <v>86.16</v>
      </c>
      <c r="E349" s="61"/>
    </row>
    <row r="350" spans="1:5" s="63" customFormat="1" ht="30" x14ac:dyDescent="0.25">
      <c r="A350" s="80" t="s">
        <v>9047</v>
      </c>
      <c r="B350" s="81" t="s">
        <v>9048</v>
      </c>
      <c r="C350" s="82" t="s">
        <v>63</v>
      </c>
      <c r="D350" s="83">
        <v>71.45</v>
      </c>
      <c r="E350" s="61"/>
    </row>
    <row r="351" spans="1:5" s="63" customFormat="1" ht="30" x14ac:dyDescent="0.25">
      <c r="A351" s="80" t="s">
        <v>9049</v>
      </c>
      <c r="B351" s="81" t="s">
        <v>9050</v>
      </c>
      <c r="C351" s="82" t="s">
        <v>63</v>
      </c>
      <c r="D351" s="83">
        <v>79.73</v>
      </c>
      <c r="E351" s="61"/>
    </row>
    <row r="352" spans="1:5" s="63" customFormat="1" ht="30" x14ac:dyDescent="0.25">
      <c r="A352" s="80" t="s">
        <v>9051</v>
      </c>
      <c r="B352" s="81" t="s">
        <v>9052</v>
      </c>
      <c r="C352" s="82" t="s">
        <v>13</v>
      </c>
      <c r="D352" s="83">
        <v>11.78</v>
      </c>
      <c r="E352" s="61"/>
    </row>
    <row r="353" spans="1:5" s="63" customFormat="1" ht="30" x14ac:dyDescent="0.25">
      <c r="A353" s="80" t="s">
        <v>9053</v>
      </c>
      <c r="B353" s="81" t="s">
        <v>9054</v>
      </c>
      <c r="C353" s="82" t="s">
        <v>13</v>
      </c>
      <c r="D353" s="83">
        <v>13.6</v>
      </c>
      <c r="E353" s="61"/>
    </row>
    <row r="354" spans="1:5" s="63" customFormat="1" ht="30" x14ac:dyDescent="0.25">
      <c r="A354" s="80" t="s">
        <v>9055</v>
      </c>
      <c r="B354" s="81" t="s">
        <v>9056</v>
      </c>
      <c r="C354" s="82" t="s">
        <v>13</v>
      </c>
      <c r="D354" s="83">
        <v>11.67</v>
      </c>
      <c r="E354" s="61"/>
    </row>
    <row r="355" spans="1:5" s="63" customFormat="1" x14ac:dyDescent="0.25">
      <c r="A355" s="80" t="s">
        <v>9057</v>
      </c>
      <c r="B355" s="81" t="s">
        <v>9058</v>
      </c>
      <c r="C355" s="82" t="s">
        <v>13</v>
      </c>
      <c r="D355" s="83">
        <v>1.97</v>
      </c>
      <c r="E355" s="61"/>
    </row>
    <row r="356" spans="1:5" s="63" customFormat="1" x14ac:dyDescent="0.25">
      <c r="A356" s="80" t="s">
        <v>9059</v>
      </c>
      <c r="B356" s="81" t="s">
        <v>9060</v>
      </c>
      <c r="C356" s="82" t="s">
        <v>63</v>
      </c>
      <c r="D356" s="83">
        <v>2.38</v>
      </c>
      <c r="E356" s="61"/>
    </row>
    <row r="357" spans="1:5" s="63" customFormat="1" x14ac:dyDescent="0.25">
      <c r="A357" s="80" t="s">
        <v>9061</v>
      </c>
      <c r="B357" s="81" t="s">
        <v>9062</v>
      </c>
      <c r="C357" s="82" t="s">
        <v>13</v>
      </c>
      <c r="D357" s="83">
        <v>3.04</v>
      </c>
      <c r="E357" s="61"/>
    </row>
    <row r="358" spans="1:5" s="63" customFormat="1" x14ac:dyDescent="0.25">
      <c r="A358" s="80" t="s">
        <v>9063</v>
      </c>
      <c r="B358" s="81" t="s">
        <v>9064</v>
      </c>
      <c r="C358" s="82" t="s">
        <v>13</v>
      </c>
      <c r="D358" s="83">
        <v>2.9</v>
      </c>
      <c r="E358" s="61"/>
    </row>
    <row r="359" spans="1:5" s="63" customFormat="1" x14ac:dyDescent="0.25">
      <c r="A359" s="80" t="s">
        <v>9065</v>
      </c>
      <c r="B359" s="81" t="s">
        <v>9066</v>
      </c>
      <c r="C359" s="82" t="s">
        <v>13</v>
      </c>
      <c r="D359" s="83">
        <v>3.86</v>
      </c>
      <c r="E359" s="61"/>
    </row>
    <row r="360" spans="1:5" s="63" customFormat="1" x14ac:dyDescent="0.25">
      <c r="A360" s="80" t="s">
        <v>9067</v>
      </c>
      <c r="B360" s="81" t="s">
        <v>9068</v>
      </c>
      <c r="C360" s="82" t="s">
        <v>13</v>
      </c>
      <c r="D360" s="83">
        <v>3.35</v>
      </c>
      <c r="E360" s="61"/>
    </row>
    <row r="361" spans="1:5" s="63" customFormat="1" x14ac:dyDescent="0.25">
      <c r="A361" s="80" t="s">
        <v>9069</v>
      </c>
      <c r="B361" s="81" t="s">
        <v>9070</v>
      </c>
      <c r="C361" s="82" t="s">
        <v>13</v>
      </c>
      <c r="D361" s="83">
        <v>4.33</v>
      </c>
      <c r="E361" s="61"/>
    </row>
    <row r="362" spans="1:5" s="63" customFormat="1" ht="30" x14ac:dyDescent="0.25">
      <c r="A362" s="80" t="s">
        <v>9071</v>
      </c>
      <c r="B362" s="81" t="s">
        <v>9072</v>
      </c>
      <c r="C362" s="82" t="s">
        <v>13</v>
      </c>
      <c r="D362" s="83">
        <v>18.84</v>
      </c>
      <c r="E362" s="61"/>
    </row>
    <row r="363" spans="1:5" s="63" customFormat="1" ht="30" x14ac:dyDescent="0.25">
      <c r="A363" s="80" t="s">
        <v>9073</v>
      </c>
      <c r="B363" s="81" t="s">
        <v>9074</v>
      </c>
      <c r="C363" s="82" t="s">
        <v>13</v>
      </c>
      <c r="D363" s="83">
        <v>18.36</v>
      </c>
      <c r="E363" s="61"/>
    </row>
    <row r="364" spans="1:5" s="63" customFormat="1" ht="30" x14ac:dyDescent="0.25">
      <c r="A364" s="80" t="s">
        <v>9075</v>
      </c>
      <c r="B364" s="81" t="s">
        <v>9076</v>
      </c>
      <c r="C364" s="82" t="s">
        <v>13</v>
      </c>
      <c r="D364" s="83">
        <v>66.84</v>
      </c>
      <c r="E364" s="61"/>
    </row>
    <row r="365" spans="1:5" s="63" customFormat="1" ht="30" x14ac:dyDescent="0.25">
      <c r="A365" s="80" t="s">
        <v>9077</v>
      </c>
      <c r="B365" s="81" t="s">
        <v>9078</v>
      </c>
      <c r="C365" s="82" t="s">
        <v>13</v>
      </c>
      <c r="D365" s="83">
        <v>15.25</v>
      </c>
      <c r="E365" s="61"/>
    </row>
    <row r="366" spans="1:5" s="63" customFormat="1" ht="30" x14ac:dyDescent="0.25">
      <c r="A366" s="80" t="s">
        <v>9079</v>
      </c>
      <c r="B366" s="81" t="s">
        <v>9080</v>
      </c>
      <c r="C366" s="82" t="s">
        <v>13</v>
      </c>
      <c r="D366" s="83">
        <v>390.11</v>
      </c>
      <c r="E366" s="61"/>
    </row>
    <row r="367" spans="1:5" s="63" customFormat="1" ht="30" x14ac:dyDescent="0.25">
      <c r="A367" s="80" t="s">
        <v>9081</v>
      </c>
      <c r="B367" s="81" t="s">
        <v>9082</v>
      </c>
      <c r="C367" s="82" t="s">
        <v>13</v>
      </c>
      <c r="D367" s="83">
        <v>458.32</v>
      </c>
      <c r="E367" s="61"/>
    </row>
    <row r="368" spans="1:5" s="63" customFormat="1" ht="30" x14ac:dyDescent="0.25">
      <c r="A368" s="80" t="s">
        <v>9083</v>
      </c>
      <c r="B368" s="81" t="s">
        <v>9084</v>
      </c>
      <c r="C368" s="82" t="s">
        <v>13</v>
      </c>
      <c r="D368" s="83">
        <v>699.08</v>
      </c>
      <c r="E368" s="61"/>
    </row>
    <row r="369" spans="1:5" s="63" customFormat="1" x14ac:dyDescent="0.25">
      <c r="A369" s="80" t="s">
        <v>9085</v>
      </c>
      <c r="B369" s="81" t="s">
        <v>9086</v>
      </c>
      <c r="C369" s="82" t="s">
        <v>13</v>
      </c>
      <c r="D369" s="83">
        <v>61.37</v>
      </c>
      <c r="E369" s="61"/>
    </row>
    <row r="370" spans="1:5" s="63" customFormat="1" x14ac:dyDescent="0.25">
      <c r="A370" s="80" t="s">
        <v>9087</v>
      </c>
      <c r="B370" s="81" t="s">
        <v>9088</v>
      </c>
      <c r="C370" s="82" t="s">
        <v>13</v>
      </c>
      <c r="D370" s="83">
        <v>43.09</v>
      </c>
      <c r="E370" s="61"/>
    </row>
    <row r="371" spans="1:5" s="63" customFormat="1" x14ac:dyDescent="0.25">
      <c r="A371" s="80" t="s">
        <v>9089</v>
      </c>
      <c r="B371" s="81" t="s">
        <v>9090</v>
      </c>
      <c r="C371" s="82" t="s">
        <v>13</v>
      </c>
      <c r="D371" s="83">
        <v>59.97</v>
      </c>
      <c r="E371" s="61"/>
    </row>
    <row r="372" spans="1:5" s="63" customFormat="1" ht="30" x14ac:dyDescent="0.25">
      <c r="A372" s="80" t="s">
        <v>9091</v>
      </c>
      <c r="B372" s="81" t="s">
        <v>9092</v>
      </c>
      <c r="C372" s="82" t="s">
        <v>63</v>
      </c>
      <c r="D372" s="83">
        <v>43.92</v>
      </c>
      <c r="E372" s="61"/>
    </row>
    <row r="373" spans="1:5" s="63" customFormat="1" ht="30" x14ac:dyDescent="0.25">
      <c r="A373" s="80" t="s">
        <v>9093</v>
      </c>
      <c r="B373" s="81" t="s">
        <v>9094</v>
      </c>
      <c r="C373" s="82" t="s">
        <v>63</v>
      </c>
      <c r="D373" s="83">
        <v>53.17</v>
      </c>
      <c r="E373" s="61"/>
    </row>
    <row r="374" spans="1:5" s="63" customFormat="1" ht="30" x14ac:dyDescent="0.25">
      <c r="A374" s="80" t="s">
        <v>9095</v>
      </c>
      <c r="B374" s="81" t="s">
        <v>9096</v>
      </c>
      <c r="C374" s="82" t="s">
        <v>63</v>
      </c>
      <c r="D374" s="83">
        <v>41.26</v>
      </c>
      <c r="E374" s="61"/>
    </row>
    <row r="375" spans="1:5" s="63" customFormat="1" x14ac:dyDescent="0.25">
      <c r="A375" s="80" t="s">
        <v>9097</v>
      </c>
      <c r="B375" s="81" t="s">
        <v>9098</v>
      </c>
      <c r="C375" s="82" t="s">
        <v>63</v>
      </c>
      <c r="D375" s="83">
        <v>73.48</v>
      </c>
      <c r="E375" s="61"/>
    </row>
    <row r="376" spans="1:5" s="63" customFormat="1" x14ac:dyDescent="0.25">
      <c r="A376" s="80" t="s">
        <v>9099</v>
      </c>
      <c r="B376" s="81" t="s">
        <v>9100</v>
      </c>
      <c r="C376" s="82" t="s">
        <v>63</v>
      </c>
      <c r="D376" s="83">
        <v>88.26</v>
      </c>
      <c r="E376" s="61"/>
    </row>
    <row r="377" spans="1:5" s="63" customFormat="1" x14ac:dyDescent="0.25">
      <c r="A377" s="80" t="s">
        <v>9101</v>
      </c>
      <c r="B377" s="81" t="s">
        <v>9102</v>
      </c>
      <c r="C377" s="82" t="s">
        <v>63</v>
      </c>
      <c r="D377" s="83">
        <v>108.42</v>
      </c>
      <c r="E377" s="61"/>
    </row>
    <row r="378" spans="1:5" s="63" customFormat="1" x14ac:dyDescent="0.25">
      <c r="A378" s="80" t="s">
        <v>9103</v>
      </c>
      <c r="B378" s="81" t="s">
        <v>9104</v>
      </c>
      <c r="C378" s="82" t="s">
        <v>63</v>
      </c>
      <c r="D378" s="83">
        <v>135.43</v>
      </c>
      <c r="E378" s="61"/>
    </row>
    <row r="379" spans="1:5" s="63" customFormat="1" x14ac:dyDescent="0.25">
      <c r="A379" s="80" t="s">
        <v>9105</v>
      </c>
      <c r="B379" s="81" t="s">
        <v>9106</v>
      </c>
      <c r="C379" s="82" t="s">
        <v>13</v>
      </c>
      <c r="D379" s="83">
        <v>36.85</v>
      </c>
      <c r="E379" s="61"/>
    </row>
    <row r="380" spans="1:5" s="63" customFormat="1" x14ac:dyDescent="0.25">
      <c r="A380" s="80" t="s">
        <v>9107</v>
      </c>
      <c r="B380" s="81" t="s">
        <v>9108</v>
      </c>
      <c r="C380" s="82" t="s">
        <v>13</v>
      </c>
      <c r="D380" s="83">
        <v>114.28</v>
      </c>
      <c r="E380" s="61"/>
    </row>
    <row r="381" spans="1:5" s="63" customFormat="1" ht="30" x14ac:dyDescent="0.25">
      <c r="A381" s="80" t="s">
        <v>9109</v>
      </c>
      <c r="B381" s="81" t="s">
        <v>9110</v>
      </c>
      <c r="C381" s="82" t="s">
        <v>119</v>
      </c>
      <c r="D381" s="83">
        <v>48.65</v>
      </c>
      <c r="E381" s="61"/>
    </row>
    <row r="382" spans="1:5" s="63" customFormat="1" ht="30" x14ac:dyDescent="0.25">
      <c r="A382" s="80" t="s">
        <v>9111</v>
      </c>
      <c r="B382" s="81" t="s">
        <v>9112</v>
      </c>
      <c r="C382" s="82" t="s">
        <v>63</v>
      </c>
      <c r="D382" s="83">
        <v>64.900000000000006</v>
      </c>
      <c r="E382" s="61"/>
    </row>
    <row r="383" spans="1:5" s="63" customFormat="1" x14ac:dyDescent="0.25">
      <c r="A383" s="80" t="s">
        <v>9113</v>
      </c>
      <c r="B383" s="81" t="s">
        <v>9114</v>
      </c>
      <c r="C383" s="82" t="s">
        <v>119</v>
      </c>
      <c r="D383" s="83">
        <v>27.04</v>
      </c>
      <c r="E383" s="61"/>
    </row>
    <row r="384" spans="1:5" s="63" customFormat="1" x14ac:dyDescent="0.25">
      <c r="A384" s="80" t="s">
        <v>9115</v>
      </c>
      <c r="B384" s="81" t="s">
        <v>9116</v>
      </c>
      <c r="C384" s="82" t="s">
        <v>119</v>
      </c>
      <c r="D384" s="83">
        <v>31.91</v>
      </c>
      <c r="E384" s="61"/>
    </row>
    <row r="385" spans="1:5" s="63" customFormat="1" ht="30" x14ac:dyDescent="0.25">
      <c r="A385" s="80" t="s">
        <v>9117</v>
      </c>
      <c r="B385" s="81" t="s">
        <v>9118</v>
      </c>
      <c r="C385" s="82" t="s">
        <v>63</v>
      </c>
      <c r="D385" s="83">
        <v>64.88</v>
      </c>
      <c r="E385" s="61"/>
    </row>
    <row r="386" spans="1:5" s="63" customFormat="1" x14ac:dyDescent="0.25">
      <c r="A386" s="80" t="s">
        <v>9119</v>
      </c>
      <c r="B386" s="81" t="s">
        <v>9120</v>
      </c>
      <c r="C386" s="82" t="s">
        <v>63</v>
      </c>
      <c r="D386" s="83">
        <v>59.27</v>
      </c>
      <c r="E386" s="61"/>
    </row>
    <row r="387" spans="1:5" s="63" customFormat="1" ht="30" x14ac:dyDescent="0.25">
      <c r="A387" s="80" t="s">
        <v>9121</v>
      </c>
      <c r="B387" s="81" t="s">
        <v>9122</v>
      </c>
      <c r="C387" s="82" t="s">
        <v>63</v>
      </c>
      <c r="D387" s="83">
        <v>111.13</v>
      </c>
      <c r="E387" s="61"/>
    </row>
    <row r="388" spans="1:5" s="63" customFormat="1" x14ac:dyDescent="0.25">
      <c r="A388" s="80" t="s">
        <v>9123</v>
      </c>
      <c r="B388" s="81" t="s">
        <v>9124</v>
      </c>
      <c r="C388" s="82" t="s">
        <v>63</v>
      </c>
      <c r="D388" s="83">
        <v>76.28</v>
      </c>
      <c r="E388" s="61"/>
    </row>
    <row r="389" spans="1:5" s="63" customFormat="1" x14ac:dyDescent="0.25">
      <c r="A389" s="80" t="s">
        <v>9125</v>
      </c>
      <c r="B389" s="81" t="s">
        <v>9126</v>
      </c>
      <c r="C389" s="82" t="s">
        <v>119</v>
      </c>
      <c r="D389" s="83">
        <v>17.12</v>
      </c>
      <c r="E389" s="61"/>
    </row>
    <row r="390" spans="1:5" s="63" customFormat="1" x14ac:dyDescent="0.25">
      <c r="A390" s="80" t="s">
        <v>9127</v>
      </c>
      <c r="B390" s="81" t="s">
        <v>9128</v>
      </c>
      <c r="C390" s="82" t="s">
        <v>119</v>
      </c>
      <c r="D390" s="83">
        <v>58.66</v>
      </c>
      <c r="E390" s="61"/>
    </row>
    <row r="391" spans="1:5" s="63" customFormat="1" ht="30" x14ac:dyDescent="0.25">
      <c r="A391" s="80" t="s">
        <v>9129</v>
      </c>
      <c r="B391" s="81" t="s">
        <v>9130</v>
      </c>
      <c r="C391" s="82" t="s">
        <v>119</v>
      </c>
      <c r="D391" s="83">
        <v>11.72</v>
      </c>
      <c r="E391" s="61"/>
    </row>
    <row r="392" spans="1:5" s="63" customFormat="1" ht="30" x14ac:dyDescent="0.25">
      <c r="A392" s="80" t="s">
        <v>9131</v>
      </c>
      <c r="B392" s="81" t="s">
        <v>9132</v>
      </c>
      <c r="C392" s="82" t="s">
        <v>142</v>
      </c>
      <c r="D392" s="83">
        <v>3433.54</v>
      </c>
      <c r="E392" s="61"/>
    </row>
    <row r="393" spans="1:5" s="63" customFormat="1" x14ac:dyDescent="0.25">
      <c r="A393" s="80" t="s">
        <v>9133</v>
      </c>
      <c r="B393" s="81" t="s">
        <v>9134</v>
      </c>
      <c r="C393" s="82" t="s">
        <v>119</v>
      </c>
      <c r="D393" s="83">
        <v>19.8</v>
      </c>
      <c r="E393" s="61"/>
    </row>
    <row r="394" spans="1:5" s="63" customFormat="1" x14ac:dyDescent="0.25">
      <c r="A394" s="80" t="s">
        <v>9135</v>
      </c>
      <c r="B394" s="81" t="s">
        <v>9136</v>
      </c>
      <c r="C394" s="82" t="s">
        <v>119</v>
      </c>
      <c r="D394" s="83">
        <v>3.86</v>
      </c>
      <c r="E394" s="61"/>
    </row>
    <row r="395" spans="1:5" s="63" customFormat="1" x14ac:dyDescent="0.25">
      <c r="A395" s="80" t="s">
        <v>9137</v>
      </c>
      <c r="B395" s="81" t="s">
        <v>9138</v>
      </c>
      <c r="C395" s="82" t="s">
        <v>119</v>
      </c>
      <c r="D395" s="83">
        <v>8.23</v>
      </c>
      <c r="E395" s="61"/>
    </row>
    <row r="396" spans="1:5" s="63" customFormat="1" x14ac:dyDescent="0.25">
      <c r="A396" s="80" t="s">
        <v>9139</v>
      </c>
      <c r="B396" s="81" t="s">
        <v>9140</v>
      </c>
      <c r="C396" s="82" t="s">
        <v>119</v>
      </c>
      <c r="D396" s="83">
        <v>6.48</v>
      </c>
      <c r="E396" s="61"/>
    </row>
    <row r="397" spans="1:5" s="63" customFormat="1" x14ac:dyDescent="0.25">
      <c r="A397" s="80" t="s">
        <v>9141</v>
      </c>
      <c r="B397" s="81" t="s">
        <v>9142</v>
      </c>
      <c r="C397" s="82" t="s">
        <v>63</v>
      </c>
      <c r="D397" s="83">
        <v>74.69</v>
      </c>
      <c r="E397" s="61"/>
    </row>
    <row r="398" spans="1:5" s="63" customFormat="1" ht="30" x14ac:dyDescent="0.25">
      <c r="A398" s="80" t="s">
        <v>9143</v>
      </c>
      <c r="B398" s="81" t="s">
        <v>9144</v>
      </c>
      <c r="C398" s="82" t="s">
        <v>119</v>
      </c>
      <c r="D398" s="83">
        <v>25.48</v>
      </c>
      <c r="E398" s="61"/>
    </row>
    <row r="399" spans="1:5" s="63" customFormat="1" x14ac:dyDescent="0.25">
      <c r="A399" s="80" t="s">
        <v>9145</v>
      </c>
      <c r="B399" s="81" t="s">
        <v>9146</v>
      </c>
      <c r="C399" s="82" t="s">
        <v>142</v>
      </c>
      <c r="D399" s="83">
        <v>4079.08</v>
      </c>
      <c r="E399" s="61"/>
    </row>
    <row r="400" spans="1:5" s="63" customFormat="1" x14ac:dyDescent="0.25">
      <c r="A400" s="80" t="s">
        <v>9147</v>
      </c>
      <c r="B400" s="81" t="s">
        <v>9148</v>
      </c>
      <c r="C400" s="82" t="s">
        <v>119</v>
      </c>
      <c r="D400" s="83">
        <v>45.34</v>
      </c>
      <c r="E400" s="61"/>
    </row>
    <row r="401" spans="1:5" s="63" customFormat="1" ht="30" x14ac:dyDescent="0.25">
      <c r="A401" s="80" t="s">
        <v>9149</v>
      </c>
      <c r="B401" s="81" t="s">
        <v>9150</v>
      </c>
      <c r="C401" s="82" t="s">
        <v>119</v>
      </c>
      <c r="D401" s="83">
        <v>2.86</v>
      </c>
      <c r="E401" s="61"/>
    </row>
    <row r="402" spans="1:5" s="63" customFormat="1" x14ac:dyDescent="0.25">
      <c r="A402" s="80" t="s">
        <v>9151</v>
      </c>
      <c r="B402" s="81" t="s">
        <v>9152</v>
      </c>
      <c r="C402" s="82" t="s">
        <v>119</v>
      </c>
      <c r="D402" s="83">
        <v>3.37</v>
      </c>
      <c r="E402" s="61"/>
    </row>
    <row r="403" spans="1:5" s="63" customFormat="1" x14ac:dyDescent="0.25">
      <c r="A403" s="80" t="s">
        <v>9153</v>
      </c>
      <c r="B403" s="81" t="s">
        <v>9154</v>
      </c>
      <c r="C403" s="82" t="s">
        <v>13</v>
      </c>
      <c r="D403" s="83">
        <v>80.77</v>
      </c>
      <c r="E403" s="61"/>
    </row>
    <row r="404" spans="1:5" s="63" customFormat="1" x14ac:dyDescent="0.25">
      <c r="A404" s="80" t="s">
        <v>9155</v>
      </c>
      <c r="B404" s="81" t="s">
        <v>9156</v>
      </c>
      <c r="C404" s="82" t="s">
        <v>13</v>
      </c>
      <c r="D404" s="83">
        <v>98.63</v>
      </c>
      <c r="E404" s="61"/>
    </row>
    <row r="405" spans="1:5" s="63" customFormat="1" x14ac:dyDescent="0.25">
      <c r="A405" s="80" t="s">
        <v>9157</v>
      </c>
      <c r="B405" s="81" t="s">
        <v>9158</v>
      </c>
      <c r="C405" s="82" t="s">
        <v>13</v>
      </c>
      <c r="D405" s="83">
        <v>120.18</v>
      </c>
      <c r="E405" s="61"/>
    </row>
    <row r="406" spans="1:5" s="63" customFormat="1" ht="30" x14ac:dyDescent="0.25">
      <c r="A406" s="80" t="s">
        <v>9159</v>
      </c>
      <c r="B406" s="81" t="s">
        <v>9160</v>
      </c>
      <c r="C406" s="82" t="s">
        <v>119</v>
      </c>
      <c r="D406" s="83">
        <v>14.49</v>
      </c>
      <c r="E406" s="61"/>
    </row>
    <row r="407" spans="1:5" s="63" customFormat="1" ht="30" x14ac:dyDescent="0.25">
      <c r="A407" s="80" t="s">
        <v>9161</v>
      </c>
      <c r="B407" s="81" t="s">
        <v>9162</v>
      </c>
      <c r="C407" s="82" t="s">
        <v>119</v>
      </c>
      <c r="D407" s="83">
        <v>45.53</v>
      </c>
      <c r="E407" s="61"/>
    </row>
    <row r="408" spans="1:5" s="63" customFormat="1" x14ac:dyDescent="0.25">
      <c r="A408" s="80" t="s">
        <v>9163</v>
      </c>
      <c r="B408" s="81" t="s">
        <v>9164</v>
      </c>
      <c r="C408" s="82" t="s">
        <v>63</v>
      </c>
      <c r="D408" s="83">
        <v>19.579999999999998</v>
      </c>
      <c r="E408" s="61"/>
    </row>
    <row r="409" spans="1:5" s="63" customFormat="1" x14ac:dyDescent="0.25">
      <c r="A409" s="80" t="s">
        <v>9165</v>
      </c>
      <c r="B409" s="81" t="s">
        <v>9166</v>
      </c>
      <c r="C409" s="82" t="s">
        <v>63</v>
      </c>
      <c r="D409" s="83">
        <v>27.04</v>
      </c>
      <c r="E409" s="61"/>
    </row>
    <row r="410" spans="1:5" s="63" customFormat="1" x14ac:dyDescent="0.25">
      <c r="A410" s="80" t="s">
        <v>9167</v>
      </c>
      <c r="B410" s="81" t="s">
        <v>9168</v>
      </c>
      <c r="C410" s="82" t="s">
        <v>63</v>
      </c>
      <c r="D410" s="83">
        <v>31.84</v>
      </c>
      <c r="E410" s="61"/>
    </row>
    <row r="411" spans="1:5" s="63" customFormat="1" x14ac:dyDescent="0.25">
      <c r="A411" s="80" t="s">
        <v>9169</v>
      </c>
      <c r="B411" s="81" t="s">
        <v>9170</v>
      </c>
      <c r="C411" s="82" t="s">
        <v>63</v>
      </c>
      <c r="D411" s="83">
        <v>64.69</v>
      </c>
      <c r="E411" s="61"/>
    </row>
    <row r="412" spans="1:5" s="63" customFormat="1" x14ac:dyDescent="0.25">
      <c r="A412" s="80" t="s">
        <v>9171</v>
      </c>
      <c r="B412" s="81" t="s">
        <v>9172</v>
      </c>
      <c r="C412" s="82" t="s">
        <v>63</v>
      </c>
      <c r="D412" s="83">
        <v>73.05</v>
      </c>
      <c r="E412" s="61"/>
    </row>
    <row r="413" spans="1:5" s="63" customFormat="1" x14ac:dyDescent="0.25">
      <c r="A413" s="80" t="s">
        <v>9173</v>
      </c>
      <c r="B413" s="81" t="s">
        <v>9174</v>
      </c>
      <c r="C413" s="82" t="s">
        <v>63</v>
      </c>
      <c r="D413" s="83">
        <v>129.09</v>
      </c>
      <c r="E413" s="61"/>
    </row>
    <row r="414" spans="1:5" s="63" customFormat="1" x14ac:dyDescent="0.25">
      <c r="A414" s="80" t="s">
        <v>9175</v>
      </c>
      <c r="B414" s="81" t="s">
        <v>9176</v>
      </c>
      <c r="C414" s="82" t="s">
        <v>63</v>
      </c>
      <c r="D414" s="83">
        <v>31.91</v>
      </c>
      <c r="E414" s="61"/>
    </row>
    <row r="415" spans="1:5" s="63" customFormat="1" ht="30" x14ac:dyDescent="0.25">
      <c r="A415" s="80" t="s">
        <v>9177</v>
      </c>
      <c r="B415" s="81" t="s">
        <v>1166</v>
      </c>
      <c r="C415" s="82" t="s">
        <v>1068</v>
      </c>
      <c r="D415" s="83">
        <v>265.82</v>
      </c>
      <c r="E415" s="61"/>
    </row>
    <row r="416" spans="1:5" s="63" customFormat="1" ht="30" x14ac:dyDescent="0.25">
      <c r="A416" s="80" t="s">
        <v>9178</v>
      </c>
      <c r="B416" s="81" t="s">
        <v>9179</v>
      </c>
      <c r="C416" s="82" t="s">
        <v>119</v>
      </c>
      <c r="D416" s="83">
        <v>8.9499999999999993</v>
      </c>
      <c r="E416" s="61"/>
    </row>
    <row r="417" spans="1:5" s="63" customFormat="1" x14ac:dyDescent="0.25">
      <c r="A417" s="80" t="s">
        <v>9180</v>
      </c>
      <c r="B417" s="81" t="s">
        <v>9181</v>
      </c>
      <c r="C417" s="82" t="s">
        <v>63</v>
      </c>
      <c r="D417" s="83">
        <v>663.92</v>
      </c>
      <c r="E417" s="61"/>
    </row>
    <row r="418" spans="1:5" s="63" customFormat="1" ht="45" x14ac:dyDescent="0.25">
      <c r="A418" s="80" t="s">
        <v>9182</v>
      </c>
      <c r="B418" s="81" t="s">
        <v>9183</v>
      </c>
      <c r="C418" s="82" t="s">
        <v>13</v>
      </c>
      <c r="D418" s="83">
        <v>561.69000000000005</v>
      </c>
      <c r="E418" s="61"/>
    </row>
    <row r="419" spans="1:5" s="63" customFormat="1" ht="45" x14ac:dyDescent="0.25">
      <c r="A419" s="80" t="s">
        <v>9184</v>
      </c>
      <c r="B419" s="81" t="s">
        <v>9185</v>
      </c>
      <c r="C419" s="82" t="s">
        <v>13</v>
      </c>
      <c r="D419" s="83">
        <v>561.69000000000005</v>
      </c>
      <c r="E419" s="61"/>
    </row>
    <row r="420" spans="1:5" s="63" customFormat="1" ht="45" x14ac:dyDescent="0.25">
      <c r="A420" s="80" t="s">
        <v>9186</v>
      </c>
      <c r="B420" s="81" t="s">
        <v>9187</v>
      </c>
      <c r="C420" s="82" t="s">
        <v>13</v>
      </c>
      <c r="D420" s="83">
        <v>619.30999999999995</v>
      </c>
      <c r="E420" s="61"/>
    </row>
    <row r="421" spans="1:5" s="63" customFormat="1" ht="45" x14ac:dyDescent="0.25">
      <c r="A421" s="80" t="s">
        <v>9188</v>
      </c>
      <c r="B421" s="81" t="s">
        <v>9189</v>
      </c>
      <c r="C421" s="82" t="s">
        <v>13</v>
      </c>
      <c r="D421" s="83">
        <v>561.69000000000005</v>
      </c>
      <c r="E421" s="61"/>
    </row>
    <row r="422" spans="1:5" s="63" customFormat="1" ht="60" x14ac:dyDescent="0.25">
      <c r="A422" s="80" t="s">
        <v>9190</v>
      </c>
      <c r="B422" s="81" t="s">
        <v>9191</v>
      </c>
      <c r="C422" s="82" t="s">
        <v>13</v>
      </c>
      <c r="D422" s="83">
        <v>561.69000000000005</v>
      </c>
      <c r="E422" s="61"/>
    </row>
    <row r="423" spans="1:5" s="63" customFormat="1" ht="60" x14ac:dyDescent="0.25">
      <c r="A423" s="80" t="s">
        <v>9192</v>
      </c>
      <c r="B423" s="81" t="s">
        <v>9193</v>
      </c>
      <c r="C423" s="82" t="s">
        <v>13</v>
      </c>
      <c r="D423" s="83">
        <v>619.30999999999995</v>
      </c>
      <c r="E423" s="61"/>
    </row>
    <row r="424" spans="1:5" s="63" customFormat="1" ht="60" x14ac:dyDescent="0.25">
      <c r="A424" s="80" t="s">
        <v>9194</v>
      </c>
      <c r="B424" s="81" t="s">
        <v>9195</v>
      </c>
      <c r="C424" s="82" t="s">
        <v>13</v>
      </c>
      <c r="D424" s="83">
        <v>650.35</v>
      </c>
      <c r="E424" s="61"/>
    </row>
    <row r="425" spans="1:5" s="63" customFormat="1" x14ac:dyDescent="0.25">
      <c r="A425" s="80" t="s">
        <v>9196</v>
      </c>
      <c r="B425" s="81" t="s">
        <v>9197</v>
      </c>
      <c r="C425" s="82" t="s">
        <v>63</v>
      </c>
      <c r="D425" s="83">
        <v>178.37</v>
      </c>
      <c r="E425" s="61"/>
    </row>
    <row r="426" spans="1:5" s="63" customFormat="1" x14ac:dyDescent="0.25">
      <c r="A426" s="80" t="s">
        <v>9198</v>
      </c>
      <c r="B426" s="81" t="s">
        <v>9199</v>
      </c>
      <c r="C426" s="82" t="s">
        <v>13</v>
      </c>
      <c r="D426" s="83">
        <v>235.12</v>
      </c>
      <c r="E426" s="61"/>
    </row>
    <row r="427" spans="1:5" s="63" customFormat="1" x14ac:dyDescent="0.25">
      <c r="A427" s="80" t="s">
        <v>9200</v>
      </c>
      <c r="B427" s="81" t="s">
        <v>9201</v>
      </c>
      <c r="C427" s="82" t="s">
        <v>13</v>
      </c>
      <c r="D427" s="83">
        <v>233.17</v>
      </c>
      <c r="E427" s="61"/>
    </row>
    <row r="428" spans="1:5" s="63" customFormat="1" x14ac:dyDescent="0.25">
      <c r="A428" s="80" t="s">
        <v>9202</v>
      </c>
      <c r="B428" s="81" t="s">
        <v>9203</v>
      </c>
      <c r="C428" s="82" t="s">
        <v>13</v>
      </c>
      <c r="D428" s="83">
        <v>267.60000000000002</v>
      </c>
      <c r="E428" s="61"/>
    </row>
    <row r="429" spans="1:5" s="63" customFormat="1" x14ac:dyDescent="0.25">
      <c r="A429" s="80" t="s">
        <v>9204</v>
      </c>
      <c r="B429" s="81" t="s">
        <v>9205</v>
      </c>
      <c r="C429" s="82" t="s">
        <v>13</v>
      </c>
      <c r="D429" s="83">
        <v>173.25</v>
      </c>
      <c r="E429" s="61"/>
    </row>
    <row r="430" spans="1:5" s="63" customFormat="1" x14ac:dyDescent="0.25">
      <c r="A430" s="80" t="s">
        <v>9206</v>
      </c>
      <c r="B430" s="81" t="s">
        <v>9207</v>
      </c>
      <c r="C430" s="82" t="s">
        <v>13</v>
      </c>
      <c r="D430" s="83">
        <v>337.13</v>
      </c>
      <c r="E430" s="61"/>
    </row>
    <row r="431" spans="1:5" s="63" customFormat="1" x14ac:dyDescent="0.25">
      <c r="A431" s="80" t="s">
        <v>9208</v>
      </c>
      <c r="B431" s="81" t="s">
        <v>9209</v>
      </c>
      <c r="C431" s="82" t="s">
        <v>13</v>
      </c>
      <c r="D431" s="83">
        <v>17.79</v>
      </c>
      <c r="E431" s="61"/>
    </row>
    <row r="432" spans="1:5" s="63" customFormat="1" x14ac:dyDescent="0.25">
      <c r="A432" s="80" t="s">
        <v>9210</v>
      </c>
      <c r="B432" s="81" t="s">
        <v>9211</v>
      </c>
      <c r="C432" s="82" t="s">
        <v>13</v>
      </c>
      <c r="D432" s="83">
        <v>678.01</v>
      </c>
      <c r="E432" s="61"/>
    </row>
    <row r="433" spans="1:5" s="63" customFormat="1" x14ac:dyDescent="0.25">
      <c r="A433" s="80" t="s">
        <v>9212</v>
      </c>
      <c r="B433" s="81" t="s">
        <v>9213</v>
      </c>
      <c r="C433" s="82" t="s">
        <v>13</v>
      </c>
      <c r="D433" s="83">
        <v>709.13</v>
      </c>
      <c r="E433" s="61"/>
    </row>
    <row r="434" spans="1:5" s="63" customFormat="1" x14ac:dyDescent="0.25">
      <c r="A434" s="80" t="s">
        <v>9214</v>
      </c>
      <c r="B434" s="81" t="s">
        <v>9215</v>
      </c>
      <c r="C434" s="82" t="s">
        <v>13</v>
      </c>
      <c r="D434" s="83">
        <v>791.99</v>
      </c>
      <c r="E434" s="61"/>
    </row>
    <row r="435" spans="1:5" s="63" customFormat="1" x14ac:dyDescent="0.25">
      <c r="A435" s="80" t="s">
        <v>9216</v>
      </c>
      <c r="B435" s="81" t="s">
        <v>9217</v>
      </c>
      <c r="C435" s="82" t="s">
        <v>13</v>
      </c>
      <c r="D435" s="83">
        <v>823.5</v>
      </c>
      <c r="E435" s="61"/>
    </row>
    <row r="436" spans="1:5" s="63" customFormat="1" x14ac:dyDescent="0.25">
      <c r="A436" s="80" t="s">
        <v>9218</v>
      </c>
      <c r="B436" s="81" t="s">
        <v>9219</v>
      </c>
      <c r="C436" s="82" t="s">
        <v>13</v>
      </c>
      <c r="D436" s="83">
        <v>225.84</v>
      </c>
      <c r="E436" s="61"/>
    </row>
    <row r="437" spans="1:5" s="63" customFormat="1" x14ac:dyDescent="0.25">
      <c r="A437" s="80" t="s">
        <v>9220</v>
      </c>
      <c r="B437" s="81" t="s">
        <v>9221</v>
      </c>
      <c r="C437" s="82" t="s">
        <v>13</v>
      </c>
      <c r="D437" s="83">
        <v>205.25</v>
      </c>
      <c r="E437" s="61"/>
    </row>
    <row r="438" spans="1:5" s="63" customFormat="1" x14ac:dyDescent="0.25">
      <c r="A438" s="80" t="s">
        <v>9222</v>
      </c>
      <c r="B438" s="81" t="s">
        <v>9223</v>
      </c>
      <c r="C438" s="82" t="s">
        <v>13</v>
      </c>
      <c r="D438" s="83">
        <v>213.5</v>
      </c>
      <c r="E438" s="61"/>
    </row>
    <row r="439" spans="1:5" s="63" customFormat="1" x14ac:dyDescent="0.25">
      <c r="A439" s="80" t="s">
        <v>9224</v>
      </c>
      <c r="B439" s="81" t="s">
        <v>9225</v>
      </c>
      <c r="C439" s="82" t="s">
        <v>13</v>
      </c>
      <c r="D439" s="83">
        <v>237.34</v>
      </c>
      <c r="E439" s="61"/>
    </row>
    <row r="440" spans="1:5" s="63" customFormat="1" x14ac:dyDescent="0.25">
      <c r="A440" s="80" t="s">
        <v>9226</v>
      </c>
      <c r="B440" s="81" t="s">
        <v>9227</v>
      </c>
      <c r="C440" s="82" t="s">
        <v>13</v>
      </c>
      <c r="D440" s="83">
        <v>703.3</v>
      </c>
      <c r="E440" s="61"/>
    </row>
    <row r="441" spans="1:5" s="63" customFormat="1" x14ac:dyDescent="0.25">
      <c r="A441" s="80" t="s">
        <v>9228</v>
      </c>
      <c r="B441" s="81" t="s">
        <v>9229</v>
      </c>
      <c r="C441" s="82" t="s">
        <v>13</v>
      </c>
      <c r="D441" s="83">
        <v>781.29</v>
      </c>
      <c r="E441" s="61"/>
    </row>
    <row r="442" spans="1:5" s="63" customFormat="1" x14ac:dyDescent="0.25">
      <c r="A442" s="80" t="s">
        <v>9230</v>
      </c>
      <c r="B442" s="81" t="s">
        <v>9231</v>
      </c>
      <c r="C442" s="82" t="s">
        <v>13</v>
      </c>
      <c r="D442" s="83">
        <v>876.18</v>
      </c>
      <c r="E442" s="61"/>
    </row>
    <row r="443" spans="1:5" s="63" customFormat="1" x14ac:dyDescent="0.25">
      <c r="A443" s="80" t="s">
        <v>9232</v>
      </c>
      <c r="B443" s="81" t="s">
        <v>9233</v>
      </c>
      <c r="C443" s="82" t="s">
        <v>13</v>
      </c>
      <c r="D443" s="83">
        <v>727.18</v>
      </c>
      <c r="E443" s="61"/>
    </row>
    <row r="444" spans="1:5" s="63" customFormat="1" x14ac:dyDescent="0.25">
      <c r="A444" s="80" t="s">
        <v>9234</v>
      </c>
      <c r="B444" s="81" t="s">
        <v>9235</v>
      </c>
      <c r="C444" s="82" t="s">
        <v>13</v>
      </c>
      <c r="D444" s="83">
        <v>294.22000000000003</v>
      </c>
      <c r="E444" s="61"/>
    </row>
    <row r="445" spans="1:5" s="63" customFormat="1" x14ac:dyDescent="0.25">
      <c r="A445" s="80" t="s">
        <v>9236</v>
      </c>
      <c r="B445" s="81" t="s">
        <v>9237</v>
      </c>
      <c r="C445" s="82" t="s">
        <v>63</v>
      </c>
      <c r="D445" s="83">
        <v>50.82</v>
      </c>
      <c r="E445" s="61"/>
    </row>
    <row r="446" spans="1:5" s="63" customFormat="1" ht="30" x14ac:dyDescent="0.25">
      <c r="A446" s="80" t="s">
        <v>9238</v>
      </c>
      <c r="B446" s="81" t="s">
        <v>9239</v>
      </c>
      <c r="C446" s="82" t="s">
        <v>119</v>
      </c>
      <c r="D446" s="83">
        <v>9.84</v>
      </c>
      <c r="E446" s="61"/>
    </row>
    <row r="447" spans="1:5" s="63" customFormat="1" ht="30" x14ac:dyDescent="0.25">
      <c r="A447" s="80" t="s">
        <v>9240</v>
      </c>
      <c r="B447" s="81" t="s">
        <v>9241</v>
      </c>
      <c r="C447" s="82" t="s">
        <v>119</v>
      </c>
      <c r="D447" s="83">
        <v>107.01</v>
      </c>
      <c r="E447" s="61"/>
    </row>
    <row r="448" spans="1:5" s="63" customFormat="1" x14ac:dyDescent="0.25">
      <c r="A448" s="80" t="s">
        <v>9242</v>
      </c>
      <c r="B448" s="81" t="s">
        <v>9243</v>
      </c>
      <c r="C448" s="82" t="s">
        <v>63</v>
      </c>
      <c r="D448" s="83">
        <v>24.73</v>
      </c>
      <c r="E448" s="61"/>
    </row>
    <row r="449" spans="1:5" s="63" customFormat="1" ht="30" x14ac:dyDescent="0.25">
      <c r="A449" s="80" t="s">
        <v>9244</v>
      </c>
      <c r="B449" s="81" t="s">
        <v>9245</v>
      </c>
      <c r="C449" s="82" t="s">
        <v>63</v>
      </c>
      <c r="D449" s="83">
        <v>80.989999999999995</v>
      </c>
      <c r="E449" s="61"/>
    </row>
    <row r="450" spans="1:5" s="63" customFormat="1" x14ac:dyDescent="0.25">
      <c r="A450" s="80" t="s">
        <v>9246</v>
      </c>
      <c r="B450" s="81" t="s">
        <v>9247</v>
      </c>
      <c r="C450" s="82" t="s">
        <v>63</v>
      </c>
      <c r="D450" s="83">
        <v>196.89</v>
      </c>
      <c r="E450" s="61"/>
    </row>
    <row r="451" spans="1:5" s="63" customFormat="1" x14ac:dyDescent="0.25">
      <c r="A451" s="80" t="s">
        <v>9248</v>
      </c>
      <c r="B451" s="81" t="s">
        <v>9249</v>
      </c>
      <c r="C451" s="82" t="s">
        <v>119</v>
      </c>
      <c r="D451" s="83">
        <v>15.84</v>
      </c>
      <c r="E451" s="61"/>
    </row>
    <row r="452" spans="1:5" s="63" customFormat="1" ht="30" x14ac:dyDescent="0.25">
      <c r="A452" s="80" t="s">
        <v>9250</v>
      </c>
      <c r="B452" s="81" t="s">
        <v>9251</v>
      </c>
      <c r="C452" s="82" t="s">
        <v>63</v>
      </c>
      <c r="D452" s="83">
        <v>393.13</v>
      </c>
      <c r="E452" s="61"/>
    </row>
    <row r="453" spans="1:5" s="63" customFormat="1" ht="30" x14ac:dyDescent="0.25">
      <c r="A453" s="80" t="s">
        <v>9252</v>
      </c>
      <c r="B453" s="81" t="s">
        <v>9253</v>
      </c>
      <c r="C453" s="82" t="s">
        <v>119</v>
      </c>
      <c r="D453" s="83">
        <v>6.05</v>
      </c>
      <c r="E453" s="61"/>
    </row>
    <row r="454" spans="1:5" s="63" customFormat="1" x14ac:dyDescent="0.25">
      <c r="A454" s="80" t="s">
        <v>9254</v>
      </c>
      <c r="B454" s="81" t="s">
        <v>9255</v>
      </c>
      <c r="C454" s="82" t="s">
        <v>63</v>
      </c>
      <c r="D454" s="83">
        <v>179.05</v>
      </c>
      <c r="E454" s="61"/>
    </row>
    <row r="455" spans="1:5" s="63" customFormat="1" x14ac:dyDescent="0.25">
      <c r="A455" s="80" t="s">
        <v>9256</v>
      </c>
      <c r="B455" s="81" t="s">
        <v>9257</v>
      </c>
      <c r="C455" s="82" t="s">
        <v>63</v>
      </c>
      <c r="D455" s="83">
        <v>131.52000000000001</v>
      </c>
      <c r="E455" s="61"/>
    </row>
    <row r="456" spans="1:5" s="63" customFormat="1" ht="30" x14ac:dyDescent="0.25">
      <c r="A456" s="80" t="s">
        <v>9258</v>
      </c>
      <c r="B456" s="81" t="s">
        <v>9259</v>
      </c>
      <c r="C456" s="82" t="s">
        <v>63</v>
      </c>
      <c r="D456" s="83">
        <v>523.08000000000004</v>
      </c>
      <c r="E456" s="61"/>
    </row>
    <row r="457" spans="1:5" s="63" customFormat="1" x14ac:dyDescent="0.25">
      <c r="A457" s="80" t="s">
        <v>9260</v>
      </c>
      <c r="B457" s="81" t="s">
        <v>9261</v>
      </c>
      <c r="C457" s="82" t="s">
        <v>63</v>
      </c>
      <c r="D457" s="83">
        <v>139.33000000000001</v>
      </c>
      <c r="E457" s="61"/>
    </row>
    <row r="458" spans="1:5" s="63" customFormat="1" x14ac:dyDescent="0.25">
      <c r="A458" s="80" t="s">
        <v>9262</v>
      </c>
      <c r="B458" s="81" t="s">
        <v>9263</v>
      </c>
      <c r="C458" s="82" t="s">
        <v>63</v>
      </c>
      <c r="D458" s="83">
        <v>110.71</v>
      </c>
      <c r="E458" s="61"/>
    </row>
    <row r="459" spans="1:5" s="63" customFormat="1" ht="30" x14ac:dyDescent="0.25">
      <c r="A459" s="80" t="s">
        <v>9264</v>
      </c>
      <c r="B459" s="81" t="s">
        <v>1568</v>
      </c>
      <c r="C459" s="82" t="s">
        <v>63</v>
      </c>
      <c r="D459" s="83">
        <v>666.65</v>
      </c>
      <c r="E459" s="61"/>
    </row>
    <row r="460" spans="1:5" s="63" customFormat="1" ht="30" x14ac:dyDescent="0.25">
      <c r="A460" s="80" t="s">
        <v>9265</v>
      </c>
      <c r="B460" s="81" t="s">
        <v>9266</v>
      </c>
      <c r="C460" s="82" t="s">
        <v>63</v>
      </c>
      <c r="D460" s="83">
        <v>647.87</v>
      </c>
      <c r="E460" s="61"/>
    </row>
    <row r="461" spans="1:5" s="63" customFormat="1" ht="30" x14ac:dyDescent="0.25">
      <c r="A461" s="80" t="s">
        <v>9267</v>
      </c>
      <c r="B461" s="81" t="s">
        <v>9268</v>
      </c>
      <c r="C461" s="82" t="s">
        <v>63</v>
      </c>
      <c r="D461" s="83">
        <v>1253.75</v>
      </c>
      <c r="E461" s="61"/>
    </row>
    <row r="462" spans="1:5" s="63" customFormat="1" x14ac:dyDescent="0.25">
      <c r="A462" s="80" t="s">
        <v>9269</v>
      </c>
      <c r="B462" s="81" t="s">
        <v>9270</v>
      </c>
      <c r="C462" s="82" t="s">
        <v>560</v>
      </c>
      <c r="D462" s="83">
        <v>2.85</v>
      </c>
      <c r="E462" s="61"/>
    </row>
    <row r="463" spans="1:5" s="63" customFormat="1" x14ac:dyDescent="0.25">
      <c r="A463" s="80" t="s">
        <v>9271</v>
      </c>
      <c r="B463" s="81" t="s">
        <v>9272</v>
      </c>
      <c r="C463" s="82" t="s">
        <v>560</v>
      </c>
      <c r="D463" s="83">
        <v>4.0199999999999996</v>
      </c>
      <c r="E463" s="61"/>
    </row>
    <row r="464" spans="1:5" s="63" customFormat="1" ht="30" x14ac:dyDescent="0.25">
      <c r="A464" s="80" t="s">
        <v>9273</v>
      </c>
      <c r="B464" s="81" t="s">
        <v>9274</v>
      </c>
      <c r="C464" s="82" t="s">
        <v>814</v>
      </c>
      <c r="D464" s="83">
        <v>48.74</v>
      </c>
      <c r="E464" s="61"/>
    </row>
    <row r="465" spans="1:5" s="63" customFormat="1" ht="30" x14ac:dyDescent="0.25">
      <c r="A465" s="80" t="s">
        <v>9275</v>
      </c>
      <c r="B465" s="81" t="s">
        <v>9276</v>
      </c>
      <c r="C465" s="82" t="s">
        <v>814</v>
      </c>
      <c r="D465" s="83">
        <v>66.930000000000007</v>
      </c>
      <c r="E465" s="61"/>
    </row>
    <row r="466" spans="1:5" s="63" customFormat="1" x14ac:dyDescent="0.25">
      <c r="A466" s="80" t="s">
        <v>9277</v>
      </c>
      <c r="B466" s="81" t="s">
        <v>9278</v>
      </c>
      <c r="C466" s="82" t="s">
        <v>560</v>
      </c>
      <c r="D466" s="83">
        <v>16.86</v>
      </c>
      <c r="E466" s="61"/>
    </row>
    <row r="467" spans="1:5" s="63" customFormat="1" x14ac:dyDescent="0.25">
      <c r="A467" s="80" t="s">
        <v>9279</v>
      </c>
      <c r="B467" s="81" t="s">
        <v>9280</v>
      </c>
      <c r="C467" s="82" t="s">
        <v>560</v>
      </c>
      <c r="D467" s="83">
        <v>17.79</v>
      </c>
      <c r="E467" s="61"/>
    </row>
    <row r="468" spans="1:5" s="63" customFormat="1" x14ac:dyDescent="0.25">
      <c r="A468" s="80" t="s">
        <v>9281</v>
      </c>
      <c r="B468" s="81" t="s">
        <v>9282</v>
      </c>
      <c r="C468" s="82" t="s">
        <v>560</v>
      </c>
      <c r="D468" s="83">
        <v>26.44</v>
      </c>
      <c r="E468" s="61"/>
    </row>
    <row r="469" spans="1:5" s="63" customFormat="1" x14ac:dyDescent="0.25">
      <c r="A469" s="80" t="s">
        <v>9283</v>
      </c>
      <c r="B469" s="81" t="s">
        <v>9284</v>
      </c>
      <c r="C469" s="82" t="s">
        <v>119</v>
      </c>
      <c r="D469" s="83">
        <v>1.0900000000000001</v>
      </c>
      <c r="E469" s="61"/>
    </row>
    <row r="470" spans="1:5" s="63" customFormat="1" x14ac:dyDescent="0.25">
      <c r="A470" s="80" t="s">
        <v>9285</v>
      </c>
      <c r="B470" s="81" t="s">
        <v>9286</v>
      </c>
      <c r="C470" s="82" t="s">
        <v>560</v>
      </c>
      <c r="D470" s="83">
        <v>22.2</v>
      </c>
      <c r="E470" s="61"/>
    </row>
    <row r="471" spans="1:5" s="63" customFormat="1" x14ac:dyDescent="0.25">
      <c r="A471" s="80" t="s">
        <v>9287</v>
      </c>
      <c r="B471" s="81" t="s">
        <v>9288</v>
      </c>
      <c r="C471" s="82" t="s">
        <v>560</v>
      </c>
      <c r="D471" s="83">
        <v>20.3</v>
      </c>
      <c r="E471" s="61"/>
    </row>
    <row r="472" spans="1:5" s="63" customFormat="1" x14ac:dyDescent="0.25">
      <c r="A472" s="80" t="s">
        <v>9289</v>
      </c>
      <c r="B472" s="81" t="s">
        <v>9290</v>
      </c>
      <c r="C472" s="82" t="s">
        <v>13</v>
      </c>
      <c r="D472" s="83">
        <v>3.52</v>
      </c>
      <c r="E472" s="61"/>
    </row>
    <row r="473" spans="1:5" s="63" customFormat="1" x14ac:dyDescent="0.25">
      <c r="A473" s="80" t="s">
        <v>9291</v>
      </c>
      <c r="B473" s="81" t="s">
        <v>9292</v>
      </c>
      <c r="C473" s="82" t="s">
        <v>13</v>
      </c>
      <c r="D473" s="83">
        <v>4.67</v>
      </c>
      <c r="E473" s="61"/>
    </row>
    <row r="474" spans="1:5" s="63" customFormat="1" x14ac:dyDescent="0.25">
      <c r="A474" s="80" t="s">
        <v>9293</v>
      </c>
      <c r="B474" s="81" t="s">
        <v>9294</v>
      </c>
      <c r="C474" s="82" t="s">
        <v>13</v>
      </c>
      <c r="D474" s="83">
        <v>8.11</v>
      </c>
      <c r="E474" s="61"/>
    </row>
    <row r="475" spans="1:5" s="63" customFormat="1" x14ac:dyDescent="0.25">
      <c r="A475" s="80" t="s">
        <v>9295</v>
      </c>
      <c r="B475" s="81" t="s">
        <v>9296</v>
      </c>
      <c r="C475" s="82" t="s">
        <v>13</v>
      </c>
      <c r="D475" s="83">
        <v>0.36</v>
      </c>
      <c r="E475" s="61"/>
    </row>
    <row r="476" spans="1:5" s="63" customFormat="1" x14ac:dyDescent="0.25">
      <c r="A476" s="80" t="s">
        <v>9297</v>
      </c>
      <c r="B476" s="81" t="s">
        <v>9298</v>
      </c>
      <c r="C476" s="82" t="s">
        <v>13</v>
      </c>
      <c r="D476" s="83">
        <v>1.81</v>
      </c>
      <c r="E476" s="61"/>
    </row>
    <row r="477" spans="1:5" s="63" customFormat="1" x14ac:dyDescent="0.25">
      <c r="A477" s="80" t="s">
        <v>9299</v>
      </c>
      <c r="B477" s="81" t="s">
        <v>9300</v>
      </c>
      <c r="C477" s="82" t="s">
        <v>119</v>
      </c>
      <c r="D477" s="83">
        <v>6.43</v>
      </c>
      <c r="E477" s="61"/>
    </row>
    <row r="478" spans="1:5" s="63" customFormat="1" x14ac:dyDescent="0.25">
      <c r="A478" s="80" t="s">
        <v>9301</v>
      </c>
      <c r="B478" s="81" t="s">
        <v>9302</v>
      </c>
      <c r="C478" s="82" t="s">
        <v>119</v>
      </c>
      <c r="D478" s="83">
        <v>2.2200000000000002</v>
      </c>
      <c r="E478" s="61"/>
    </row>
    <row r="479" spans="1:5" s="63" customFormat="1" ht="30" x14ac:dyDescent="0.25">
      <c r="A479" s="80" t="s">
        <v>9303</v>
      </c>
      <c r="B479" s="81" t="s">
        <v>8404</v>
      </c>
      <c r="C479" s="82" t="s">
        <v>13</v>
      </c>
      <c r="D479" s="83">
        <v>0.4</v>
      </c>
      <c r="E479" s="61"/>
    </row>
    <row r="480" spans="1:5" s="63" customFormat="1" x14ac:dyDescent="0.25">
      <c r="A480" s="80" t="s">
        <v>9304</v>
      </c>
      <c r="B480" s="81" t="s">
        <v>9305</v>
      </c>
      <c r="C480" s="82" t="s">
        <v>13</v>
      </c>
      <c r="D480" s="83">
        <v>5.08</v>
      </c>
      <c r="E480" s="61"/>
    </row>
    <row r="481" spans="1:5" s="63" customFormat="1" x14ac:dyDescent="0.25">
      <c r="A481" s="80" t="s">
        <v>9306</v>
      </c>
      <c r="B481" s="81" t="s">
        <v>9307</v>
      </c>
      <c r="C481" s="82" t="s">
        <v>13</v>
      </c>
      <c r="D481" s="83">
        <v>0.76</v>
      </c>
      <c r="E481" s="61"/>
    </row>
    <row r="482" spans="1:5" s="63" customFormat="1" x14ac:dyDescent="0.25">
      <c r="A482" s="80" t="s">
        <v>9308</v>
      </c>
      <c r="B482" s="81" t="s">
        <v>9309</v>
      </c>
      <c r="C482" s="82" t="s">
        <v>13</v>
      </c>
      <c r="D482" s="83">
        <v>6.18</v>
      </c>
      <c r="E482" s="61"/>
    </row>
    <row r="483" spans="1:5" s="63" customFormat="1" ht="30" x14ac:dyDescent="0.25">
      <c r="A483" s="80" t="s">
        <v>9310</v>
      </c>
      <c r="B483" s="81" t="s">
        <v>9311</v>
      </c>
      <c r="C483" s="82" t="s">
        <v>319</v>
      </c>
      <c r="D483" s="83">
        <v>12.98</v>
      </c>
      <c r="E483" s="61"/>
    </row>
    <row r="484" spans="1:5" s="63" customFormat="1" x14ac:dyDescent="0.25">
      <c r="A484" s="80" t="s">
        <v>9312</v>
      </c>
      <c r="B484" s="81" t="s">
        <v>9313</v>
      </c>
      <c r="C484" s="82" t="s">
        <v>560</v>
      </c>
      <c r="D484" s="83">
        <v>38.47</v>
      </c>
      <c r="E484" s="61"/>
    </row>
    <row r="485" spans="1:5" s="63" customFormat="1" x14ac:dyDescent="0.25">
      <c r="A485" s="80" t="s">
        <v>9314</v>
      </c>
      <c r="B485" s="81" t="s">
        <v>9315</v>
      </c>
      <c r="C485" s="82" t="s">
        <v>13</v>
      </c>
      <c r="D485" s="83">
        <v>1.22</v>
      </c>
      <c r="E485" s="61"/>
    </row>
    <row r="486" spans="1:5" s="63" customFormat="1" x14ac:dyDescent="0.25">
      <c r="A486" s="80" t="s">
        <v>9316</v>
      </c>
      <c r="B486" s="81" t="s">
        <v>9317</v>
      </c>
      <c r="C486" s="82" t="s">
        <v>13</v>
      </c>
      <c r="D486" s="83">
        <v>4.17</v>
      </c>
      <c r="E486" s="61"/>
    </row>
    <row r="487" spans="1:5" s="63" customFormat="1" x14ac:dyDescent="0.25">
      <c r="A487" s="80" t="s">
        <v>9318</v>
      </c>
      <c r="B487" s="81" t="s">
        <v>9319</v>
      </c>
      <c r="C487" s="82" t="s">
        <v>13</v>
      </c>
      <c r="D487" s="83">
        <v>2.14</v>
      </c>
      <c r="E487" s="61"/>
    </row>
    <row r="488" spans="1:5" s="63" customFormat="1" x14ac:dyDescent="0.25">
      <c r="A488" s="80" t="s">
        <v>9320</v>
      </c>
      <c r="B488" s="81" t="s">
        <v>9321</v>
      </c>
      <c r="C488" s="82" t="s">
        <v>13</v>
      </c>
      <c r="D488" s="83">
        <v>1.37</v>
      </c>
      <c r="E488" s="61"/>
    </row>
    <row r="489" spans="1:5" s="63" customFormat="1" x14ac:dyDescent="0.25">
      <c r="A489" s="80" t="s">
        <v>9322</v>
      </c>
      <c r="B489" s="81" t="s">
        <v>9323</v>
      </c>
      <c r="C489" s="82" t="s">
        <v>13</v>
      </c>
      <c r="D489" s="83">
        <v>7.69</v>
      </c>
      <c r="E489" s="61"/>
    </row>
    <row r="490" spans="1:5" s="63" customFormat="1" x14ac:dyDescent="0.25">
      <c r="A490" s="80" t="s">
        <v>9324</v>
      </c>
      <c r="B490" s="81" t="s">
        <v>9325</v>
      </c>
      <c r="C490" s="82" t="s">
        <v>13</v>
      </c>
      <c r="D490" s="83">
        <v>6.55</v>
      </c>
      <c r="E490" s="61"/>
    </row>
    <row r="491" spans="1:5" s="63" customFormat="1" x14ac:dyDescent="0.25">
      <c r="A491" s="80" t="s">
        <v>9326</v>
      </c>
      <c r="B491" s="81" t="s">
        <v>9327</v>
      </c>
      <c r="C491" s="82" t="s">
        <v>13</v>
      </c>
      <c r="D491" s="83">
        <v>8.3699999999999992</v>
      </c>
      <c r="E491" s="61"/>
    </row>
    <row r="492" spans="1:5" s="63" customFormat="1" x14ac:dyDescent="0.25">
      <c r="A492" s="80" t="s">
        <v>9328</v>
      </c>
      <c r="B492" s="81" t="s">
        <v>9329</v>
      </c>
      <c r="C492" s="82" t="s">
        <v>13</v>
      </c>
      <c r="D492" s="83">
        <v>12.89</v>
      </c>
      <c r="E492" s="61"/>
    </row>
    <row r="493" spans="1:5" s="63" customFormat="1" x14ac:dyDescent="0.25">
      <c r="A493" s="80" t="s">
        <v>9330</v>
      </c>
      <c r="B493" s="81" t="s">
        <v>9331</v>
      </c>
      <c r="C493" s="82" t="s">
        <v>13</v>
      </c>
      <c r="D493" s="83">
        <v>18.66</v>
      </c>
      <c r="E493" s="61"/>
    </row>
    <row r="494" spans="1:5" s="63" customFormat="1" x14ac:dyDescent="0.25">
      <c r="A494" s="80" t="s">
        <v>9332</v>
      </c>
      <c r="B494" s="81" t="s">
        <v>9333</v>
      </c>
      <c r="C494" s="82" t="s">
        <v>13</v>
      </c>
      <c r="D494" s="83">
        <v>50.49</v>
      </c>
      <c r="E494" s="61"/>
    </row>
    <row r="495" spans="1:5" s="63" customFormat="1" x14ac:dyDescent="0.25">
      <c r="A495" s="80" t="s">
        <v>9334</v>
      </c>
      <c r="B495" s="81" t="s">
        <v>9335</v>
      </c>
      <c r="C495" s="82" t="s">
        <v>3774</v>
      </c>
      <c r="D495" s="83">
        <v>12.37</v>
      </c>
      <c r="E495" s="61"/>
    </row>
    <row r="496" spans="1:5" s="63" customFormat="1" ht="30" x14ac:dyDescent="0.25">
      <c r="A496" s="80" t="s">
        <v>9336</v>
      </c>
      <c r="B496" s="81" t="s">
        <v>9337</v>
      </c>
      <c r="C496" s="82" t="s">
        <v>13</v>
      </c>
      <c r="D496" s="83">
        <v>1.78</v>
      </c>
      <c r="E496" s="61"/>
    </row>
    <row r="497" spans="1:5" s="63" customFormat="1" ht="30" x14ac:dyDescent="0.25">
      <c r="A497" s="80" t="s">
        <v>9338</v>
      </c>
      <c r="B497" s="81" t="s">
        <v>9339</v>
      </c>
      <c r="C497" s="82" t="s">
        <v>13</v>
      </c>
      <c r="D497" s="83">
        <v>0.47</v>
      </c>
      <c r="E497" s="61"/>
    </row>
    <row r="498" spans="1:5" s="63" customFormat="1" ht="30" x14ac:dyDescent="0.25">
      <c r="A498" s="80" t="s">
        <v>9340</v>
      </c>
      <c r="B498" s="81" t="s">
        <v>9341</v>
      </c>
      <c r="C498" s="82" t="s">
        <v>13</v>
      </c>
      <c r="D498" s="83">
        <v>0.78</v>
      </c>
      <c r="E498" s="61"/>
    </row>
    <row r="499" spans="1:5" s="63" customFormat="1" ht="30" x14ac:dyDescent="0.25">
      <c r="A499" s="80" t="s">
        <v>9342</v>
      </c>
      <c r="B499" s="81" t="s">
        <v>9343</v>
      </c>
      <c r="C499" s="82" t="s">
        <v>560</v>
      </c>
      <c r="D499" s="83">
        <v>19.100000000000001</v>
      </c>
      <c r="E499" s="61"/>
    </row>
    <row r="500" spans="1:5" s="63" customFormat="1" x14ac:dyDescent="0.25">
      <c r="A500" s="80" t="s">
        <v>9344</v>
      </c>
      <c r="B500" s="81" t="s">
        <v>1641</v>
      </c>
      <c r="C500" s="82" t="s">
        <v>560</v>
      </c>
      <c r="D500" s="83">
        <v>16.5</v>
      </c>
      <c r="E500" s="61"/>
    </row>
    <row r="501" spans="1:5" s="63" customFormat="1" ht="30" x14ac:dyDescent="0.25">
      <c r="A501" s="80" t="s">
        <v>9345</v>
      </c>
      <c r="B501" s="81" t="s">
        <v>1643</v>
      </c>
      <c r="C501" s="82" t="s">
        <v>560</v>
      </c>
      <c r="D501" s="83">
        <v>17.829999999999998</v>
      </c>
      <c r="E501" s="61"/>
    </row>
    <row r="502" spans="1:5" s="63" customFormat="1" x14ac:dyDescent="0.25">
      <c r="A502" s="80" t="s">
        <v>9346</v>
      </c>
      <c r="B502" s="81" t="s">
        <v>9347</v>
      </c>
      <c r="C502" s="82" t="s">
        <v>119</v>
      </c>
      <c r="D502" s="83">
        <v>78.02</v>
      </c>
      <c r="E502" s="61"/>
    </row>
    <row r="503" spans="1:5" s="63" customFormat="1" x14ac:dyDescent="0.25">
      <c r="A503" s="80" t="s">
        <v>9348</v>
      </c>
      <c r="B503" s="81" t="s">
        <v>9349</v>
      </c>
      <c r="C503" s="82" t="s">
        <v>560</v>
      </c>
      <c r="D503" s="83">
        <v>17.170000000000002</v>
      </c>
      <c r="E503" s="61"/>
    </row>
    <row r="504" spans="1:5" s="63" customFormat="1" ht="30" x14ac:dyDescent="0.25">
      <c r="A504" s="80" t="s">
        <v>9350</v>
      </c>
      <c r="B504" s="81" t="s">
        <v>9351</v>
      </c>
      <c r="C504" s="82" t="s">
        <v>63</v>
      </c>
      <c r="D504" s="83">
        <v>575.99</v>
      </c>
      <c r="E504" s="61"/>
    </row>
    <row r="505" spans="1:5" s="63" customFormat="1" x14ac:dyDescent="0.25">
      <c r="A505" s="80" t="s">
        <v>9352</v>
      </c>
      <c r="B505" s="81" t="s">
        <v>9353</v>
      </c>
      <c r="C505" s="82" t="s">
        <v>119</v>
      </c>
      <c r="D505" s="83">
        <v>12.15</v>
      </c>
      <c r="E505" s="61"/>
    </row>
    <row r="506" spans="1:5" s="63" customFormat="1" x14ac:dyDescent="0.25">
      <c r="A506" s="80" t="s">
        <v>9354</v>
      </c>
      <c r="B506" s="81" t="s">
        <v>9355</v>
      </c>
      <c r="C506" s="82" t="s">
        <v>560</v>
      </c>
      <c r="D506" s="83">
        <v>11.28</v>
      </c>
      <c r="E506" s="61"/>
    </row>
    <row r="507" spans="1:5" s="63" customFormat="1" x14ac:dyDescent="0.25">
      <c r="A507" s="80" t="s">
        <v>9356</v>
      </c>
      <c r="B507" s="81" t="s">
        <v>9357</v>
      </c>
      <c r="C507" s="82" t="s">
        <v>560</v>
      </c>
      <c r="D507" s="83">
        <v>10.210000000000001</v>
      </c>
      <c r="E507" s="61"/>
    </row>
    <row r="508" spans="1:5" s="63" customFormat="1" x14ac:dyDescent="0.25">
      <c r="A508" s="80" t="s">
        <v>9358</v>
      </c>
      <c r="B508" s="81" t="s">
        <v>9359</v>
      </c>
      <c r="C508" s="82" t="s">
        <v>560</v>
      </c>
      <c r="D508" s="83">
        <v>14.61</v>
      </c>
      <c r="E508" s="61"/>
    </row>
    <row r="509" spans="1:5" s="63" customFormat="1" ht="30" x14ac:dyDescent="0.25">
      <c r="A509" s="80" t="s">
        <v>9360</v>
      </c>
      <c r="B509" s="81" t="s">
        <v>9361</v>
      </c>
      <c r="C509" s="82" t="s">
        <v>13</v>
      </c>
      <c r="D509" s="83">
        <v>25.22</v>
      </c>
      <c r="E509" s="61"/>
    </row>
    <row r="510" spans="1:5" s="63" customFormat="1" x14ac:dyDescent="0.25">
      <c r="A510" s="80" t="s">
        <v>9362</v>
      </c>
      <c r="B510" s="81" t="s">
        <v>9363</v>
      </c>
      <c r="C510" s="82" t="s">
        <v>13</v>
      </c>
      <c r="D510" s="83">
        <v>808.77</v>
      </c>
      <c r="E510" s="61"/>
    </row>
    <row r="511" spans="1:5" s="63" customFormat="1" x14ac:dyDescent="0.25">
      <c r="A511" s="80" t="s">
        <v>9364</v>
      </c>
      <c r="B511" s="81" t="s">
        <v>9365</v>
      </c>
      <c r="C511" s="82" t="s">
        <v>560</v>
      </c>
      <c r="D511" s="83">
        <v>11.4</v>
      </c>
      <c r="E511" s="61"/>
    </row>
    <row r="512" spans="1:5" s="63" customFormat="1" x14ac:dyDescent="0.25">
      <c r="A512" s="80" t="s">
        <v>9366</v>
      </c>
      <c r="B512" s="81" t="s">
        <v>9367</v>
      </c>
      <c r="C512" s="82" t="s">
        <v>13</v>
      </c>
      <c r="D512" s="83">
        <v>58.81</v>
      </c>
      <c r="E512" s="61"/>
    </row>
    <row r="513" spans="1:5" s="63" customFormat="1" x14ac:dyDescent="0.25">
      <c r="A513" s="80" t="s">
        <v>9368</v>
      </c>
      <c r="B513" s="81" t="s">
        <v>9369</v>
      </c>
      <c r="C513" s="82" t="s">
        <v>13</v>
      </c>
      <c r="D513" s="83">
        <v>0.97</v>
      </c>
      <c r="E513" s="61"/>
    </row>
    <row r="514" spans="1:5" s="63" customFormat="1" x14ac:dyDescent="0.25">
      <c r="A514" s="80" t="s">
        <v>9370</v>
      </c>
      <c r="B514" s="81" t="s">
        <v>9371</v>
      </c>
      <c r="C514" s="82" t="s">
        <v>13</v>
      </c>
      <c r="D514" s="83">
        <v>1.57</v>
      </c>
      <c r="E514" s="61"/>
    </row>
    <row r="515" spans="1:5" s="63" customFormat="1" x14ac:dyDescent="0.25">
      <c r="A515" s="80" t="s">
        <v>9372</v>
      </c>
      <c r="B515" s="81" t="s">
        <v>9373</v>
      </c>
      <c r="C515" s="82" t="s">
        <v>13</v>
      </c>
      <c r="D515" s="83">
        <v>2.1800000000000002</v>
      </c>
      <c r="E515" s="61"/>
    </row>
    <row r="516" spans="1:5" s="63" customFormat="1" x14ac:dyDescent="0.25">
      <c r="A516" s="80" t="s">
        <v>9374</v>
      </c>
      <c r="B516" s="81" t="s">
        <v>9375</v>
      </c>
      <c r="C516" s="82" t="s">
        <v>13</v>
      </c>
      <c r="D516" s="83">
        <v>2.4</v>
      </c>
      <c r="E516" s="61"/>
    </row>
    <row r="517" spans="1:5" s="63" customFormat="1" x14ac:dyDescent="0.25">
      <c r="A517" s="80" t="s">
        <v>9376</v>
      </c>
      <c r="B517" s="81" t="s">
        <v>9377</v>
      </c>
      <c r="C517" s="82" t="s">
        <v>13</v>
      </c>
      <c r="D517" s="83">
        <v>3.59</v>
      </c>
      <c r="E517" s="61"/>
    </row>
    <row r="518" spans="1:5" s="63" customFormat="1" ht="30" x14ac:dyDescent="0.25">
      <c r="A518" s="80" t="s">
        <v>9378</v>
      </c>
      <c r="B518" s="81" t="s">
        <v>9379</v>
      </c>
      <c r="C518" s="82" t="s">
        <v>13</v>
      </c>
      <c r="D518" s="83">
        <v>0.56000000000000005</v>
      </c>
      <c r="E518" s="61"/>
    </row>
    <row r="519" spans="1:5" s="63" customFormat="1" ht="30" x14ac:dyDescent="0.25">
      <c r="A519" s="80" t="s">
        <v>9380</v>
      </c>
      <c r="B519" s="81" t="s">
        <v>9381</v>
      </c>
      <c r="C519" s="82" t="s">
        <v>13</v>
      </c>
      <c r="D519" s="83">
        <v>3.7</v>
      </c>
      <c r="E519" s="61"/>
    </row>
    <row r="520" spans="1:5" s="63" customFormat="1" x14ac:dyDescent="0.25">
      <c r="A520" s="80" t="s">
        <v>9382</v>
      </c>
      <c r="B520" s="81" t="s">
        <v>9383</v>
      </c>
      <c r="C520" s="82" t="s">
        <v>319</v>
      </c>
      <c r="D520" s="83">
        <v>2964.63</v>
      </c>
      <c r="E520" s="61"/>
    </row>
    <row r="521" spans="1:5" s="63" customFormat="1" x14ac:dyDescent="0.25">
      <c r="A521" s="80" t="s">
        <v>9384</v>
      </c>
      <c r="B521" s="81" t="s">
        <v>9385</v>
      </c>
      <c r="C521" s="82" t="s">
        <v>319</v>
      </c>
      <c r="D521" s="83">
        <v>13254.28</v>
      </c>
      <c r="E521" s="61"/>
    </row>
    <row r="522" spans="1:5" s="63" customFormat="1" x14ac:dyDescent="0.25">
      <c r="A522" s="80" t="s">
        <v>9386</v>
      </c>
      <c r="B522" s="81" t="s">
        <v>9387</v>
      </c>
      <c r="C522" s="82" t="s">
        <v>319</v>
      </c>
      <c r="D522" s="83">
        <v>7563.49</v>
      </c>
      <c r="E522" s="61"/>
    </row>
    <row r="523" spans="1:5" s="63" customFormat="1" x14ac:dyDescent="0.25">
      <c r="A523" s="80" t="s">
        <v>9388</v>
      </c>
      <c r="B523" s="81" t="s">
        <v>9389</v>
      </c>
      <c r="C523" s="82" t="s">
        <v>319</v>
      </c>
      <c r="D523" s="83">
        <v>5223.96</v>
      </c>
      <c r="E523" s="61"/>
    </row>
    <row r="524" spans="1:5" s="63" customFormat="1" x14ac:dyDescent="0.25">
      <c r="A524" s="80" t="s">
        <v>9390</v>
      </c>
      <c r="B524" s="81" t="s">
        <v>9391</v>
      </c>
      <c r="C524" s="82" t="s">
        <v>560</v>
      </c>
      <c r="D524" s="83">
        <v>35.28</v>
      </c>
      <c r="E524" s="61"/>
    </row>
    <row r="525" spans="1:5" s="63" customFormat="1" ht="30" x14ac:dyDescent="0.25">
      <c r="A525" s="80" t="s">
        <v>9392</v>
      </c>
      <c r="B525" s="81" t="s">
        <v>9393</v>
      </c>
      <c r="C525" s="82" t="s">
        <v>119</v>
      </c>
      <c r="D525" s="83">
        <v>30.08</v>
      </c>
      <c r="E525" s="61"/>
    </row>
    <row r="526" spans="1:5" s="63" customFormat="1" x14ac:dyDescent="0.25">
      <c r="A526" s="80" t="s">
        <v>9394</v>
      </c>
      <c r="B526" s="81" t="s">
        <v>9395</v>
      </c>
      <c r="C526" s="82" t="s">
        <v>560</v>
      </c>
      <c r="D526" s="83">
        <v>37.96</v>
      </c>
      <c r="E526" s="61"/>
    </row>
    <row r="527" spans="1:5" s="63" customFormat="1" ht="30" x14ac:dyDescent="0.25">
      <c r="A527" s="80" t="s">
        <v>9396</v>
      </c>
      <c r="B527" s="81" t="s">
        <v>9397</v>
      </c>
      <c r="C527" s="82" t="s">
        <v>119</v>
      </c>
      <c r="D527" s="83">
        <v>5.9</v>
      </c>
      <c r="E527" s="61"/>
    </row>
    <row r="528" spans="1:5" s="63" customFormat="1" x14ac:dyDescent="0.25">
      <c r="A528" s="80" t="s">
        <v>9398</v>
      </c>
      <c r="B528" s="81" t="s">
        <v>9399</v>
      </c>
      <c r="C528" s="82" t="s">
        <v>63</v>
      </c>
      <c r="D528" s="83">
        <v>930.98</v>
      </c>
      <c r="E528" s="61"/>
    </row>
    <row r="529" spans="1:5" s="63" customFormat="1" ht="30" x14ac:dyDescent="0.25">
      <c r="A529" s="80" t="s">
        <v>9400</v>
      </c>
      <c r="B529" s="81" t="s">
        <v>9401</v>
      </c>
      <c r="C529" s="82" t="s">
        <v>119</v>
      </c>
      <c r="D529" s="83">
        <v>7.23</v>
      </c>
      <c r="E529" s="61"/>
    </row>
    <row r="530" spans="1:5" s="63" customFormat="1" x14ac:dyDescent="0.25">
      <c r="A530" s="80" t="s">
        <v>9402</v>
      </c>
      <c r="B530" s="81" t="s">
        <v>9403</v>
      </c>
      <c r="C530" s="82" t="s">
        <v>119</v>
      </c>
      <c r="D530" s="83">
        <v>0.82</v>
      </c>
      <c r="E530" s="61"/>
    </row>
    <row r="531" spans="1:5" s="63" customFormat="1" x14ac:dyDescent="0.25">
      <c r="A531" s="80" t="s">
        <v>9404</v>
      </c>
      <c r="B531" s="81" t="s">
        <v>9405</v>
      </c>
      <c r="C531" s="82" t="s">
        <v>13</v>
      </c>
      <c r="D531" s="83">
        <v>29.55</v>
      </c>
      <c r="E531" s="61"/>
    </row>
    <row r="532" spans="1:5" s="63" customFormat="1" x14ac:dyDescent="0.25">
      <c r="A532" s="80" t="s">
        <v>9406</v>
      </c>
      <c r="B532" s="81" t="s">
        <v>9407</v>
      </c>
      <c r="C532" s="82" t="s">
        <v>119</v>
      </c>
      <c r="D532" s="83">
        <v>4.08</v>
      </c>
      <c r="E532" s="61"/>
    </row>
    <row r="533" spans="1:5" s="63" customFormat="1" ht="45" x14ac:dyDescent="0.25">
      <c r="A533" s="80" t="s">
        <v>9408</v>
      </c>
      <c r="B533" s="81" t="s">
        <v>9409</v>
      </c>
      <c r="C533" s="82" t="s">
        <v>63</v>
      </c>
      <c r="D533" s="83">
        <v>630.35</v>
      </c>
      <c r="E533" s="61"/>
    </row>
    <row r="534" spans="1:5" s="63" customFormat="1" ht="30" x14ac:dyDescent="0.25">
      <c r="A534" s="80" t="s">
        <v>9410</v>
      </c>
      <c r="B534" s="81" t="s">
        <v>9411</v>
      </c>
      <c r="C534" s="82" t="s">
        <v>63</v>
      </c>
      <c r="D534" s="83">
        <v>495.65</v>
      </c>
      <c r="E534" s="61"/>
    </row>
    <row r="535" spans="1:5" s="63" customFormat="1" ht="30" x14ac:dyDescent="0.25">
      <c r="A535" s="80" t="s">
        <v>9412</v>
      </c>
      <c r="B535" s="81" t="s">
        <v>9413</v>
      </c>
      <c r="C535" s="82" t="s">
        <v>63</v>
      </c>
      <c r="D535" s="83">
        <v>643.4</v>
      </c>
      <c r="E535" s="61"/>
    </row>
    <row r="536" spans="1:5" s="63" customFormat="1" x14ac:dyDescent="0.25">
      <c r="A536" s="80" t="s">
        <v>9414</v>
      </c>
      <c r="B536" s="81" t="s">
        <v>9415</v>
      </c>
      <c r="C536" s="82" t="s">
        <v>63</v>
      </c>
      <c r="D536" s="83">
        <v>662.39</v>
      </c>
      <c r="E536" s="61"/>
    </row>
    <row r="537" spans="1:5" s="63" customFormat="1" ht="30" x14ac:dyDescent="0.25">
      <c r="A537" s="80" t="s">
        <v>9416</v>
      </c>
      <c r="B537" s="81" t="s">
        <v>9417</v>
      </c>
      <c r="C537" s="82" t="s">
        <v>63</v>
      </c>
      <c r="D537" s="83">
        <v>430.93</v>
      </c>
      <c r="E537" s="61"/>
    </row>
    <row r="538" spans="1:5" s="63" customFormat="1" ht="30" x14ac:dyDescent="0.25">
      <c r="A538" s="80" t="s">
        <v>9418</v>
      </c>
      <c r="B538" s="81" t="s">
        <v>9419</v>
      </c>
      <c r="C538" s="82" t="s">
        <v>13</v>
      </c>
      <c r="D538" s="83">
        <v>442.45</v>
      </c>
      <c r="E538" s="61"/>
    </row>
    <row r="539" spans="1:5" s="63" customFormat="1" x14ac:dyDescent="0.25">
      <c r="A539" s="80" t="s">
        <v>9420</v>
      </c>
      <c r="B539" s="81" t="s">
        <v>9421</v>
      </c>
      <c r="C539" s="82" t="s">
        <v>119</v>
      </c>
      <c r="D539" s="83">
        <v>25.13</v>
      </c>
      <c r="E539" s="61"/>
    </row>
    <row r="540" spans="1:5" s="63" customFormat="1" ht="30" x14ac:dyDescent="0.25">
      <c r="A540" s="80" t="s">
        <v>9422</v>
      </c>
      <c r="B540" s="81" t="s">
        <v>9423</v>
      </c>
      <c r="C540" s="82" t="s">
        <v>13</v>
      </c>
      <c r="D540" s="83">
        <v>29.27</v>
      </c>
      <c r="E540" s="61"/>
    </row>
    <row r="541" spans="1:5" s="63" customFormat="1" x14ac:dyDescent="0.25">
      <c r="A541" s="80" t="s">
        <v>9424</v>
      </c>
      <c r="B541" s="81" t="s">
        <v>9425</v>
      </c>
      <c r="C541" s="82" t="s">
        <v>13</v>
      </c>
      <c r="D541" s="83">
        <v>5.18</v>
      </c>
      <c r="E541" s="61"/>
    </row>
    <row r="542" spans="1:5" s="63" customFormat="1" x14ac:dyDescent="0.25">
      <c r="A542" s="80" t="s">
        <v>9426</v>
      </c>
      <c r="B542" s="81" t="s">
        <v>9427</v>
      </c>
      <c r="C542" s="82" t="s">
        <v>13</v>
      </c>
      <c r="D542" s="83">
        <v>15.9</v>
      </c>
      <c r="E542" s="61"/>
    </row>
    <row r="543" spans="1:5" s="63" customFormat="1" x14ac:dyDescent="0.25">
      <c r="A543" s="80" t="s">
        <v>9428</v>
      </c>
      <c r="B543" s="81" t="s">
        <v>9429</v>
      </c>
      <c r="C543" s="82" t="s">
        <v>63</v>
      </c>
      <c r="D543" s="83">
        <v>11.46</v>
      </c>
      <c r="E543" s="61"/>
    </row>
    <row r="544" spans="1:5" s="63" customFormat="1" ht="60" x14ac:dyDescent="0.25">
      <c r="A544" s="80" t="s">
        <v>9430</v>
      </c>
      <c r="B544" s="81" t="s">
        <v>9431</v>
      </c>
      <c r="C544" s="82" t="s">
        <v>142</v>
      </c>
      <c r="D544" s="83">
        <v>710.1</v>
      </c>
      <c r="E544" s="61"/>
    </row>
    <row r="545" spans="1:5" s="63" customFormat="1" ht="60" x14ac:dyDescent="0.25">
      <c r="A545" s="80" t="s">
        <v>9432</v>
      </c>
      <c r="B545" s="81" t="s">
        <v>9433</v>
      </c>
      <c r="C545" s="82" t="s">
        <v>142</v>
      </c>
      <c r="D545" s="83">
        <v>486.67</v>
      </c>
      <c r="E545" s="61"/>
    </row>
    <row r="546" spans="1:5" s="63" customFormat="1" x14ac:dyDescent="0.25">
      <c r="A546" s="80" t="s">
        <v>9434</v>
      </c>
      <c r="B546" s="81" t="s">
        <v>9435</v>
      </c>
      <c r="C546" s="82" t="s">
        <v>63</v>
      </c>
      <c r="D546" s="83">
        <v>67.72</v>
      </c>
      <c r="E546" s="61"/>
    </row>
    <row r="547" spans="1:5" s="63" customFormat="1" x14ac:dyDescent="0.25">
      <c r="A547" s="80" t="s">
        <v>9436</v>
      </c>
      <c r="B547" s="81" t="s">
        <v>9437</v>
      </c>
      <c r="C547" s="82" t="s">
        <v>63</v>
      </c>
      <c r="D547" s="83">
        <v>43.68</v>
      </c>
      <c r="E547" s="61"/>
    </row>
    <row r="548" spans="1:5" s="63" customFormat="1" x14ac:dyDescent="0.25">
      <c r="A548" s="80" t="s">
        <v>9438</v>
      </c>
      <c r="B548" s="81" t="s">
        <v>9439</v>
      </c>
      <c r="C548" s="82" t="s">
        <v>63</v>
      </c>
      <c r="D548" s="83">
        <v>6.27</v>
      </c>
      <c r="E548" s="61"/>
    </row>
    <row r="549" spans="1:5" s="63" customFormat="1" x14ac:dyDescent="0.25">
      <c r="A549" s="80" t="s">
        <v>9440</v>
      </c>
      <c r="B549" s="81" t="s">
        <v>9441</v>
      </c>
      <c r="C549" s="82" t="s">
        <v>63</v>
      </c>
      <c r="D549" s="83">
        <v>114.4</v>
      </c>
      <c r="E549" s="61"/>
    </row>
    <row r="550" spans="1:5" s="63" customFormat="1" x14ac:dyDescent="0.25">
      <c r="A550" s="80" t="s">
        <v>9442</v>
      </c>
      <c r="B550" s="81" t="s">
        <v>9443</v>
      </c>
      <c r="C550" s="82" t="s">
        <v>63</v>
      </c>
      <c r="D550" s="83">
        <v>42.95</v>
      </c>
      <c r="E550" s="61"/>
    </row>
    <row r="551" spans="1:5" s="63" customFormat="1" ht="30" x14ac:dyDescent="0.25">
      <c r="A551" s="80" t="s">
        <v>9444</v>
      </c>
      <c r="B551" s="81" t="s">
        <v>9445</v>
      </c>
      <c r="C551" s="82" t="s">
        <v>119</v>
      </c>
      <c r="D551" s="83">
        <v>10.3</v>
      </c>
      <c r="E551" s="61"/>
    </row>
    <row r="552" spans="1:5" s="63" customFormat="1" x14ac:dyDescent="0.25">
      <c r="A552" s="80" t="s">
        <v>9446</v>
      </c>
      <c r="B552" s="81" t="s">
        <v>9447</v>
      </c>
      <c r="C552" s="82" t="s">
        <v>13</v>
      </c>
      <c r="D552" s="83">
        <v>19.28</v>
      </c>
      <c r="E552" s="61"/>
    </row>
    <row r="553" spans="1:5" s="63" customFormat="1" x14ac:dyDescent="0.25">
      <c r="A553" s="80" t="s">
        <v>9448</v>
      </c>
      <c r="B553" s="81" t="s">
        <v>9449</v>
      </c>
      <c r="C553" s="82" t="s">
        <v>119</v>
      </c>
      <c r="D553" s="83">
        <v>11.67</v>
      </c>
      <c r="E553" s="61"/>
    </row>
    <row r="554" spans="1:5" s="63" customFormat="1" x14ac:dyDescent="0.25">
      <c r="A554" s="80" t="s">
        <v>9450</v>
      </c>
      <c r="B554" s="81" t="s">
        <v>9451</v>
      </c>
      <c r="C554" s="82" t="s">
        <v>119</v>
      </c>
      <c r="D554" s="83">
        <v>5.58</v>
      </c>
      <c r="E554" s="61"/>
    </row>
    <row r="555" spans="1:5" s="63" customFormat="1" ht="30" x14ac:dyDescent="0.25">
      <c r="A555" s="80" t="s">
        <v>9452</v>
      </c>
      <c r="B555" s="81" t="s">
        <v>9453</v>
      </c>
      <c r="C555" s="82" t="s">
        <v>119</v>
      </c>
      <c r="D555" s="83">
        <v>6.69</v>
      </c>
      <c r="E555" s="61"/>
    </row>
    <row r="556" spans="1:5" s="63" customFormat="1" x14ac:dyDescent="0.25">
      <c r="A556" s="80" t="s">
        <v>9454</v>
      </c>
      <c r="B556" s="81" t="s">
        <v>9455</v>
      </c>
      <c r="C556" s="82" t="s">
        <v>119</v>
      </c>
      <c r="D556" s="83">
        <v>18.420000000000002</v>
      </c>
      <c r="E556" s="61"/>
    </row>
    <row r="557" spans="1:5" s="63" customFormat="1" ht="30" x14ac:dyDescent="0.25">
      <c r="A557" s="80" t="s">
        <v>9456</v>
      </c>
      <c r="B557" s="81" t="s">
        <v>9457</v>
      </c>
      <c r="C557" s="82" t="s">
        <v>13</v>
      </c>
      <c r="D557" s="83">
        <v>195.86</v>
      </c>
      <c r="E557" s="61"/>
    </row>
    <row r="558" spans="1:5" s="63" customFormat="1" ht="30" x14ac:dyDescent="0.25">
      <c r="A558" s="80" t="s">
        <v>9458</v>
      </c>
      <c r="B558" s="81" t="s">
        <v>9459</v>
      </c>
      <c r="C558" s="82" t="s">
        <v>119</v>
      </c>
      <c r="D558" s="83">
        <v>35.090000000000003</v>
      </c>
      <c r="E558" s="61"/>
    </row>
    <row r="559" spans="1:5" s="63" customFormat="1" x14ac:dyDescent="0.25">
      <c r="A559" s="80" t="s">
        <v>9460</v>
      </c>
      <c r="B559" s="81" t="s">
        <v>9461</v>
      </c>
      <c r="C559" s="82" t="s">
        <v>119</v>
      </c>
      <c r="D559" s="83">
        <v>12.3</v>
      </c>
      <c r="E559" s="61"/>
    </row>
    <row r="560" spans="1:5" s="63" customFormat="1" ht="30" x14ac:dyDescent="0.25">
      <c r="A560" s="80" t="s">
        <v>9462</v>
      </c>
      <c r="B560" s="81" t="s">
        <v>9463</v>
      </c>
      <c r="C560" s="82" t="s">
        <v>13</v>
      </c>
      <c r="D560" s="83">
        <v>136.36000000000001</v>
      </c>
      <c r="E560" s="61"/>
    </row>
    <row r="561" spans="1:5" s="63" customFormat="1" ht="30" x14ac:dyDescent="0.25">
      <c r="A561" s="80" t="s">
        <v>9464</v>
      </c>
      <c r="B561" s="81" t="s">
        <v>9465</v>
      </c>
      <c r="C561" s="82" t="s">
        <v>13</v>
      </c>
      <c r="D561" s="83">
        <v>118.26</v>
      </c>
      <c r="E561" s="61"/>
    </row>
    <row r="562" spans="1:5" s="63" customFormat="1" ht="30" x14ac:dyDescent="0.25">
      <c r="A562" s="80" t="s">
        <v>9466</v>
      </c>
      <c r="B562" s="81" t="s">
        <v>9467</v>
      </c>
      <c r="C562" s="82" t="s">
        <v>13</v>
      </c>
      <c r="D562" s="83">
        <v>172.36</v>
      </c>
      <c r="E562" s="61"/>
    </row>
    <row r="563" spans="1:5" s="63" customFormat="1" ht="30" x14ac:dyDescent="0.25">
      <c r="A563" s="80" t="s">
        <v>9468</v>
      </c>
      <c r="B563" s="81" t="s">
        <v>9469</v>
      </c>
      <c r="C563" s="82" t="s">
        <v>13</v>
      </c>
      <c r="D563" s="83">
        <v>433.18</v>
      </c>
      <c r="E563" s="61"/>
    </row>
    <row r="564" spans="1:5" s="63" customFormat="1" ht="45" x14ac:dyDescent="0.25">
      <c r="A564" s="80" t="s">
        <v>9470</v>
      </c>
      <c r="B564" s="81" t="s">
        <v>9471</v>
      </c>
      <c r="C564" s="82" t="s">
        <v>119</v>
      </c>
      <c r="D564" s="83">
        <v>525.35</v>
      </c>
      <c r="E564" s="61"/>
    </row>
    <row r="565" spans="1:5" s="63" customFormat="1" ht="30" x14ac:dyDescent="0.25">
      <c r="A565" s="80" t="s">
        <v>9472</v>
      </c>
      <c r="B565" s="81" t="s">
        <v>9473</v>
      </c>
      <c r="C565" s="82" t="s">
        <v>119</v>
      </c>
      <c r="D565" s="83">
        <v>780.5</v>
      </c>
      <c r="E565" s="61"/>
    </row>
    <row r="566" spans="1:5" s="63" customFormat="1" ht="30" x14ac:dyDescent="0.25">
      <c r="A566" s="80" t="s">
        <v>9474</v>
      </c>
      <c r="B566" s="81" t="s">
        <v>9475</v>
      </c>
      <c r="C566" s="82" t="s">
        <v>119</v>
      </c>
      <c r="D566" s="83">
        <v>617.88</v>
      </c>
      <c r="E566" s="61"/>
    </row>
    <row r="567" spans="1:5" s="63" customFormat="1" ht="30" x14ac:dyDescent="0.25">
      <c r="A567" s="80" t="s">
        <v>9476</v>
      </c>
      <c r="B567" s="81" t="s">
        <v>9477</v>
      </c>
      <c r="C567" s="82" t="s">
        <v>63</v>
      </c>
      <c r="D567" s="83">
        <v>1043.7</v>
      </c>
      <c r="E567" s="61"/>
    </row>
    <row r="568" spans="1:5" s="63" customFormat="1" ht="30" x14ac:dyDescent="0.25">
      <c r="A568" s="80" t="s">
        <v>9478</v>
      </c>
      <c r="B568" s="81" t="s">
        <v>9479</v>
      </c>
      <c r="C568" s="82" t="s">
        <v>13</v>
      </c>
      <c r="D568" s="83">
        <v>2051.63</v>
      </c>
      <c r="E568" s="61"/>
    </row>
    <row r="569" spans="1:5" s="63" customFormat="1" x14ac:dyDescent="0.25">
      <c r="A569" s="80" t="s">
        <v>9480</v>
      </c>
      <c r="B569" s="81" t="s">
        <v>9481</v>
      </c>
      <c r="C569" s="82" t="s">
        <v>119</v>
      </c>
      <c r="D569" s="83">
        <v>2110.15</v>
      </c>
      <c r="E569" s="61"/>
    </row>
    <row r="570" spans="1:5" s="63" customFormat="1" ht="45" x14ac:dyDescent="0.25">
      <c r="A570" s="80" t="s">
        <v>9482</v>
      </c>
      <c r="B570" s="81" t="s">
        <v>9483</v>
      </c>
      <c r="C570" s="82" t="s">
        <v>13</v>
      </c>
      <c r="D570" s="83">
        <v>2296.5100000000002</v>
      </c>
      <c r="E570" s="61"/>
    </row>
    <row r="571" spans="1:5" s="63" customFormat="1" ht="30" x14ac:dyDescent="0.25">
      <c r="A571" s="80" t="s">
        <v>9484</v>
      </c>
      <c r="B571" s="81" t="s">
        <v>9485</v>
      </c>
      <c r="C571" s="82" t="s">
        <v>13</v>
      </c>
      <c r="D571" s="83">
        <v>4006.37</v>
      </c>
      <c r="E571" s="61"/>
    </row>
    <row r="572" spans="1:5" s="63" customFormat="1" ht="30" x14ac:dyDescent="0.25">
      <c r="A572" s="80" t="s">
        <v>9486</v>
      </c>
      <c r="B572" s="81" t="s">
        <v>9487</v>
      </c>
      <c r="C572" s="82" t="s">
        <v>13</v>
      </c>
      <c r="D572" s="83">
        <v>5181.25</v>
      </c>
      <c r="E572" s="61"/>
    </row>
    <row r="573" spans="1:5" s="63" customFormat="1" ht="30" x14ac:dyDescent="0.25">
      <c r="A573" s="80" t="s">
        <v>9488</v>
      </c>
      <c r="B573" s="81" t="s">
        <v>9489</v>
      </c>
      <c r="C573" s="82" t="s">
        <v>13</v>
      </c>
      <c r="D573" s="83">
        <v>112.57</v>
      </c>
      <c r="E573" s="61"/>
    </row>
    <row r="574" spans="1:5" s="63" customFormat="1" ht="45" x14ac:dyDescent="0.25">
      <c r="A574" s="80" t="s">
        <v>9490</v>
      </c>
      <c r="B574" s="81" t="s">
        <v>9491</v>
      </c>
      <c r="C574" s="82" t="s">
        <v>63</v>
      </c>
      <c r="D574" s="83">
        <v>1008.21</v>
      </c>
      <c r="E574" s="61"/>
    </row>
    <row r="575" spans="1:5" s="63" customFormat="1" ht="45" x14ac:dyDescent="0.25">
      <c r="A575" s="80" t="s">
        <v>9492</v>
      </c>
      <c r="B575" s="81" t="s">
        <v>9493</v>
      </c>
      <c r="C575" s="82" t="s">
        <v>63</v>
      </c>
      <c r="D575" s="83">
        <v>600.67999999999995</v>
      </c>
      <c r="E575" s="61"/>
    </row>
    <row r="576" spans="1:5" s="63" customFormat="1" x14ac:dyDescent="0.25">
      <c r="A576" s="80" t="s">
        <v>9494</v>
      </c>
      <c r="B576" s="81" t="s">
        <v>9495</v>
      </c>
      <c r="C576" s="82" t="s">
        <v>929</v>
      </c>
      <c r="D576" s="83">
        <v>540.46</v>
      </c>
      <c r="E576" s="61"/>
    </row>
    <row r="577" spans="1:5" s="63" customFormat="1" x14ac:dyDescent="0.25">
      <c r="A577" s="80" t="s">
        <v>9496</v>
      </c>
      <c r="B577" s="81" t="s">
        <v>9497</v>
      </c>
      <c r="C577" s="82" t="s">
        <v>929</v>
      </c>
      <c r="D577" s="83">
        <v>447.78</v>
      </c>
      <c r="E577" s="61"/>
    </row>
    <row r="578" spans="1:5" s="63" customFormat="1" ht="30" x14ac:dyDescent="0.25">
      <c r="A578" s="80" t="s">
        <v>9498</v>
      </c>
      <c r="B578" s="81" t="s">
        <v>9499</v>
      </c>
      <c r="C578" s="82" t="s">
        <v>63</v>
      </c>
      <c r="D578" s="83">
        <v>42.64</v>
      </c>
      <c r="E578" s="61"/>
    </row>
    <row r="579" spans="1:5" s="63" customFormat="1" x14ac:dyDescent="0.25">
      <c r="A579" s="80" t="s">
        <v>9500</v>
      </c>
      <c r="B579" s="81" t="s">
        <v>9501</v>
      </c>
      <c r="C579" s="82" t="s">
        <v>63</v>
      </c>
      <c r="D579" s="83">
        <v>5</v>
      </c>
      <c r="E579" s="61"/>
    </row>
    <row r="580" spans="1:5" s="63" customFormat="1" ht="30" x14ac:dyDescent="0.25">
      <c r="A580" s="80" t="s">
        <v>9502</v>
      </c>
      <c r="B580" s="81" t="s">
        <v>9503</v>
      </c>
      <c r="C580" s="82" t="s">
        <v>560</v>
      </c>
      <c r="D580" s="83">
        <v>11.93</v>
      </c>
      <c r="E580" s="61"/>
    </row>
    <row r="581" spans="1:5" s="63" customFormat="1" ht="30" x14ac:dyDescent="0.25">
      <c r="A581" s="80" t="s">
        <v>9504</v>
      </c>
      <c r="B581" s="81" t="s">
        <v>9505</v>
      </c>
      <c r="C581" s="82" t="s">
        <v>560</v>
      </c>
      <c r="D581" s="83">
        <v>14.97</v>
      </c>
      <c r="E581" s="61"/>
    </row>
    <row r="582" spans="1:5" s="63" customFormat="1" ht="30" x14ac:dyDescent="0.25">
      <c r="A582" s="80" t="s">
        <v>9506</v>
      </c>
      <c r="B582" s="81" t="s">
        <v>9507</v>
      </c>
      <c r="C582" s="82" t="s">
        <v>560</v>
      </c>
      <c r="D582" s="83">
        <v>13.68</v>
      </c>
      <c r="E582" s="61"/>
    </row>
    <row r="583" spans="1:5" s="63" customFormat="1" ht="45" x14ac:dyDescent="0.25">
      <c r="A583" s="80" t="s">
        <v>9508</v>
      </c>
      <c r="B583" s="81" t="s">
        <v>9509</v>
      </c>
      <c r="C583" s="82" t="s">
        <v>63</v>
      </c>
      <c r="D583" s="83">
        <v>35.549999999999997</v>
      </c>
      <c r="E583" s="61"/>
    </row>
    <row r="584" spans="1:5" s="63" customFormat="1" ht="45" x14ac:dyDescent="0.25">
      <c r="A584" s="80" t="s">
        <v>9510</v>
      </c>
      <c r="B584" s="81" t="s">
        <v>9511</v>
      </c>
      <c r="C584" s="82" t="s">
        <v>63</v>
      </c>
      <c r="D584" s="83">
        <v>38.28</v>
      </c>
      <c r="E584" s="61"/>
    </row>
    <row r="585" spans="1:5" s="63" customFormat="1" ht="45" x14ac:dyDescent="0.25">
      <c r="A585" s="80" t="s">
        <v>9512</v>
      </c>
      <c r="B585" s="81" t="s">
        <v>9513</v>
      </c>
      <c r="C585" s="82" t="s">
        <v>63</v>
      </c>
      <c r="D585" s="83">
        <v>62.24</v>
      </c>
      <c r="E585" s="61"/>
    </row>
    <row r="586" spans="1:5" s="63" customFormat="1" ht="30" x14ac:dyDescent="0.25">
      <c r="A586" s="80" t="s">
        <v>9514</v>
      </c>
      <c r="B586" s="81" t="s">
        <v>9515</v>
      </c>
      <c r="C586" s="82" t="s">
        <v>119</v>
      </c>
      <c r="D586" s="83">
        <v>2.95</v>
      </c>
      <c r="E586" s="61"/>
    </row>
    <row r="587" spans="1:5" s="63" customFormat="1" ht="30" x14ac:dyDescent="0.25">
      <c r="A587" s="80" t="s">
        <v>9516</v>
      </c>
      <c r="B587" s="81" t="s">
        <v>9517</v>
      </c>
      <c r="C587" s="82" t="s">
        <v>119</v>
      </c>
      <c r="D587" s="83">
        <v>4.4400000000000004</v>
      </c>
      <c r="E587" s="61"/>
    </row>
    <row r="588" spans="1:5" s="63" customFormat="1" ht="30" x14ac:dyDescent="0.25">
      <c r="A588" s="80" t="s">
        <v>9518</v>
      </c>
      <c r="B588" s="81" t="s">
        <v>9519</v>
      </c>
      <c r="C588" s="82" t="s">
        <v>63</v>
      </c>
      <c r="D588" s="83">
        <v>147.84</v>
      </c>
      <c r="E588" s="61"/>
    </row>
    <row r="589" spans="1:5" s="63" customFormat="1" ht="30" x14ac:dyDescent="0.25">
      <c r="A589" s="80" t="s">
        <v>9520</v>
      </c>
      <c r="B589" s="81" t="s">
        <v>9521</v>
      </c>
      <c r="C589" s="82" t="s">
        <v>119</v>
      </c>
      <c r="D589" s="83">
        <v>10.41</v>
      </c>
      <c r="E589" s="61"/>
    </row>
    <row r="590" spans="1:5" s="63" customFormat="1" ht="30" x14ac:dyDescent="0.25">
      <c r="A590" s="80" t="s">
        <v>9522</v>
      </c>
      <c r="B590" s="81" t="s">
        <v>9523</v>
      </c>
      <c r="C590" s="82" t="s">
        <v>119</v>
      </c>
      <c r="D590" s="83">
        <v>13.55</v>
      </c>
      <c r="E590" s="61"/>
    </row>
    <row r="591" spans="1:5" s="63" customFormat="1" x14ac:dyDescent="0.25">
      <c r="A591" s="80" t="s">
        <v>9524</v>
      </c>
      <c r="B591" s="81" t="s">
        <v>9525</v>
      </c>
      <c r="C591" s="82" t="s">
        <v>560</v>
      </c>
      <c r="D591" s="83">
        <v>6.13</v>
      </c>
      <c r="E591" s="61"/>
    </row>
    <row r="592" spans="1:5" s="63" customFormat="1" x14ac:dyDescent="0.25">
      <c r="A592" s="80" t="s">
        <v>9526</v>
      </c>
      <c r="B592" s="81" t="s">
        <v>9527</v>
      </c>
      <c r="C592" s="82" t="s">
        <v>560</v>
      </c>
      <c r="D592" s="83">
        <v>4.57</v>
      </c>
      <c r="E592" s="61"/>
    </row>
    <row r="593" spans="1:5" s="63" customFormat="1" x14ac:dyDescent="0.25">
      <c r="A593" s="80" t="s">
        <v>9528</v>
      </c>
      <c r="B593" s="81" t="s">
        <v>9529</v>
      </c>
      <c r="C593" s="82" t="s">
        <v>560</v>
      </c>
      <c r="D593" s="83">
        <v>8.24</v>
      </c>
      <c r="E593" s="61"/>
    </row>
    <row r="594" spans="1:5" s="63" customFormat="1" ht="30" x14ac:dyDescent="0.25">
      <c r="A594" s="80" t="s">
        <v>9530</v>
      </c>
      <c r="B594" s="81" t="s">
        <v>9531</v>
      </c>
      <c r="C594" s="82" t="s">
        <v>814</v>
      </c>
      <c r="D594" s="83">
        <v>15.77</v>
      </c>
      <c r="E594" s="61"/>
    </row>
    <row r="595" spans="1:5" s="63" customFormat="1" ht="45" x14ac:dyDescent="0.25">
      <c r="A595" s="80" t="s">
        <v>9532</v>
      </c>
      <c r="B595" s="81" t="s">
        <v>9533</v>
      </c>
      <c r="C595" s="82" t="s">
        <v>119</v>
      </c>
      <c r="D595" s="83">
        <v>119.36</v>
      </c>
      <c r="E595" s="61"/>
    </row>
    <row r="596" spans="1:5" s="63" customFormat="1" ht="30" x14ac:dyDescent="0.25">
      <c r="A596" s="80" t="s">
        <v>9534</v>
      </c>
      <c r="B596" s="81" t="s">
        <v>9535</v>
      </c>
      <c r="C596" s="82" t="s">
        <v>13</v>
      </c>
      <c r="D596" s="83">
        <v>730.9</v>
      </c>
      <c r="E596" s="61"/>
    </row>
    <row r="597" spans="1:5" s="63" customFormat="1" x14ac:dyDescent="0.25">
      <c r="A597" s="80" t="s">
        <v>9536</v>
      </c>
      <c r="B597" s="81" t="s">
        <v>9537</v>
      </c>
      <c r="C597" s="82" t="s">
        <v>13</v>
      </c>
      <c r="D597" s="83">
        <v>430.97</v>
      </c>
      <c r="E597" s="61"/>
    </row>
    <row r="598" spans="1:5" s="63" customFormat="1" x14ac:dyDescent="0.25">
      <c r="A598" s="80" t="s">
        <v>9538</v>
      </c>
      <c r="B598" s="81" t="s">
        <v>9539</v>
      </c>
      <c r="C598" s="82" t="s">
        <v>63</v>
      </c>
      <c r="D598" s="83">
        <v>476.81</v>
      </c>
      <c r="E598" s="61"/>
    </row>
    <row r="599" spans="1:5" s="63" customFormat="1" x14ac:dyDescent="0.25">
      <c r="A599" s="80" t="s">
        <v>9540</v>
      </c>
      <c r="B599" s="81" t="s">
        <v>9541</v>
      </c>
      <c r="C599" s="82" t="s">
        <v>63</v>
      </c>
      <c r="D599" s="83">
        <v>364.04</v>
      </c>
      <c r="E599" s="61"/>
    </row>
    <row r="600" spans="1:5" s="63" customFormat="1" x14ac:dyDescent="0.25">
      <c r="A600" s="80" t="s">
        <v>9542</v>
      </c>
      <c r="B600" s="81" t="s">
        <v>9543</v>
      </c>
      <c r="C600" s="82" t="s">
        <v>63</v>
      </c>
      <c r="D600" s="83">
        <v>615.22</v>
      </c>
      <c r="E600" s="61"/>
    </row>
    <row r="601" spans="1:5" s="63" customFormat="1" ht="45" x14ac:dyDescent="0.25">
      <c r="A601" s="80" t="s">
        <v>9544</v>
      </c>
      <c r="B601" s="81" t="s">
        <v>9545</v>
      </c>
      <c r="C601" s="82" t="s">
        <v>63</v>
      </c>
      <c r="D601" s="83">
        <v>69.959999999999994</v>
      </c>
      <c r="E601" s="61"/>
    </row>
    <row r="602" spans="1:5" s="63" customFormat="1" x14ac:dyDescent="0.25">
      <c r="A602" s="80" t="s">
        <v>9546</v>
      </c>
      <c r="B602" s="81" t="s">
        <v>9547</v>
      </c>
      <c r="C602" s="82" t="s">
        <v>13</v>
      </c>
      <c r="D602" s="83">
        <v>1255.5899999999999</v>
      </c>
      <c r="E602" s="61"/>
    </row>
    <row r="603" spans="1:5" s="63" customFormat="1" x14ac:dyDescent="0.25">
      <c r="A603" s="80" t="s">
        <v>9548</v>
      </c>
      <c r="B603" s="81" t="s">
        <v>9549</v>
      </c>
      <c r="C603" s="82" t="s">
        <v>13</v>
      </c>
      <c r="D603" s="83">
        <v>1221.75</v>
      </c>
      <c r="E603" s="61"/>
    </row>
    <row r="604" spans="1:5" s="63" customFormat="1" x14ac:dyDescent="0.25">
      <c r="A604" s="80" t="s">
        <v>9550</v>
      </c>
      <c r="B604" s="81" t="s">
        <v>9551</v>
      </c>
      <c r="C604" s="82" t="s">
        <v>13</v>
      </c>
      <c r="D604" s="83">
        <v>1.57</v>
      </c>
      <c r="E604" s="61"/>
    </row>
    <row r="605" spans="1:5" s="63" customFormat="1" x14ac:dyDescent="0.25">
      <c r="A605" s="80" t="s">
        <v>9552</v>
      </c>
      <c r="B605" s="81" t="s">
        <v>9553</v>
      </c>
      <c r="C605" s="82" t="s">
        <v>13</v>
      </c>
      <c r="D605" s="83">
        <v>1.5</v>
      </c>
      <c r="E605" s="61"/>
    </row>
    <row r="606" spans="1:5" s="63" customFormat="1" x14ac:dyDescent="0.25">
      <c r="A606" s="80" t="s">
        <v>9554</v>
      </c>
      <c r="B606" s="81" t="s">
        <v>9555</v>
      </c>
      <c r="C606" s="82" t="s">
        <v>63</v>
      </c>
      <c r="D606" s="83">
        <v>63.12</v>
      </c>
      <c r="E606" s="61"/>
    </row>
    <row r="607" spans="1:5" s="63" customFormat="1" x14ac:dyDescent="0.25">
      <c r="A607" s="80" t="s">
        <v>9556</v>
      </c>
      <c r="B607" s="81" t="s">
        <v>9557</v>
      </c>
      <c r="C607" s="82" t="s">
        <v>142</v>
      </c>
      <c r="D607" s="83">
        <v>270.91000000000003</v>
      </c>
      <c r="E607" s="61"/>
    </row>
    <row r="608" spans="1:5" s="63" customFormat="1" ht="30" x14ac:dyDescent="0.25">
      <c r="A608" s="80" t="s">
        <v>9558</v>
      </c>
      <c r="B608" s="81" t="s">
        <v>9559</v>
      </c>
      <c r="C608" s="82" t="s">
        <v>142</v>
      </c>
      <c r="D608" s="83">
        <v>911.52</v>
      </c>
      <c r="E608" s="61"/>
    </row>
    <row r="609" spans="1:5" s="63" customFormat="1" x14ac:dyDescent="0.25">
      <c r="A609" s="80" t="s">
        <v>9560</v>
      </c>
      <c r="B609" s="81" t="s">
        <v>9561</v>
      </c>
      <c r="C609" s="82" t="s">
        <v>63</v>
      </c>
      <c r="D609" s="83">
        <v>24.02</v>
      </c>
      <c r="E609" s="61"/>
    </row>
    <row r="610" spans="1:5" s="63" customFormat="1" x14ac:dyDescent="0.25">
      <c r="A610" s="80" t="s">
        <v>9562</v>
      </c>
      <c r="B610" s="81" t="s">
        <v>9563</v>
      </c>
      <c r="C610" s="82" t="s">
        <v>63</v>
      </c>
      <c r="D610" s="83">
        <v>8.48</v>
      </c>
      <c r="E610" s="61"/>
    </row>
    <row r="611" spans="1:5" s="63" customFormat="1" x14ac:dyDescent="0.25">
      <c r="A611" s="80" t="s">
        <v>9564</v>
      </c>
      <c r="B611" s="81" t="s">
        <v>9565</v>
      </c>
      <c r="C611" s="82" t="s">
        <v>63</v>
      </c>
      <c r="D611" s="83">
        <v>14.58</v>
      </c>
      <c r="E611" s="61"/>
    </row>
    <row r="612" spans="1:5" s="63" customFormat="1" ht="30" x14ac:dyDescent="0.25">
      <c r="A612" s="80" t="s">
        <v>9566</v>
      </c>
      <c r="B612" s="81" t="s">
        <v>9567</v>
      </c>
      <c r="C612" s="82" t="s">
        <v>119</v>
      </c>
      <c r="D612" s="83">
        <v>3.65</v>
      </c>
      <c r="E612" s="61"/>
    </row>
    <row r="613" spans="1:5" s="63" customFormat="1" ht="30" x14ac:dyDescent="0.25">
      <c r="A613" s="80" t="s">
        <v>9568</v>
      </c>
      <c r="B613" s="81" t="s">
        <v>9569</v>
      </c>
      <c r="C613" s="82" t="s">
        <v>119</v>
      </c>
      <c r="D613" s="83">
        <v>5.44</v>
      </c>
      <c r="E613" s="61"/>
    </row>
    <row r="614" spans="1:5" s="63" customFormat="1" ht="30" x14ac:dyDescent="0.25">
      <c r="A614" s="80" t="s">
        <v>9570</v>
      </c>
      <c r="B614" s="81" t="s">
        <v>9571</v>
      </c>
      <c r="C614" s="82" t="s">
        <v>119</v>
      </c>
      <c r="D614" s="83">
        <v>15.06</v>
      </c>
      <c r="E614" s="61"/>
    </row>
    <row r="615" spans="1:5" s="63" customFormat="1" ht="30" x14ac:dyDescent="0.25">
      <c r="A615" s="80" t="s">
        <v>9572</v>
      </c>
      <c r="B615" s="81" t="s">
        <v>9573</v>
      </c>
      <c r="C615" s="82" t="s">
        <v>119</v>
      </c>
      <c r="D615" s="83">
        <v>17.47</v>
      </c>
      <c r="E615" s="61"/>
    </row>
    <row r="616" spans="1:5" s="63" customFormat="1" ht="30" x14ac:dyDescent="0.25">
      <c r="A616" s="80" t="s">
        <v>9574</v>
      </c>
      <c r="B616" s="81" t="s">
        <v>9575</v>
      </c>
      <c r="C616" s="82" t="s">
        <v>119</v>
      </c>
      <c r="D616" s="83">
        <v>20.96</v>
      </c>
      <c r="E616" s="61"/>
    </row>
    <row r="617" spans="1:5" s="63" customFormat="1" ht="30" x14ac:dyDescent="0.25">
      <c r="A617" s="80" t="s">
        <v>9576</v>
      </c>
      <c r="B617" s="81" t="s">
        <v>9577</v>
      </c>
      <c r="C617" s="82" t="s">
        <v>119</v>
      </c>
      <c r="D617" s="83">
        <v>26.1</v>
      </c>
      <c r="E617" s="61"/>
    </row>
    <row r="618" spans="1:5" s="63" customFormat="1" ht="30" x14ac:dyDescent="0.25">
      <c r="A618" s="80" t="s">
        <v>9578</v>
      </c>
      <c r="B618" s="81" t="s">
        <v>9579</v>
      </c>
      <c r="C618" s="82" t="s">
        <v>119</v>
      </c>
      <c r="D618" s="83">
        <v>27.98</v>
      </c>
      <c r="E618" s="61"/>
    </row>
    <row r="619" spans="1:5" s="63" customFormat="1" ht="30" x14ac:dyDescent="0.25">
      <c r="A619" s="80" t="s">
        <v>9580</v>
      </c>
      <c r="B619" s="81" t="s">
        <v>9581</v>
      </c>
      <c r="C619" s="82" t="s">
        <v>119</v>
      </c>
      <c r="D619" s="83">
        <v>31.06</v>
      </c>
      <c r="E619" s="61"/>
    </row>
    <row r="620" spans="1:5" s="63" customFormat="1" ht="30" x14ac:dyDescent="0.25">
      <c r="A620" s="80" t="s">
        <v>9582</v>
      </c>
      <c r="B620" s="81" t="s">
        <v>9583</v>
      </c>
      <c r="C620" s="82" t="s">
        <v>119</v>
      </c>
      <c r="D620" s="83">
        <v>39.68</v>
      </c>
      <c r="E620" s="61"/>
    </row>
    <row r="621" spans="1:5" s="63" customFormat="1" ht="30" x14ac:dyDescent="0.25">
      <c r="A621" s="80" t="s">
        <v>9584</v>
      </c>
      <c r="B621" s="81" t="s">
        <v>9585</v>
      </c>
      <c r="C621" s="82" t="s">
        <v>119</v>
      </c>
      <c r="D621" s="83">
        <v>44.89</v>
      </c>
      <c r="E621" s="61"/>
    </row>
    <row r="622" spans="1:5" s="63" customFormat="1" ht="30" x14ac:dyDescent="0.25">
      <c r="A622" s="80" t="s">
        <v>9586</v>
      </c>
      <c r="B622" s="81" t="s">
        <v>9587</v>
      </c>
      <c r="C622" s="82" t="s">
        <v>119</v>
      </c>
      <c r="D622" s="83">
        <v>61.01</v>
      </c>
      <c r="E622" s="61"/>
    </row>
    <row r="623" spans="1:5" s="63" customFormat="1" ht="30" x14ac:dyDescent="0.25">
      <c r="A623" s="80" t="s">
        <v>9588</v>
      </c>
      <c r="B623" s="81" t="s">
        <v>9589</v>
      </c>
      <c r="C623" s="82" t="s">
        <v>119</v>
      </c>
      <c r="D623" s="83">
        <v>76.430000000000007</v>
      </c>
      <c r="E623" s="61"/>
    </row>
    <row r="624" spans="1:5" s="63" customFormat="1" ht="30" x14ac:dyDescent="0.25">
      <c r="A624" s="80" t="s">
        <v>9590</v>
      </c>
      <c r="B624" s="81" t="s">
        <v>9591</v>
      </c>
      <c r="C624" s="82" t="s">
        <v>119</v>
      </c>
      <c r="D624" s="83">
        <v>109.22</v>
      </c>
      <c r="E624" s="61"/>
    </row>
    <row r="625" spans="1:5" s="63" customFormat="1" ht="45" x14ac:dyDescent="0.25">
      <c r="A625" s="80" t="s">
        <v>9592</v>
      </c>
      <c r="B625" s="81" t="s">
        <v>9593</v>
      </c>
      <c r="C625" s="82" t="s">
        <v>63</v>
      </c>
      <c r="D625" s="83">
        <v>77.569999999999993</v>
      </c>
      <c r="E625" s="61"/>
    </row>
    <row r="626" spans="1:5" s="63" customFormat="1" x14ac:dyDescent="0.25">
      <c r="A626" s="80" t="s">
        <v>9594</v>
      </c>
      <c r="B626" s="81" t="s">
        <v>9595</v>
      </c>
      <c r="C626" s="82" t="s">
        <v>63</v>
      </c>
      <c r="D626" s="83">
        <v>18.920000000000002</v>
      </c>
      <c r="E626" s="61"/>
    </row>
    <row r="627" spans="1:5" s="63" customFormat="1" x14ac:dyDescent="0.25">
      <c r="A627" s="80" t="s">
        <v>9596</v>
      </c>
      <c r="B627" s="81" t="s">
        <v>9597</v>
      </c>
      <c r="C627" s="82" t="s">
        <v>3220</v>
      </c>
      <c r="D627" s="83">
        <v>134.02000000000001</v>
      </c>
      <c r="E627" s="61"/>
    </row>
    <row r="628" spans="1:5" s="63" customFormat="1" ht="30" x14ac:dyDescent="0.25">
      <c r="A628" s="80" t="s">
        <v>9598</v>
      </c>
      <c r="B628" s="81" t="s">
        <v>9599</v>
      </c>
      <c r="C628" s="82" t="s">
        <v>8897</v>
      </c>
      <c r="D628" s="83">
        <v>25.11</v>
      </c>
      <c r="E628" s="61"/>
    </row>
    <row r="629" spans="1:5" s="63" customFormat="1" ht="45" x14ac:dyDescent="0.25">
      <c r="A629" s="80" t="s">
        <v>9600</v>
      </c>
      <c r="B629" s="81" t="s">
        <v>9601</v>
      </c>
      <c r="C629" s="82" t="s">
        <v>119</v>
      </c>
      <c r="D629" s="83">
        <v>252.17</v>
      </c>
      <c r="E629" s="61"/>
    </row>
    <row r="630" spans="1:5" s="63" customFormat="1" ht="30" x14ac:dyDescent="0.25">
      <c r="A630" s="80" t="s">
        <v>9602</v>
      </c>
      <c r="B630" s="81" t="s">
        <v>9603</v>
      </c>
      <c r="C630" s="82" t="s">
        <v>119</v>
      </c>
      <c r="D630" s="83">
        <v>215.15</v>
      </c>
      <c r="E630" s="61"/>
    </row>
    <row r="631" spans="1:5" s="63" customFormat="1" ht="45" x14ac:dyDescent="0.25">
      <c r="A631" s="80" t="s">
        <v>9604</v>
      </c>
      <c r="B631" s="81" t="s">
        <v>9605</v>
      </c>
      <c r="C631" s="82" t="s">
        <v>119</v>
      </c>
      <c r="D631" s="83">
        <v>133.13</v>
      </c>
      <c r="E631" s="61"/>
    </row>
    <row r="632" spans="1:5" s="63" customFormat="1" ht="45" x14ac:dyDescent="0.25">
      <c r="A632" s="80" t="s">
        <v>9606</v>
      </c>
      <c r="B632" s="81" t="s">
        <v>9607</v>
      </c>
      <c r="C632" s="82" t="s">
        <v>119</v>
      </c>
      <c r="D632" s="83">
        <v>127.97</v>
      </c>
      <c r="E632" s="61"/>
    </row>
    <row r="633" spans="1:5" s="63" customFormat="1" ht="30" x14ac:dyDescent="0.25">
      <c r="A633" s="80" t="s">
        <v>9608</v>
      </c>
      <c r="B633" s="81" t="s">
        <v>9609</v>
      </c>
      <c r="C633" s="82" t="s">
        <v>8897</v>
      </c>
      <c r="D633" s="83">
        <v>42.14</v>
      </c>
      <c r="E633" s="61"/>
    </row>
    <row r="634" spans="1:5" s="63" customFormat="1" x14ac:dyDescent="0.25">
      <c r="A634" s="80" t="s">
        <v>9610</v>
      </c>
      <c r="B634" s="81" t="s">
        <v>9611</v>
      </c>
      <c r="C634" s="82" t="s">
        <v>119</v>
      </c>
      <c r="D634" s="83">
        <v>9.51</v>
      </c>
      <c r="E634" s="61"/>
    </row>
    <row r="635" spans="1:5" s="63" customFormat="1" x14ac:dyDescent="0.25">
      <c r="A635" s="80" t="s">
        <v>9612</v>
      </c>
      <c r="B635" s="81" t="s">
        <v>9613</v>
      </c>
      <c r="C635" s="82" t="s">
        <v>119</v>
      </c>
      <c r="D635" s="83">
        <v>152.15</v>
      </c>
      <c r="E635" s="61"/>
    </row>
    <row r="636" spans="1:5" s="63" customFormat="1" x14ac:dyDescent="0.25">
      <c r="A636" s="80" t="s">
        <v>9614</v>
      </c>
      <c r="B636" s="81" t="s">
        <v>9615</v>
      </c>
      <c r="C636" s="82" t="s">
        <v>119</v>
      </c>
      <c r="D636" s="83">
        <v>322.61</v>
      </c>
      <c r="E636" s="61"/>
    </row>
    <row r="637" spans="1:5" s="63" customFormat="1" x14ac:dyDescent="0.25">
      <c r="A637" s="80" t="s">
        <v>9616</v>
      </c>
      <c r="B637" s="81" t="s">
        <v>9617</v>
      </c>
      <c r="C637" s="82" t="s">
        <v>119</v>
      </c>
      <c r="D637" s="83">
        <v>668.53</v>
      </c>
      <c r="E637" s="61"/>
    </row>
    <row r="638" spans="1:5" s="63" customFormat="1" x14ac:dyDescent="0.25">
      <c r="A638" s="80" t="s">
        <v>9618</v>
      </c>
      <c r="B638" s="81" t="s">
        <v>9619</v>
      </c>
      <c r="C638" s="82" t="s">
        <v>119</v>
      </c>
      <c r="D638" s="83">
        <v>990.35</v>
      </c>
      <c r="E638" s="61"/>
    </row>
    <row r="639" spans="1:5" s="63" customFormat="1" x14ac:dyDescent="0.25">
      <c r="A639" s="80" t="s">
        <v>9620</v>
      </c>
      <c r="B639" s="81" t="s">
        <v>9621</v>
      </c>
      <c r="C639" s="82" t="s">
        <v>119</v>
      </c>
      <c r="D639" s="83">
        <v>43.65</v>
      </c>
      <c r="E639" s="61"/>
    </row>
    <row r="640" spans="1:5" s="63" customFormat="1" x14ac:dyDescent="0.25">
      <c r="A640" s="80" t="s">
        <v>9622</v>
      </c>
      <c r="B640" s="81" t="s">
        <v>9623</v>
      </c>
      <c r="C640" s="82" t="s">
        <v>119</v>
      </c>
      <c r="D640" s="83">
        <v>89.69</v>
      </c>
      <c r="E640" s="61"/>
    </row>
    <row r="641" spans="1:5" s="63" customFormat="1" x14ac:dyDescent="0.25">
      <c r="A641" s="80" t="s">
        <v>9624</v>
      </c>
      <c r="B641" s="81" t="s">
        <v>9625</v>
      </c>
      <c r="C641" s="82" t="s">
        <v>119</v>
      </c>
      <c r="D641" s="83">
        <v>78</v>
      </c>
      <c r="E641" s="61"/>
    </row>
    <row r="642" spans="1:5" s="63" customFormat="1" x14ac:dyDescent="0.25">
      <c r="A642" s="80" t="s">
        <v>9626</v>
      </c>
      <c r="B642" s="81" t="s">
        <v>9627</v>
      </c>
      <c r="C642" s="82" t="s">
        <v>119</v>
      </c>
      <c r="D642" s="83">
        <v>0.5</v>
      </c>
      <c r="E642" s="61"/>
    </row>
    <row r="643" spans="1:5" s="63" customFormat="1" ht="30" x14ac:dyDescent="0.25">
      <c r="A643" s="80" t="s">
        <v>9628</v>
      </c>
      <c r="B643" s="81" t="s">
        <v>9629</v>
      </c>
      <c r="C643" s="82" t="s">
        <v>63</v>
      </c>
      <c r="D643" s="83">
        <v>12.92</v>
      </c>
      <c r="E643" s="61"/>
    </row>
    <row r="644" spans="1:5" s="63" customFormat="1" ht="30" x14ac:dyDescent="0.25">
      <c r="A644" s="80" t="s">
        <v>9630</v>
      </c>
      <c r="B644" s="81" t="s">
        <v>9631</v>
      </c>
      <c r="C644" s="82" t="s">
        <v>63</v>
      </c>
      <c r="D644" s="83">
        <v>6.6</v>
      </c>
      <c r="E644" s="61"/>
    </row>
    <row r="645" spans="1:5" s="63" customFormat="1" ht="30" x14ac:dyDescent="0.25">
      <c r="A645" s="80" t="s">
        <v>9632</v>
      </c>
      <c r="B645" s="81" t="s">
        <v>9633</v>
      </c>
      <c r="C645" s="82" t="s">
        <v>63</v>
      </c>
      <c r="D645" s="83">
        <v>4.1399999999999997</v>
      </c>
      <c r="E645" s="61"/>
    </row>
    <row r="646" spans="1:5" s="63" customFormat="1" x14ac:dyDescent="0.25">
      <c r="A646" s="80" t="s">
        <v>9634</v>
      </c>
      <c r="B646" s="81" t="s">
        <v>9635</v>
      </c>
      <c r="C646" s="82" t="s">
        <v>63</v>
      </c>
      <c r="D646" s="83">
        <v>5.35</v>
      </c>
      <c r="E646" s="61"/>
    </row>
    <row r="647" spans="1:5" s="63" customFormat="1" ht="30" x14ac:dyDescent="0.25">
      <c r="A647" s="80" t="s">
        <v>9636</v>
      </c>
      <c r="B647" s="81" t="s">
        <v>9637</v>
      </c>
      <c r="C647" s="82" t="s">
        <v>63</v>
      </c>
      <c r="D647" s="83">
        <v>84.27</v>
      </c>
      <c r="E647" s="61"/>
    </row>
    <row r="648" spans="1:5" s="63" customFormat="1" ht="60" x14ac:dyDescent="0.25">
      <c r="A648" s="80" t="s">
        <v>9638</v>
      </c>
      <c r="B648" s="81" t="s">
        <v>9639</v>
      </c>
      <c r="C648" s="82" t="s">
        <v>63</v>
      </c>
      <c r="D648" s="83">
        <v>9.42</v>
      </c>
      <c r="E648" s="61"/>
    </row>
    <row r="649" spans="1:5" s="63" customFormat="1" ht="45" x14ac:dyDescent="0.25">
      <c r="A649" s="80" t="s">
        <v>9640</v>
      </c>
      <c r="B649" s="81" t="s">
        <v>9641</v>
      </c>
      <c r="C649" s="82" t="s">
        <v>63</v>
      </c>
      <c r="D649" s="83">
        <v>97.8</v>
      </c>
      <c r="E649" s="61"/>
    </row>
    <row r="650" spans="1:5" s="63" customFormat="1" x14ac:dyDescent="0.25">
      <c r="A650" s="80" t="s">
        <v>9642</v>
      </c>
      <c r="B650" s="81" t="s">
        <v>9643</v>
      </c>
      <c r="C650" s="82" t="s">
        <v>63</v>
      </c>
      <c r="D650" s="83">
        <v>31.09</v>
      </c>
      <c r="E650" s="61"/>
    </row>
    <row r="651" spans="1:5" s="63" customFormat="1" x14ac:dyDescent="0.25">
      <c r="A651" s="80" t="s">
        <v>9644</v>
      </c>
      <c r="B651" s="81" t="s">
        <v>9645</v>
      </c>
      <c r="C651" s="82" t="s">
        <v>13</v>
      </c>
      <c r="D651" s="83">
        <v>74.400000000000006</v>
      </c>
      <c r="E651" s="61"/>
    </row>
    <row r="652" spans="1:5" s="63" customFormat="1" x14ac:dyDescent="0.25">
      <c r="A652" s="80" t="s">
        <v>9646</v>
      </c>
      <c r="B652" s="81" t="s">
        <v>9647</v>
      </c>
      <c r="C652" s="82" t="s">
        <v>119</v>
      </c>
      <c r="D652" s="83">
        <v>3.14</v>
      </c>
      <c r="E652" s="61"/>
    </row>
    <row r="653" spans="1:5" s="63" customFormat="1" ht="30" x14ac:dyDescent="0.25">
      <c r="A653" s="80" t="s">
        <v>9648</v>
      </c>
      <c r="B653" s="81" t="s">
        <v>9649</v>
      </c>
      <c r="C653" s="82" t="s">
        <v>814</v>
      </c>
      <c r="D653" s="83">
        <v>11.91</v>
      </c>
      <c r="E653" s="61"/>
    </row>
    <row r="654" spans="1:5" s="63" customFormat="1" x14ac:dyDescent="0.25">
      <c r="A654" s="80" t="s">
        <v>9650</v>
      </c>
      <c r="B654" s="81" t="s">
        <v>9651</v>
      </c>
      <c r="C654" s="82" t="s">
        <v>63</v>
      </c>
      <c r="D654" s="83">
        <v>23.96</v>
      </c>
      <c r="E654" s="61"/>
    </row>
    <row r="655" spans="1:5" s="63" customFormat="1" x14ac:dyDescent="0.25">
      <c r="A655" s="80" t="s">
        <v>9652</v>
      </c>
      <c r="B655" s="81" t="s">
        <v>9653</v>
      </c>
      <c r="C655" s="82" t="s">
        <v>814</v>
      </c>
      <c r="D655" s="83">
        <v>10.95</v>
      </c>
      <c r="E655" s="61"/>
    </row>
    <row r="656" spans="1:5" s="63" customFormat="1" ht="30" x14ac:dyDescent="0.25">
      <c r="A656" s="80" t="s">
        <v>9654</v>
      </c>
      <c r="B656" s="81" t="s">
        <v>9655</v>
      </c>
      <c r="C656" s="82" t="s">
        <v>8897</v>
      </c>
      <c r="D656" s="83">
        <v>24.66</v>
      </c>
      <c r="E656" s="61"/>
    </row>
    <row r="657" spans="1:5" s="63" customFormat="1" ht="30" x14ac:dyDescent="0.25">
      <c r="A657" s="80" t="s">
        <v>9656</v>
      </c>
      <c r="B657" s="81" t="s">
        <v>9657</v>
      </c>
      <c r="C657" s="82" t="s">
        <v>814</v>
      </c>
      <c r="D657" s="83">
        <v>105.81</v>
      </c>
      <c r="E657" s="61"/>
    </row>
    <row r="658" spans="1:5" s="63" customFormat="1" x14ac:dyDescent="0.25">
      <c r="A658" s="80" t="s">
        <v>9658</v>
      </c>
      <c r="B658" s="81" t="s">
        <v>9659</v>
      </c>
      <c r="C658" s="82" t="s">
        <v>63</v>
      </c>
      <c r="D658" s="83">
        <v>1.89</v>
      </c>
      <c r="E658" s="61"/>
    </row>
    <row r="659" spans="1:5" s="63" customFormat="1" x14ac:dyDescent="0.25">
      <c r="A659" s="80" t="s">
        <v>9660</v>
      </c>
      <c r="B659" s="81" t="s">
        <v>9661</v>
      </c>
      <c r="C659" s="82" t="s">
        <v>63</v>
      </c>
      <c r="D659" s="83">
        <v>42.15</v>
      </c>
      <c r="E659" s="61"/>
    </row>
    <row r="660" spans="1:5" s="63" customFormat="1" x14ac:dyDescent="0.25">
      <c r="A660" s="80" t="s">
        <v>9662</v>
      </c>
      <c r="B660" s="81" t="s">
        <v>9663</v>
      </c>
      <c r="C660" s="82" t="s">
        <v>13</v>
      </c>
      <c r="D660" s="83">
        <v>42.56</v>
      </c>
      <c r="E660" s="61"/>
    </row>
    <row r="661" spans="1:5" s="63" customFormat="1" x14ac:dyDescent="0.25">
      <c r="A661" s="80" t="s">
        <v>9664</v>
      </c>
      <c r="B661" s="81" t="s">
        <v>9665</v>
      </c>
      <c r="C661" s="82" t="s">
        <v>63</v>
      </c>
      <c r="D661" s="83">
        <v>92.04</v>
      </c>
      <c r="E661" s="61"/>
    </row>
    <row r="662" spans="1:5" s="63" customFormat="1" x14ac:dyDescent="0.25">
      <c r="A662" s="80" t="s">
        <v>9666</v>
      </c>
      <c r="B662" s="81" t="s">
        <v>9667</v>
      </c>
      <c r="C662" s="82" t="s">
        <v>119</v>
      </c>
      <c r="D662" s="83">
        <v>41.64</v>
      </c>
      <c r="E662" s="61"/>
    </row>
    <row r="663" spans="1:5" s="63" customFormat="1" x14ac:dyDescent="0.25">
      <c r="A663" s="80" t="s">
        <v>9668</v>
      </c>
      <c r="B663" s="81" t="s">
        <v>9669</v>
      </c>
      <c r="C663" s="82" t="s">
        <v>13</v>
      </c>
      <c r="D663" s="83">
        <v>48.87</v>
      </c>
      <c r="E663" s="61"/>
    </row>
    <row r="664" spans="1:5" s="63" customFormat="1" x14ac:dyDescent="0.25">
      <c r="A664" s="80" t="s">
        <v>9670</v>
      </c>
      <c r="B664" s="81" t="s">
        <v>9671</v>
      </c>
      <c r="C664" s="82" t="s">
        <v>63</v>
      </c>
      <c r="D664" s="83">
        <v>29.97</v>
      </c>
      <c r="E664" s="61"/>
    </row>
    <row r="665" spans="1:5" s="63" customFormat="1" x14ac:dyDescent="0.25">
      <c r="A665" s="80" t="s">
        <v>9672</v>
      </c>
      <c r="B665" s="81" t="s">
        <v>9673</v>
      </c>
      <c r="C665" s="82" t="s">
        <v>13</v>
      </c>
      <c r="D665" s="83">
        <v>31.42</v>
      </c>
      <c r="E665" s="61"/>
    </row>
    <row r="666" spans="1:5" s="63" customFormat="1" x14ac:dyDescent="0.25">
      <c r="A666" s="80" t="s">
        <v>9674</v>
      </c>
      <c r="B666" s="81" t="s">
        <v>9675</v>
      </c>
      <c r="C666" s="82" t="s">
        <v>63</v>
      </c>
      <c r="D666" s="83">
        <v>98.59</v>
      </c>
      <c r="E666" s="61"/>
    </row>
    <row r="667" spans="1:5" s="63" customFormat="1" x14ac:dyDescent="0.25">
      <c r="A667" s="80" t="s">
        <v>9676</v>
      </c>
      <c r="B667" s="81" t="s">
        <v>9677</v>
      </c>
      <c r="C667" s="82" t="s">
        <v>13</v>
      </c>
      <c r="D667" s="83">
        <v>46.97</v>
      </c>
      <c r="E667" s="61"/>
    </row>
    <row r="668" spans="1:5" s="63" customFormat="1" x14ac:dyDescent="0.25">
      <c r="A668" s="80" t="s">
        <v>9678</v>
      </c>
      <c r="B668" s="81" t="s">
        <v>9679</v>
      </c>
      <c r="C668" s="82" t="s">
        <v>13</v>
      </c>
      <c r="D668" s="83">
        <v>45.02</v>
      </c>
      <c r="E668" s="61"/>
    </row>
    <row r="669" spans="1:5" s="63" customFormat="1" x14ac:dyDescent="0.25">
      <c r="A669" s="80" t="s">
        <v>9680</v>
      </c>
      <c r="B669" s="81" t="s">
        <v>9681</v>
      </c>
      <c r="C669" s="82" t="s">
        <v>13</v>
      </c>
      <c r="D669" s="83">
        <v>42.74</v>
      </c>
      <c r="E669" s="61"/>
    </row>
    <row r="670" spans="1:5" s="63" customFormat="1" ht="30" x14ac:dyDescent="0.25">
      <c r="A670" s="80" t="s">
        <v>9682</v>
      </c>
      <c r="B670" s="81" t="s">
        <v>9683</v>
      </c>
      <c r="C670" s="82" t="s">
        <v>63</v>
      </c>
      <c r="D670" s="83">
        <v>88.99</v>
      </c>
      <c r="E670" s="61"/>
    </row>
    <row r="671" spans="1:5" s="63" customFormat="1" ht="30" x14ac:dyDescent="0.25">
      <c r="A671" s="80" t="s">
        <v>9684</v>
      </c>
      <c r="B671" s="81" t="s">
        <v>9685</v>
      </c>
      <c r="C671" s="82" t="s">
        <v>119</v>
      </c>
      <c r="D671" s="83">
        <v>97.89</v>
      </c>
      <c r="E671" s="61"/>
    </row>
    <row r="672" spans="1:5" s="63" customFormat="1" ht="30" x14ac:dyDescent="0.25">
      <c r="A672" s="80" t="s">
        <v>9686</v>
      </c>
      <c r="B672" s="81" t="s">
        <v>9687</v>
      </c>
      <c r="C672" s="82" t="s">
        <v>119</v>
      </c>
      <c r="D672" s="83">
        <v>89.43</v>
      </c>
      <c r="E672" s="61"/>
    </row>
    <row r="673" spans="1:5" s="63" customFormat="1" ht="30" x14ac:dyDescent="0.25">
      <c r="A673" s="80" t="s">
        <v>9688</v>
      </c>
      <c r="B673" s="81" t="s">
        <v>9689</v>
      </c>
      <c r="C673" s="82" t="s">
        <v>63</v>
      </c>
      <c r="D673" s="83">
        <v>122.74</v>
      </c>
      <c r="E673" s="61"/>
    </row>
    <row r="674" spans="1:5" s="63" customFormat="1" ht="45" x14ac:dyDescent="0.25">
      <c r="A674" s="80" t="s">
        <v>9690</v>
      </c>
      <c r="B674" s="81" t="s">
        <v>9691</v>
      </c>
      <c r="C674" s="82" t="s">
        <v>63</v>
      </c>
      <c r="D674" s="83">
        <v>197.4</v>
      </c>
      <c r="E674" s="61"/>
    </row>
    <row r="675" spans="1:5" s="63" customFormat="1" ht="30" x14ac:dyDescent="0.25">
      <c r="A675" s="80" t="s">
        <v>9692</v>
      </c>
      <c r="B675" s="81" t="s">
        <v>9693</v>
      </c>
      <c r="C675" s="82" t="s">
        <v>63</v>
      </c>
      <c r="D675" s="83">
        <v>116.71</v>
      </c>
      <c r="E675" s="61"/>
    </row>
    <row r="676" spans="1:5" s="63" customFormat="1" ht="30" x14ac:dyDescent="0.25">
      <c r="A676" s="80" t="s">
        <v>9694</v>
      </c>
      <c r="B676" s="81" t="s">
        <v>9695</v>
      </c>
      <c r="C676" s="82" t="s">
        <v>63</v>
      </c>
      <c r="D676" s="83">
        <v>87.78</v>
      </c>
      <c r="E676" s="61"/>
    </row>
    <row r="677" spans="1:5" s="63" customFormat="1" ht="30" x14ac:dyDescent="0.25">
      <c r="A677" s="80" t="s">
        <v>9696</v>
      </c>
      <c r="B677" s="81" t="s">
        <v>9697</v>
      </c>
      <c r="C677" s="82" t="s">
        <v>63</v>
      </c>
      <c r="D677" s="83">
        <v>177.08</v>
      </c>
      <c r="E677" s="61"/>
    </row>
    <row r="678" spans="1:5" s="63" customFormat="1" x14ac:dyDescent="0.25">
      <c r="A678" s="80" t="s">
        <v>9698</v>
      </c>
      <c r="B678" s="81" t="s">
        <v>9699</v>
      </c>
      <c r="C678" s="82" t="s">
        <v>119</v>
      </c>
      <c r="D678" s="83">
        <v>33.82</v>
      </c>
      <c r="E678" s="61"/>
    </row>
    <row r="679" spans="1:5" s="63" customFormat="1" x14ac:dyDescent="0.25">
      <c r="A679" s="80" t="s">
        <v>9700</v>
      </c>
      <c r="B679" s="81" t="s">
        <v>9701</v>
      </c>
      <c r="C679" s="82" t="s">
        <v>119</v>
      </c>
      <c r="D679" s="83">
        <v>51.03</v>
      </c>
      <c r="E679" s="61"/>
    </row>
    <row r="680" spans="1:5" s="63" customFormat="1" x14ac:dyDescent="0.25">
      <c r="A680" s="80" t="s">
        <v>9702</v>
      </c>
      <c r="B680" s="81" t="s">
        <v>9703</v>
      </c>
      <c r="C680" s="82" t="s">
        <v>119</v>
      </c>
      <c r="D680" s="83">
        <v>46.39</v>
      </c>
      <c r="E680" s="61"/>
    </row>
    <row r="681" spans="1:5" s="63" customFormat="1" x14ac:dyDescent="0.25">
      <c r="A681" s="80" t="s">
        <v>9704</v>
      </c>
      <c r="B681" s="81" t="s">
        <v>9705</v>
      </c>
      <c r="C681" s="82" t="s">
        <v>119</v>
      </c>
      <c r="D681" s="83">
        <v>70.510000000000005</v>
      </c>
      <c r="E681" s="61"/>
    </row>
    <row r="682" spans="1:5" s="63" customFormat="1" x14ac:dyDescent="0.25">
      <c r="A682" s="80" t="s">
        <v>9706</v>
      </c>
      <c r="B682" s="81" t="s">
        <v>9707</v>
      </c>
      <c r="C682" s="82" t="s">
        <v>119</v>
      </c>
      <c r="D682" s="83">
        <v>141.01</v>
      </c>
      <c r="E682" s="61"/>
    </row>
    <row r="683" spans="1:5" s="63" customFormat="1" ht="45" x14ac:dyDescent="0.25">
      <c r="A683" s="80" t="s">
        <v>9708</v>
      </c>
      <c r="B683" s="81" t="s">
        <v>9709</v>
      </c>
      <c r="C683" s="82" t="s">
        <v>63</v>
      </c>
      <c r="D683" s="83">
        <v>240.03</v>
      </c>
      <c r="E683" s="61"/>
    </row>
    <row r="684" spans="1:5" s="63" customFormat="1" ht="45" x14ac:dyDescent="0.25">
      <c r="A684" s="80" t="s">
        <v>9710</v>
      </c>
      <c r="B684" s="81" t="s">
        <v>9711</v>
      </c>
      <c r="C684" s="82" t="s">
        <v>63</v>
      </c>
      <c r="D684" s="83">
        <v>285.39</v>
      </c>
      <c r="E684" s="61"/>
    </row>
    <row r="685" spans="1:5" s="63" customFormat="1" x14ac:dyDescent="0.25">
      <c r="A685" s="80" t="s">
        <v>9712</v>
      </c>
      <c r="B685" s="81" t="s">
        <v>9713</v>
      </c>
      <c r="C685" s="82" t="s">
        <v>13</v>
      </c>
      <c r="D685" s="83">
        <v>1.48</v>
      </c>
      <c r="E685" s="61"/>
    </row>
    <row r="686" spans="1:5" s="63" customFormat="1" x14ac:dyDescent="0.25">
      <c r="A686" s="80" t="s">
        <v>9714</v>
      </c>
      <c r="B686" s="81" t="s">
        <v>9715</v>
      </c>
      <c r="C686" s="82" t="s">
        <v>13</v>
      </c>
      <c r="D686" s="83">
        <v>0.45</v>
      </c>
      <c r="E686" s="61"/>
    </row>
    <row r="687" spans="1:5" s="63" customFormat="1" x14ac:dyDescent="0.25">
      <c r="A687" s="80" t="s">
        <v>9716</v>
      </c>
      <c r="B687" s="81" t="s">
        <v>9717</v>
      </c>
      <c r="C687" s="82" t="s">
        <v>13</v>
      </c>
      <c r="D687" s="83">
        <v>1</v>
      </c>
      <c r="E687" s="61"/>
    </row>
    <row r="688" spans="1:5" s="63" customFormat="1" x14ac:dyDescent="0.25">
      <c r="A688" s="80" t="s">
        <v>9718</v>
      </c>
      <c r="B688" s="81" t="s">
        <v>9719</v>
      </c>
      <c r="C688" s="82" t="s">
        <v>13</v>
      </c>
      <c r="D688" s="83">
        <v>2.62</v>
      </c>
      <c r="E688" s="61"/>
    </row>
    <row r="689" spans="1:5" s="63" customFormat="1" x14ac:dyDescent="0.25">
      <c r="A689" s="80" t="s">
        <v>9720</v>
      </c>
      <c r="B689" s="81" t="s">
        <v>9721</v>
      </c>
      <c r="C689" s="82" t="s">
        <v>13</v>
      </c>
      <c r="D689" s="83">
        <v>1.97</v>
      </c>
      <c r="E689" s="61"/>
    </row>
    <row r="690" spans="1:5" s="63" customFormat="1" x14ac:dyDescent="0.25">
      <c r="A690" s="80" t="s">
        <v>9722</v>
      </c>
      <c r="B690" s="81" t="s">
        <v>9723</v>
      </c>
      <c r="C690" s="82" t="s">
        <v>13</v>
      </c>
      <c r="D690" s="83">
        <v>2.64</v>
      </c>
      <c r="E690" s="61"/>
    </row>
    <row r="691" spans="1:5" s="63" customFormat="1" x14ac:dyDescent="0.25">
      <c r="A691" s="80" t="s">
        <v>9724</v>
      </c>
      <c r="B691" s="81" t="s">
        <v>9725</v>
      </c>
      <c r="C691" s="82" t="s">
        <v>13</v>
      </c>
      <c r="D691" s="83">
        <v>2.59</v>
      </c>
      <c r="E691" s="61"/>
    </row>
    <row r="692" spans="1:5" s="63" customFormat="1" x14ac:dyDescent="0.25">
      <c r="A692" s="80" t="s">
        <v>9726</v>
      </c>
      <c r="B692" s="81" t="s">
        <v>9727</v>
      </c>
      <c r="C692" s="82" t="s">
        <v>13</v>
      </c>
      <c r="D692" s="83">
        <v>2.0499999999999998</v>
      </c>
      <c r="E692" s="61"/>
    </row>
    <row r="693" spans="1:5" s="63" customFormat="1" x14ac:dyDescent="0.25">
      <c r="A693" s="80" t="s">
        <v>9728</v>
      </c>
      <c r="B693" s="81" t="s">
        <v>9729</v>
      </c>
      <c r="C693" s="82" t="s">
        <v>13</v>
      </c>
      <c r="D693" s="83">
        <v>2.52</v>
      </c>
      <c r="E693" s="61"/>
    </row>
    <row r="694" spans="1:5" s="63" customFormat="1" x14ac:dyDescent="0.25">
      <c r="A694" s="80" t="s">
        <v>9730</v>
      </c>
      <c r="B694" s="81" t="s">
        <v>1672</v>
      </c>
      <c r="C694" s="82" t="s">
        <v>13</v>
      </c>
      <c r="D694" s="83">
        <v>3.17</v>
      </c>
      <c r="E694" s="61"/>
    </row>
    <row r="695" spans="1:5" s="63" customFormat="1" x14ac:dyDescent="0.25">
      <c r="A695" s="80" t="s">
        <v>9731</v>
      </c>
      <c r="B695" s="81" t="s">
        <v>1678</v>
      </c>
      <c r="C695" s="82" t="s">
        <v>13</v>
      </c>
      <c r="D695" s="83">
        <v>3.38</v>
      </c>
      <c r="E695" s="61"/>
    </row>
    <row r="696" spans="1:5" s="63" customFormat="1" x14ac:dyDescent="0.25">
      <c r="A696" s="80" t="s">
        <v>9732</v>
      </c>
      <c r="B696" s="81" t="s">
        <v>1670</v>
      </c>
      <c r="C696" s="82" t="s">
        <v>13</v>
      </c>
      <c r="D696" s="83">
        <v>1.8</v>
      </c>
      <c r="E696" s="61"/>
    </row>
    <row r="697" spans="1:5" s="63" customFormat="1" x14ac:dyDescent="0.25">
      <c r="A697" s="80" t="s">
        <v>9733</v>
      </c>
      <c r="B697" s="81" t="s">
        <v>1674</v>
      </c>
      <c r="C697" s="82" t="s">
        <v>13</v>
      </c>
      <c r="D697" s="83">
        <v>1.64</v>
      </c>
      <c r="E697" s="61"/>
    </row>
    <row r="698" spans="1:5" s="63" customFormat="1" x14ac:dyDescent="0.25">
      <c r="A698" s="80" t="s">
        <v>9734</v>
      </c>
      <c r="B698" s="81" t="s">
        <v>9735</v>
      </c>
      <c r="C698" s="82" t="s">
        <v>13</v>
      </c>
      <c r="D698" s="83">
        <v>2.74</v>
      </c>
      <c r="E698" s="61"/>
    </row>
    <row r="699" spans="1:5" s="63" customFormat="1" x14ac:dyDescent="0.25">
      <c r="A699" s="80" t="s">
        <v>9736</v>
      </c>
      <c r="B699" s="81" t="s">
        <v>9737</v>
      </c>
      <c r="C699" s="82" t="s">
        <v>13</v>
      </c>
      <c r="D699" s="83">
        <v>27.84</v>
      </c>
      <c r="E699" s="61"/>
    </row>
    <row r="700" spans="1:5" s="63" customFormat="1" x14ac:dyDescent="0.25">
      <c r="A700" s="80" t="s">
        <v>9738</v>
      </c>
      <c r="B700" s="81" t="s">
        <v>9739</v>
      </c>
      <c r="C700" s="82" t="s">
        <v>13</v>
      </c>
      <c r="D700" s="83">
        <v>2.41</v>
      </c>
      <c r="E700" s="61"/>
    </row>
    <row r="701" spans="1:5" s="63" customFormat="1" ht="45" x14ac:dyDescent="0.25">
      <c r="A701" s="80" t="s">
        <v>9740</v>
      </c>
      <c r="B701" s="81" t="s">
        <v>9741</v>
      </c>
      <c r="C701" s="82" t="s">
        <v>63</v>
      </c>
      <c r="D701" s="83">
        <v>269.63</v>
      </c>
      <c r="E701" s="61"/>
    </row>
    <row r="702" spans="1:5" s="63" customFormat="1" ht="45" x14ac:dyDescent="0.25">
      <c r="A702" s="80" t="s">
        <v>9742</v>
      </c>
      <c r="B702" s="81" t="s">
        <v>9743</v>
      </c>
      <c r="C702" s="82" t="s">
        <v>63</v>
      </c>
      <c r="D702" s="83">
        <v>89.17</v>
      </c>
      <c r="E702" s="61"/>
    </row>
    <row r="703" spans="1:5" s="63" customFormat="1" ht="30" x14ac:dyDescent="0.25">
      <c r="A703" s="80" t="s">
        <v>9744</v>
      </c>
      <c r="B703" s="81" t="s">
        <v>9745</v>
      </c>
      <c r="C703" s="82" t="s">
        <v>63</v>
      </c>
      <c r="D703" s="83">
        <v>60.59</v>
      </c>
      <c r="E703" s="61"/>
    </row>
    <row r="704" spans="1:5" s="63" customFormat="1" ht="45" x14ac:dyDescent="0.25">
      <c r="A704" s="80" t="s">
        <v>9746</v>
      </c>
      <c r="B704" s="81" t="s">
        <v>9747</v>
      </c>
      <c r="C704" s="82" t="s">
        <v>63</v>
      </c>
      <c r="D704" s="83">
        <v>75.7</v>
      </c>
      <c r="E704" s="61"/>
    </row>
    <row r="705" spans="1:5" s="63" customFormat="1" ht="45" x14ac:dyDescent="0.25">
      <c r="A705" s="80" t="s">
        <v>9748</v>
      </c>
      <c r="B705" s="81" t="s">
        <v>9749</v>
      </c>
      <c r="C705" s="82" t="s">
        <v>63</v>
      </c>
      <c r="D705" s="83">
        <v>112.71</v>
      </c>
      <c r="E705" s="61"/>
    </row>
    <row r="706" spans="1:5" s="63" customFormat="1" ht="30" x14ac:dyDescent="0.25">
      <c r="A706" s="80" t="s">
        <v>9750</v>
      </c>
      <c r="B706" s="81" t="s">
        <v>9751</v>
      </c>
      <c r="C706" s="82" t="s">
        <v>63</v>
      </c>
      <c r="D706" s="83">
        <v>71.86</v>
      </c>
      <c r="E706" s="61"/>
    </row>
    <row r="707" spans="1:5" s="63" customFormat="1" ht="45" x14ac:dyDescent="0.25">
      <c r="A707" s="80" t="s">
        <v>9752</v>
      </c>
      <c r="B707" s="81" t="s">
        <v>9753</v>
      </c>
      <c r="C707" s="82" t="s">
        <v>63</v>
      </c>
      <c r="D707" s="83">
        <v>61.64</v>
      </c>
      <c r="E707" s="61"/>
    </row>
    <row r="708" spans="1:5" s="63" customFormat="1" ht="45" x14ac:dyDescent="0.25">
      <c r="A708" s="80" t="s">
        <v>9754</v>
      </c>
      <c r="B708" s="81" t="s">
        <v>9755</v>
      </c>
      <c r="C708" s="82" t="s">
        <v>63</v>
      </c>
      <c r="D708" s="83">
        <v>101.73</v>
      </c>
      <c r="E708" s="61"/>
    </row>
    <row r="709" spans="1:5" s="63" customFormat="1" ht="30" x14ac:dyDescent="0.25">
      <c r="A709" s="80" t="s">
        <v>9756</v>
      </c>
      <c r="B709" s="81" t="s">
        <v>9757</v>
      </c>
      <c r="C709" s="82" t="s">
        <v>63</v>
      </c>
      <c r="D709" s="83">
        <v>67.62</v>
      </c>
      <c r="E709" s="61"/>
    </row>
    <row r="710" spans="1:5" s="63" customFormat="1" ht="30" x14ac:dyDescent="0.25">
      <c r="A710" s="80" t="s">
        <v>9758</v>
      </c>
      <c r="B710" s="81" t="s">
        <v>9759</v>
      </c>
      <c r="C710" s="82" t="s">
        <v>63</v>
      </c>
      <c r="D710" s="83">
        <v>57.81</v>
      </c>
      <c r="E710" s="61"/>
    </row>
    <row r="711" spans="1:5" s="63" customFormat="1" ht="45" x14ac:dyDescent="0.25">
      <c r="A711" s="80" t="s">
        <v>9760</v>
      </c>
      <c r="B711" s="81" t="s">
        <v>9761</v>
      </c>
      <c r="C711" s="82" t="s">
        <v>63</v>
      </c>
      <c r="D711" s="83">
        <v>162.82</v>
      </c>
      <c r="E711" s="61"/>
    </row>
    <row r="712" spans="1:5" s="63" customFormat="1" ht="45" x14ac:dyDescent="0.25">
      <c r="A712" s="80" t="s">
        <v>9762</v>
      </c>
      <c r="B712" s="81" t="s">
        <v>9763</v>
      </c>
      <c r="C712" s="82" t="s">
        <v>119</v>
      </c>
      <c r="D712" s="83">
        <v>37.86</v>
      </c>
      <c r="E712" s="61"/>
    </row>
    <row r="713" spans="1:5" s="63" customFormat="1" ht="30" x14ac:dyDescent="0.25">
      <c r="A713" s="80" t="s">
        <v>9764</v>
      </c>
      <c r="B713" s="81" t="s">
        <v>9765</v>
      </c>
      <c r="C713" s="82" t="s">
        <v>63</v>
      </c>
      <c r="D713" s="83">
        <v>82.94</v>
      </c>
      <c r="E713" s="61"/>
    </row>
    <row r="714" spans="1:5" s="63" customFormat="1" ht="30" x14ac:dyDescent="0.25">
      <c r="A714" s="80" t="s">
        <v>9766</v>
      </c>
      <c r="B714" s="81" t="s">
        <v>9767</v>
      </c>
      <c r="C714" s="82" t="s">
        <v>63</v>
      </c>
      <c r="D714" s="83">
        <v>113.12</v>
      </c>
      <c r="E714" s="61"/>
    </row>
    <row r="715" spans="1:5" s="63" customFormat="1" ht="45" x14ac:dyDescent="0.25">
      <c r="A715" s="80" t="s">
        <v>9768</v>
      </c>
      <c r="B715" s="81" t="s">
        <v>9769</v>
      </c>
      <c r="C715" s="82" t="s">
        <v>63</v>
      </c>
      <c r="D715" s="83">
        <v>120.49</v>
      </c>
      <c r="E715" s="61"/>
    </row>
    <row r="716" spans="1:5" s="63" customFormat="1" ht="45" x14ac:dyDescent="0.25">
      <c r="A716" s="80" t="s">
        <v>9770</v>
      </c>
      <c r="B716" s="81" t="s">
        <v>9771</v>
      </c>
      <c r="C716" s="82" t="s">
        <v>63</v>
      </c>
      <c r="D716" s="83">
        <v>21.66</v>
      </c>
      <c r="E716" s="61"/>
    </row>
    <row r="717" spans="1:5" s="63" customFormat="1" ht="45" x14ac:dyDescent="0.25">
      <c r="A717" s="80" t="s">
        <v>9772</v>
      </c>
      <c r="B717" s="81" t="s">
        <v>9773</v>
      </c>
      <c r="C717" s="82" t="s">
        <v>63</v>
      </c>
      <c r="D717" s="83">
        <v>22.1</v>
      </c>
      <c r="E717" s="61"/>
    </row>
    <row r="718" spans="1:5" s="63" customFormat="1" ht="45" x14ac:dyDescent="0.25">
      <c r="A718" s="80" t="s">
        <v>9774</v>
      </c>
      <c r="B718" s="81" t="s">
        <v>9775</v>
      </c>
      <c r="C718" s="82" t="s">
        <v>63</v>
      </c>
      <c r="D718" s="83">
        <v>136.72</v>
      </c>
      <c r="E718" s="61"/>
    </row>
    <row r="719" spans="1:5" s="63" customFormat="1" ht="45" x14ac:dyDescent="0.25">
      <c r="A719" s="80" t="s">
        <v>9776</v>
      </c>
      <c r="B719" s="81" t="s">
        <v>9777</v>
      </c>
      <c r="C719" s="82" t="s">
        <v>63</v>
      </c>
      <c r="D719" s="83">
        <v>219.34</v>
      </c>
      <c r="E719" s="61"/>
    </row>
    <row r="720" spans="1:5" s="63" customFormat="1" ht="30" x14ac:dyDescent="0.25">
      <c r="A720" s="80" t="s">
        <v>9778</v>
      </c>
      <c r="B720" s="81" t="s">
        <v>9779</v>
      </c>
      <c r="C720" s="82" t="s">
        <v>63</v>
      </c>
      <c r="D720" s="83">
        <v>89.75</v>
      </c>
      <c r="E720" s="61"/>
    </row>
    <row r="721" spans="1:5" s="63" customFormat="1" ht="30" x14ac:dyDescent="0.25">
      <c r="A721" s="80" t="s">
        <v>9780</v>
      </c>
      <c r="B721" s="81" t="s">
        <v>9781</v>
      </c>
      <c r="C721" s="82" t="s">
        <v>63</v>
      </c>
      <c r="D721" s="83">
        <v>162.82</v>
      </c>
      <c r="E721" s="61"/>
    </row>
    <row r="722" spans="1:5" s="63" customFormat="1" ht="45" x14ac:dyDescent="0.25">
      <c r="A722" s="80" t="s">
        <v>9782</v>
      </c>
      <c r="B722" s="81" t="s">
        <v>9783</v>
      </c>
      <c r="C722" s="82" t="s">
        <v>119</v>
      </c>
      <c r="D722" s="83">
        <v>37.78</v>
      </c>
      <c r="E722" s="61"/>
    </row>
    <row r="723" spans="1:5" s="63" customFormat="1" ht="45" x14ac:dyDescent="0.25">
      <c r="A723" s="80" t="s">
        <v>9784</v>
      </c>
      <c r="B723" s="81" t="s">
        <v>9785</v>
      </c>
      <c r="C723" s="82" t="s">
        <v>63</v>
      </c>
      <c r="D723" s="83">
        <v>134.75</v>
      </c>
      <c r="E723" s="61"/>
    </row>
    <row r="724" spans="1:5" s="63" customFormat="1" ht="45" x14ac:dyDescent="0.25">
      <c r="A724" s="80" t="s">
        <v>9786</v>
      </c>
      <c r="B724" s="81" t="s">
        <v>9787</v>
      </c>
      <c r="C724" s="82" t="s">
        <v>63</v>
      </c>
      <c r="D724" s="83">
        <v>63.68</v>
      </c>
      <c r="E724" s="61"/>
    </row>
    <row r="725" spans="1:5" s="63" customFormat="1" ht="45" x14ac:dyDescent="0.25">
      <c r="A725" s="80" t="s">
        <v>9788</v>
      </c>
      <c r="B725" s="81" t="s">
        <v>9789</v>
      </c>
      <c r="C725" s="82" t="s">
        <v>63</v>
      </c>
      <c r="D725" s="83">
        <v>91.88</v>
      </c>
      <c r="E725" s="61"/>
    </row>
    <row r="726" spans="1:5" s="63" customFormat="1" ht="45" x14ac:dyDescent="0.25">
      <c r="A726" s="80" t="s">
        <v>9790</v>
      </c>
      <c r="B726" s="81" t="s">
        <v>9791</v>
      </c>
      <c r="C726" s="82" t="s">
        <v>63</v>
      </c>
      <c r="D726" s="83">
        <v>124.5</v>
      </c>
      <c r="E726" s="61"/>
    </row>
    <row r="727" spans="1:5" s="63" customFormat="1" ht="30" x14ac:dyDescent="0.25">
      <c r="A727" s="80" t="s">
        <v>9792</v>
      </c>
      <c r="B727" s="81" t="s">
        <v>3022</v>
      </c>
      <c r="C727" s="82" t="s">
        <v>319</v>
      </c>
      <c r="D727" s="83">
        <v>1179.31</v>
      </c>
      <c r="E727" s="61"/>
    </row>
    <row r="728" spans="1:5" s="63" customFormat="1" ht="30" x14ac:dyDescent="0.25">
      <c r="A728" s="80" t="s">
        <v>9793</v>
      </c>
      <c r="B728" s="81" t="s">
        <v>3024</v>
      </c>
      <c r="C728" s="82" t="s">
        <v>319</v>
      </c>
      <c r="D728" s="83">
        <v>1318.78</v>
      </c>
      <c r="E728" s="61"/>
    </row>
    <row r="729" spans="1:5" s="63" customFormat="1" ht="30" x14ac:dyDescent="0.25">
      <c r="A729" s="80" t="s">
        <v>9794</v>
      </c>
      <c r="B729" s="81" t="s">
        <v>9795</v>
      </c>
      <c r="C729" s="82" t="s">
        <v>13</v>
      </c>
      <c r="D729" s="83">
        <v>1303.68</v>
      </c>
      <c r="E729" s="61"/>
    </row>
    <row r="730" spans="1:5" s="63" customFormat="1" ht="30" x14ac:dyDescent="0.25">
      <c r="A730" s="80" t="s">
        <v>9796</v>
      </c>
      <c r="B730" s="81" t="s">
        <v>9797</v>
      </c>
      <c r="C730" s="82" t="s">
        <v>63</v>
      </c>
      <c r="D730" s="83">
        <v>1190.81</v>
      </c>
      <c r="E730" s="61"/>
    </row>
    <row r="731" spans="1:5" s="63" customFormat="1" ht="30" x14ac:dyDescent="0.25">
      <c r="A731" s="80" t="s">
        <v>9798</v>
      </c>
      <c r="B731" s="81" t="s">
        <v>9799</v>
      </c>
      <c r="C731" s="82" t="s">
        <v>13</v>
      </c>
      <c r="D731" s="83">
        <v>1075.3900000000001</v>
      </c>
      <c r="E731" s="61"/>
    </row>
    <row r="732" spans="1:5" s="63" customFormat="1" ht="30" x14ac:dyDescent="0.25">
      <c r="A732" s="80" t="s">
        <v>9800</v>
      </c>
      <c r="B732" s="81" t="s">
        <v>9801</v>
      </c>
      <c r="C732" s="82" t="s">
        <v>13</v>
      </c>
      <c r="D732" s="83">
        <v>1091.83</v>
      </c>
      <c r="E732" s="61"/>
    </row>
    <row r="733" spans="1:5" s="63" customFormat="1" ht="30" x14ac:dyDescent="0.25">
      <c r="A733" s="80" t="s">
        <v>9802</v>
      </c>
      <c r="B733" s="81" t="s">
        <v>9803</v>
      </c>
      <c r="C733" s="82" t="s">
        <v>13</v>
      </c>
      <c r="D733" s="83">
        <v>1043.21</v>
      </c>
      <c r="E733" s="61"/>
    </row>
    <row r="734" spans="1:5" s="63" customFormat="1" ht="30" x14ac:dyDescent="0.25">
      <c r="A734" s="80" t="s">
        <v>9804</v>
      </c>
      <c r="B734" s="81" t="s">
        <v>9805</v>
      </c>
      <c r="C734" s="82" t="s">
        <v>319</v>
      </c>
      <c r="D734" s="83">
        <v>805.38</v>
      </c>
      <c r="E734" s="61"/>
    </row>
    <row r="735" spans="1:5" s="63" customFormat="1" ht="30" x14ac:dyDescent="0.25">
      <c r="A735" s="80" t="s">
        <v>9806</v>
      </c>
      <c r="B735" s="81" t="s">
        <v>9807</v>
      </c>
      <c r="C735" s="82" t="s">
        <v>319</v>
      </c>
      <c r="D735" s="83">
        <v>1603.55</v>
      </c>
      <c r="E735" s="61"/>
    </row>
    <row r="736" spans="1:5" s="63" customFormat="1" x14ac:dyDescent="0.25">
      <c r="A736" s="80" t="s">
        <v>9808</v>
      </c>
      <c r="B736" s="81" t="s">
        <v>9809</v>
      </c>
      <c r="C736" s="82" t="s">
        <v>63</v>
      </c>
      <c r="D736" s="83">
        <v>793.52</v>
      </c>
      <c r="E736" s="61"/>
    </row>
    <row r="737" spans="1:5" s="63" customFormat="1" ht="45" x14ac:dyDescent="0.25">
      <c r="A737" s="80" t="s">
        <v>9810</v>
      </c>
      <c r="B737" s="81" t="s">
        <v>9811</v>
      </c>
      <c r="C737" s="82" t="s">
        <v>63</v>
      </c>
      <c r="D737" s="83">
        <v>1593.47</v>
      </c>
      <c r="E737" s="61"/>
    </row>
    <row r="738" spans="1:5" s="63" customFormat="1" ht="45" x14ac:dyDescent="0.25">
      <c r="A738" s="80" t="s">
        <v>9812</v>
      </c>
      <c r="B738" s="81" t="s">
        <v>9813</v>
      </c>
      <c r="C738" s="82" t="s">
        <v>63</v>
      </c>
      <c r="D738" s="83">
        <v>1553.63</v>
      </c>
      <c r="E738" s="61"/>
    </row>
    <row r="739" spans="1:5" s="63" customFormat="1" x14ac:dyDescent="0.25">
      <c r="A739" s="80" t="s">
        <v>9814</v>
      </c>
      <c r="B739" s="81" t="s">
        <v>9815</v>
      </c>
      <c r="C739" s="82" t="s">
        <v>63</v>
      </c>
      <c r="D739" s="83">
        <v>426.61</v>
      </c>
      <c r="E739" s="61"/>
    </row>
    <row r="740" spans="1:5" s="63" customFormat="1" x14ac:dyDescent="0.25">
      <c r="A740" s="80" t="s">
        <v>9816</v>
      </c>
      <c r="B740" s="81" t="s">
        <v>9817</v>
      </c>
      <c r="C740" s="82" t="s">
        <v>63</v>
      </c>
      <c r="D740" s="83">
        <v>738.7</v>
      </c>
      <c r="E740" s="61"/>
    </row>
    <row r="741" spans="1:5" s="63" customFormat="1" x14ac:dyDescent="0.25">
      <c r="A741" s="80" t="s">
        <v>9818</v>
      </c>
      <c r="B741" s="81" t="s">
        <v>9819</v>
      </c>
      <c r="C741" s="82" t="s">
        <v>13</v>
      </c>
      <c r="D741" s="83">
        <v>257.39</v>
      </c>
      <c r="E741" s="61"/>
    </row>
    <row r="742" spans="1:5" s="63" customFormat="1" ht="30" x14ac:dyDescent="0.25">
      <c r="A742" s="80" t="s">
        <v>9820</v>
      </c>
      <c r="B742" s="81" t="s">
        <v>9821</v>
      </c>
      <c r="C742" s="82" t="s">
        <v>63</v>
      </c>
      <c r="D742" s="83">
        <v>489.29</v>
      </c>
      <c r="E742" s="61"/>
    </row>
    <row r="743" spans="1:5" s="63" customFormat="1" ht="30" x14ac:dyDescent="0.25">
      <c r="A743" s="80" t="s">
        <v>9822</v>
      </c>
      <c r="B743" s="81" t="s">
        <v>9823</v>
      </c>
      <c r="C743" s="82" t="s">
        <v>63</v>
      </c>
      <c r="D743" s="83">
        <v>1334.5</v>
      </c>
      <c r="E743" s="61"/>
    </row>
    <row r="744" spans="1:5" s="63" customFormat="1" ht="30" x14ac:dyDescent="0.25">
      <c r="A744" s="80" t="s">
        <v>9824</v>
      </c>
      <c r="B744" s="81" t="s">
        <v>9825</v>
      </c>
      <c r="C744" s="82" t="s">
        <v>119</v>
      </c>
      <c r="D744" s="83">
        <v>430.12</v>
      </c>
      <c r="E744" s="61"/>
    </row>
    <row r="745" spans="1:5" s="63" customFormat="1" ht="30" x14ac:dyDescent="0.25">
      <c r="A745" s="80" t="s">
        <v>9826</v>
      </c>
      <c r="B745" s="81" t="s">
        <v>9827</v>
      </c>
      <c r="C745" s="82" t="s">
        <v>63</v>
      </c>
      <c r="D745" s="83">
        <v>1763.06</v>
      </c>
      <c r="E745" s="61"/>
    </row>
    <row r="746" spans="1:5" s="63" customFormat="1" ht="30" x14ac:dyDescent="0.25">
      <c r="A746" s="80" t="s">
        <v>9828</v>
      </c>
      <c r="B746" s="81" t="s">
        <v>9829</v>
      </c>
      <c r="C746" s="82" t="s">
        <v>63</v>
      </c>
      <c r="D746" s="83">
        <v>1009.62</v>
      </c>
      <c r="E746" s="61"/>
    </row>
    <row r="747" spans="1:5" s="63" customFormat="1" ht="30" x14ac:dyDescent="0.25">
      <c r="A747" s="80" t="s">
        <v>9830</v>
      </c>
      <c r="B747" s="81" t="s">
        <v>9831</v>
      </c>
      <c r="C747" s="82" t="s">
        <v>63</v>
      </c>
      <c r="D747" s="83">
        <v>811.55</v>
      </c>
      <c r="E747" s="61"/>
    </row>
    <row r="748" spans="1:5" s="63" customFormat="1" ht="30" x14ac:dyDescent="0.25">
      <c r="A748" s="80" t="s">
        <v>9832</v>
      </c>
      <c r="B748" s="81" t="s">
        <v>9833</v>
      </c>
      <c r="C748" s="82" t="s">
        <v>63</v>
      </c>
      <c r="D748" s="83">
        <v>5313.58</v>
      </c>
      <c r="E748" s="61"/>
    </row>
    <row r="749" spans="1:5" s="63" customFormat="1" x14ac:dyDescent="0.25">
      <c r="A749" s="80" t="s">
        <v>9834</v>
      </c>
      <c r="B749" s="81" t="s">
        <v>9835</v>
      </c>
      <c r="C749" s="82" t="s">
        <v>63</v>
      </c>
      <c r="D749" s="83">
        <v>1561.63</v>
      </c>
      <c r="E749" s="61"/>
    </row>
    <row r="750" spans="1:5" s="63" customFormat="1" x14ac:dyDescent="0.25">
      <c r="A750" s="80" t="s">
        <v>9836</v>
      </c>
      <c r="B750" s="81" t="s">
        <v>9837</v>
      </c>
      <c r="C750" s="82" t="s">
        <v>63</v>
      </c>
      <c r="D750" s="83">
        <v>975.71</v>
      </c>
      <c r="E750" s="61"/>
    </row>
    <row r="751" spans="1:5" s="63" customFormat="1" ht="30" x14ac:dyDescent="0.25">
      <c r="A751" s="80" t="s">
        <v>9838</v>
      </c>
      <c r="B751" s="81" t="s">
        <v>9839</v>
      </c>
      <c r="C751" s="82" t="s">
        <v>63</v>
      </c>
      <c r="D751" s="83">
        <v>1066.3399999999999</v>
      </c>
      <c r="E751" s="61"/>
    </row>
    <row r="752" spans="1:5" s="63" customFormat="1" ht="45" x14ac:dyDescent="0.25">
      <c r="A752" s="80" t="s">
        <v>9840</v>
      </c>
      <c r="B752" s="81" t="s">
        <v>9841</v>
      </c>
      <c r="C752" s="82" t="s">
        <v>63</v>
      </c>
      <c r="D752" s="83">
        <v>521.51</v>
      </c>
      <c r="E752" s="61"/>
    </row>
    <row r="753" spans="1:5" s="63" customFormat="1" ht="30" x14ac:dyDescent="0.25">
      <c r="A753" s="80" t="s">
        <v>9842</v>
      </c>
      <c r="B753" s="81" t="s">
        <v>9843</v>
      </c>
      <c r="C753" s="82" t="s">
        <v>63</v>
      </c>
      <c r="D753" s="83">
        <v>362.84</v>
      </c>
      <c r="E753" s="61"/>
    </row>
    <row r="754" spans="1:5" s="63" customFormat="1" x14ac:dyDescent="0.25">
      <c r="A754" s="80" t="s">
        <v>9844</v>
      </c>
      <c r="B754" s="81" t="s">
        <v>9845</v>
      </c>
      <c r="C754" s="82" t="s">
        <v>63</v>
      </c>
      <c r="D754" s="83">
        <v>987.53</v>
      </c>
      <c r="E754" s="61"/>
    </row>
    <row r="755" spans="1:5" s="63" customFormat="1" x14ac:dyDescent="0.25">
      <c r="A755" s="80" t="s">
        <v>9846</v>
      </c>
      <c r="B755" s="81" t="s">
        <v>9847</v>
      </c>
      <c r="C755" s="82" t="s">
        <v>63</v>
      </c>
      <c r="D755" s="83">
        <v>1437.39</v>
      </c>
      <c r="E755" s="61"/>
    </row>
    <row r="756" spans="1:5" s="63" customFormat="1" x14ac:dyDescent="0.25">
      <c r="A756" s="80" t="s">
        <v>9848</v>
      </c>
      <c r="B756" s="81" t="s">
        <v>9849</v>
      </c>
      <c r="C756" s="82" t="s">
        <v>63</v>
      </c>
      <c r="D756" s="83">
        <v>962.46</v>
      </c>
      <c r="E756" s="61"/>
    </row>
    <row r="757" spans="1:5" s="63" customFormat="1" ht="30" x14ac:dyDescent="0.25">
      <c r="A757" s="80" t="s">
        <v>9850</v>
      </c>
      <c r="B757" s="81" t="s">
        <v>9851</v>
      </c>
      <c r="C757" s="82" t="s">
        <v>63</v>
      </c>
      <c r="D757" s="83">
        <v>905.57</v>
      </c>
      <c r="E757" s="61"/>
    </row>
    <row r="758" spans="1:5" s="63" customFormat="1" ht="30" x14ac:dyDescent="0.25">
      <c r="A758" s="80" t="s">
        <v>9852</v>
      </c>
      <c r="B758" s="81" t="s">
        <v>9853</v>
      </c>
      <c r="C758" s="82" t="s">
        <v>63</v>
      </c>
      <c r="D758" s="83">
        <v>887.34</v>
      </c>
      <c r="E758" s="61"/>
    </row>
    <row r="759" spans="1:5" s="63" customFormat="1" x14ac:dyDescent="0.25">
      <c r="A759" s="80" t="s">
        <v>9854</v>
      </c>
      <c r="B759" s="81" t="s">
        <v>9855</v>
      </c>
      <c r="C759" s="82" t="s">
        <v>63</v>
      </c>
      <c r="D759" s="83">
        <v>1263.26</v>
      </c>
      <c r="E759" s="61"/>
    </row>
    <row r="760" spans="1:5" s="63" customFormat="1" x14ac:dyDescent="0.25">
      <c r="A760" s="80" t="s">
        <v>9856</v>
      </c>
      <c r="B760" s="81" t="s">
        <v>2558</v>
      </c>
      <c r="C760" s="82" t="s">
        <v>63</v>
      </c>
      <c r="D760" s="83">
        <v>943.55</v>
      </c>
      <c r="E760" s="61"/>
    </row>
    <row r="761" spans="1:5" s="63" customFormat="1" x14ac:dyDescent="0.25">
      <c r="A761" s="80" t="s">
        <v>9857</v>
      </c>
      <c r="B761" s="81" t="s">
        <v>9858</v>
      </c>
      <c r="C761" s="82" t="s">
        <v>63</v>
      </c>
      <c r="D761" s="83">
        <v>510.55</v>
      </c>
      <c r="E761" s="61"/>
    </row>
    <row r="762" spans="1:5" s="63" customFormat="1" x14ac:dyDescent="0.25">
      <c r="A762" s="80" t="s">
        <v>9859</v>
      </c>
      <c r="B762" s="81" t="s">
        <v>9860</v>
      </c>
      <c r="C762" s="82" t="s">
        <v>63</v>
      </c>
      <c r="D762" s="83">
        <v>1404.45</v>
      </c>
      <c r="E762" s="61"/>
    </row>
    <row r="763" spans="1:5" s="63" customFormat="1" x14ac:dyDescent="0.25">
      <c r="A763" s="80" t="s">
        <v>9861</v>
      </c>
      <c r="B763" s="81" t="s">
        <v>9862</v>
      </c>
      <c r="C763" s="82" t="s">
        <v>63</v>
      </c>
      <c r="D763" s="83">
        <v>1192.6400000000001</v>
      </c>
      <c r="E763" s="61"/>
    </row>
    <row r="764" spans="1:5" s="63" customFormat="1" ht="30" x14ac:dyDescent="0.25">
      <c r="A764" s="80" t="s">
        <v>9863</v>
      </c>
      <c r="B764" s="81" t="s">
        <v>9864</v>
      </c>
      <c r="C764" s="82" t="s">
        <v>63</v>
      </c>
      <c r="D764" s="83">
        <v>1082.73</v>
      </c>
      <c r="E764" s="61"/>
    </row>
    <row r="765" spans="1:5" s="63" customFormat="1" x14ac:dyDescent="0.25">
      <c r="A765" s="80" t="s">
        <v>9865</v>
      </c>
      <c r="B765" s="81" t="s">
        <v>9866</v>
      </c>
      <c r="C765" s="82" t="s">
        <v>63</v>
      </c>
      <c r="D765" s="83">
        <v>1990.57</v>
      </c>
      <c r="E765" s="61"/>
    </row>
    <row r="766" spans="1:5" s="63" customFormat="1" x14ac:dyDescent="0.25">
      <c r="A766" s="80" t="s">
        <v>9867</v>
      </c>
      <c r="B766" s="81" t="s">
        <v>9868</v>
      </c>
      <c r="C766" s="82" t="s">
        <v>63</v>
      </c>
      <c r="D766" s="83">
        <v>899.14</v>
      </c>
      <c r="E766" s="61"/>
    </row>
    <row r="767" spans="1:5" s="63" customFormat="1" x14ac:dyDescent="0.25">
      <c r="A767" s="80" t="s">
        <v>9869</v>
      </c>
      <c r="B767" s="81" t="s">
        <v>9870</v>
      </c>
      <c r="C767" s="82" t="s">
        <v>63</v>
      </c>
      <c r="D767" s="83">
        <v>1724.69</v>
      </c>
      <c r="E767" s="61"/>
    </row>
    <row r="768" spans="1:5" s="63" customFormat="1" x14ac:dyDescent="0.25">
      <c r="A768" s="80" t="s">
        <v>9871</v>
      </c>
      <c r="B768" s="81" t="s">
        <v>9872</v>
      </c>
      <c r="C768" s="82" t="s">
        <v>63</v>
      </c>
      <c r="D768" s="83">
        <v>779.16</v>
      </c>
      <c r="E768" s="61"/>
    </row>
    <row r="769" spans="1:5" s="63" customFormat="1" ht="30" x14ac:dyDescent="0.25">
      <c r="A769" s="80" t="s">
        <v>9873</v>
      </c>
      <c r="B769" s="81" t="s">
        <v>9874</v>
      </c>
      <c r="C769" s="82" t="s">
        <v>63</v>
      </c>
      <c r="D769" s="83">
        <v>1051.8599999999999</v>
      </c>
      <c r="E769" s="61"/>
    </row>
    <row r="770" spans="1:5" s="63" customFormat="1" ht="30" x14ac:dyDescent="0.25">
      <c r="A770" s="80" t="s">
        <v>9875</v>
      </c>
      <c r="B770" s="81" t="s">
        <v>9876</v>
      </c>
      <c r="C770" s="82" t="s">
        <v>63</v>
      </c>
      <c r="D770" s="83">
        <v>799.94</v>
      </c>
      <c r="E770" s="61"/>
    </row>
    <row r="771" spans="1:5" s="63" customFormat="1" x14ac:dyDescent="0.25">
      <c r="A771" s="80" t="s">
        <v>9877</v>
      </c>
      <c r="B771" s="81" t="s">
        <v>9878</v>
      </c>
      <c r="C771" s="82" t="s">
        <v>63</v>
      </c>
      <c r="D771" s="83">
        <v>818.01</v>
      </c>
      <c r="E771" s="61"/>
    </row>
    <row r="772" spans="1:5" s="63" customFormat="1" ht="30" x14ac:dyDescent="0.25">
      <c r="A772" s="80" t="s">
        <v>9879</v>
      </c>
      <c r="B772" s="81" t="s">
        <v>9880</v>
      </c>
      <c r="C772" s="82" t="s">
        <v>63</v>
      </c>
      <c r="D772" s="83">
        <v>642.41999999999996</v>
      </c>
      <c r="E772" s="61"/>
    </row>
    <row r="773" spans="1:5" s="63" customFormat="1" ht="30" x14ac:dyDescent="0.25">
      <c r="A773" s="80" t="s">
        <v>9881</v>
      </c>
      <c r="B773" s="81" t="s">
        <v>9882</v>
      </c>
      <c r="C773" s="82" t="s">
        <v>63</v>
      </c>
      <c r="D773" s="83">
        <v>507.61</v>
      </c>
      <c r="E773" s="61"/>
    </row>
    <row r="774" spans="1:5" s="63" customFormat="1" ht="30" x14ac:dyDescent="0.25">
      <c r="A774" s="80" t="s">
        <v>9883</v>
      </c>
      <c r="B774" s="81" t="s">
        <v>9884</v>
      </c>
      <c r="C774" s="82" t="s">
        <v>63</v>
      </c>
      <c r="D774" s="83">
        <v>641.24</v>
      </c>
      <c r="E774" s="61"/>
    </row>
    <row r="775" spans="1:5" s="63" customFormat="1" x14ac:dyDescent="0.25">
      <c r="A775" s="80" t="s">
        <v>9885</v>
      </c>
      <c r="B775" s="81" t="s">
        <v>9886</v>
      </c>
      <c r="C775" s="82" t="s">
        <v>119</v>
      </c>
      <c r="D775" s="83">
        <v>798.99</v>
      </c>
      <c r="E775" s="61"/>
    </row>
    <row r="776" spans="1:5" s="63" customFormat="1" ht="30" x14ac:dyDescent="0.25">
      <c r="A776" s="80" t="s">
        <v>9887</v>
      </c>
      <c r="B776" s="81" t="s">
        <v>9888</v>
      </c>
      <c r="C776" s="82" t="s">
        <v>63</v>
      </c>
      <c r="D776" s="83">
        <v>1214.3</v>
      </c>
      <c r="E776" s="61"/>
    </row>
    <row r="777" spans="1:5" s="63" customFormat="1" x14ac:dyDescent="0.25">
      <c r="A777" s="80" t="s">
        <v>9889</v>
      </c>
      <c r="B777" s="81" t="s">
        <v>9890</v>
      </c>
      <c r="C777" s="82" t="s">
        <v>63</v>
      </c>
      <c r="D777" s="83">
        <v>179.67</v>
      </c>
      <c r="E777" s="61"/>
    </row>
    <row r="778" spans="1:5" s="63" customFormat="1" ht="30" x14ac:dyDescent="0.25">
      <c r="A778" s="80" t="s">
        <v>9891</v>
      </c>
      <c r="B778" s="81" t="s">
        <v>9892</v>
      </c>
      <c r="C778" s="82" t="s">
        <v>63</v>
      </c>
      <c r="D778" s="83">
        <v>179.23</v>
      </c>
      <c r="E778" s="61"/>
    </row>
    <row r="779" spans="1:5" s="63" customFormat="1" x14ac:dyDescent="0.25">
      <c r="A779" s="80" t="s">
        <v>9893</v>
      </c>
      <c r="B779" s="81" t="s">
        <v>9894</v>
      </c>
      <c r="C779" s="82" t="s">
        <v>63</v>
      </c>
      <c r="D779" s="83">
        <v>845.59</v>
      </c>
      <c r="E779" s="61"/>
    </row>
    <row r="780" spans="1:5" s="63" customFormat="1" ht="45" x14ac:dyDescent="0.25">
      <c r="A780" s="80" t="s">
        <v>9895</v>
      </c>
      <c r="B780" s="81" t="s">
        <v>9896</v>
      </c>
      <c r="C780" s="82" t="s">
        <v>63</v>
      </c>
      <c r="D780" s="83">
        <v>187.94</v>
      </c>
      <c r="E780" s="61"/>
    </row>
    <row r="781" spans="1:5" s="63" customFormat="1" x14ac:dyDescent="0.25">
      <c r="A781" s="80" t="s">
        <v>9897</v>
      </c>
      <c r="B781" s="81" t="s">
        <v>9898</v>
      </c>
      <c r="C781" s="82" t="s">
        <v>119</v>
      </c>
      <c r="D781" s="83">
        <v>164.3</v>
      </c>
      <c r="E781" s="61"/>
    </row>
    <row r="782" spans="1:5" s="63" customFormat="1" x14ac:dyDescent="0.25">
      <c r="A782" s="80" t="s">
        <v>9899</v>
      </c>
      <c r="B782" s="81" t="s">
        <v>9900</v>
      </c>
      <c r="C782" s="82" t="s">
        <v>119</v>
      </c>
      <c r="D782" s="83">
        <v>184.53</v>
      </c>
      <c r="E782" s="61"/>
    </row>
    <row r="783" spans="1:5" s="63" customFormat="1" ht="30" x14ac:dyDescent="0.25">
      <c r="A783" s="80" t="s">
        <v>9901</v>
      </c>
      <c r="B783" s="81" t="s">
        <v>9902</v>
      </c>
      <c r="C783" s="82" t="s">
        <v>63</v>
      </c>
      <c r="D783" s="83">
        <v>258.02999999999997</v>
      </c>
      <c r="E783" s="61"/>
    </row>
    <row r="784" spans="1:5" s="63" customFormat="1" ht="30" x14ac:dyDescent="0.25">
      <c r="A784" s="80" t="s">
        <v>9903</v>
      </c>
      <c r="B784" s="81" t="s">
        <v>9904</v>
      </c>
      <c r="C784" s="82" t="s">
        <v>63</v>
      </c>
      <c r="D784" s="83">
        <v>38.57</v>
      </c>
      <c r="E784" s="61"/>
    </row>
    <row r="785" spans="1:5" s="63" customFormat="1" x14ac:dyDescent="0.25">
      <c r="A785" s="80" t="s">
        <v>9905</v>
      </c>
      <c r="B785" s="81" t="s">
        <v>9906</v>
      </c>
      <c r="C785" s="82" t="s">
        <v>63</v>
      </c>
      <c r="D785" s="83">
        <v>434.33</v>
      </c>
      <c r="E785" s="61"/>
    </row>
    <row r="786" spans="1:5" s="63" customFormat="1" x14ac:dyDescent="0.25">
      <c r="A786" s="80" t="s">
        <v>9907</v>
      </c>
      <c r="B786" s="81" t="s">
        <v>9908</v>
      </c>
      <c r="C786" s="82" t="s">
        <v>63</v>
      </c>
      <c r="D786" s="83">
        <v>1491.22</v>
      </c>
      <c r="E786" s="61"/>
    </row>
    <row r="787" spans="1:5" s="63" customFormat="1" ht="30" x14ac:dyDescent="0.25">
      <c r="A787" s="80" t="s">
        <v>9909</v>
      </c>
      <c r="B787" s="81" t="s">
        <v>9910</v>
      </c>
      <c r="C787" s="82" t="s">
        <v>63</v>
      </c>
      <c r="D787" s="83">
        <v>318.48</v>
      </c>
      <c r="E787" s="61"/>
    </row>
    <row r="788" spans="1:5" s="63" customFormat="1" ht="30" x14ac:dyDescent="0.25">
      <c r="A788" s="80" t="s">
        <v>9911</v>
      </c>
      <c r="B788" s="81" t="s">
        <v>9912</v>
      </c>
      <c r="C788" s="82" t="s">
        <v>63</v>
      </c>
      <c r="D788" s="83">
        <v>515.62</v>
      </c>
      <c r="E788" s="61"/>
    </row>
    <row r="789" spans="1:5" s="63" customFormat="1" x14ac:dyDescent="0.25">
      <c r="A789" s="80" t="s">
        <v>9913</v>
      </c>
      <c r="B789" s="81" t="s">
        <v>9914</v>
      </c>
      <c r="C789" s="82" t="s">
        <v>63</v>
      </c>
      <c r="D789" s="83">
        <v>672.91</v>
      </c>
      <c r="E789" s="61"/>
    </row>
    <row r="790" spans="1:5" s="63" customFormat="1" x14ac:dyDescent="0.25">
      <c r="A790" s="80" t="s">
        <v>9915</v>
      </c>
      <c r="B790" s="81" t="s">
        <v>9916</v>
      </c>
      <c r="C790" s="82" t="s">
        <v>63</v>
      </c>
      <c r="D790" s="83">
        <v>1346.29</v>
      </c>
      <c r="E790" s="61"/>
    </row>
    <row r="791" spans="1:5" s="63" customFormat="1" x14ac:dyDescent="0.25">
      <c r="A791" s="80" t="s">
        <v>9917</v>
      </c>
      <c r="B791" s="81" t="s">
        <v>9918</v>
      </c>
      <c r="C791" s="82" t="s">
        <v>119</v>
      </c>
      <c r="D791" s="83">
        <v>116.08</v>
      </c>
      <c r="E791" s="61"/>
    </row>
    <row r="792" spans="1:5" s="63" customFormat="1" x14ac:dyDescent="0.25">
      <c r="A792" s="80" t="s">
        <v>9919</v>
      </c>
      <c r="B792" s="81" t="s">
        <v>9920</v>
      </c>
      <c r="C792" s="82" t="s">
        <v>119</v>
      </c>
      <c r="D792" s="83">
        <v>658.47</v>
      </c>
      <c r="E792" s="61"/>
    </row>
    <row r="793" spans="1:5" s="63" customFormat="1" x14ac:dyDescent="0.25">
      <c r="A793" s="80" t="s">
        <v>9921</v>
      </c>
      <c r="B793" s="81" t="s">
        <v>9922</v>
      </c>
      <c r="C793" s="82" t="s">
        <v>119</v>
      </c>
      <c r="D793" s="83">
        <v>1193.5899999999999</v>
      </c>
      <c r="E793" s="61"/>
    </row>
    <row r="794" spans="1:5" s="63" customFormat="1" x14ac:dyDescent="0.25">
      <c r="A794" s="80" t="s">
        <v>9923</v>
      </c>
      <c r="B794" s="81" t="s">
        <v>9924</v>
      </c>
      <c r="C794" s="82" t="s">
        <v>119</v>
      </c>
      <c r="D794" s="83">
        <v>685.22</v>
      </c>
      <c r="E794" s="61"/>
    </row>
    <row r="795" spans="1:5" s="63" customFormat="1" x14ac:dyDescent="0.25">
      <c r="A795" s="80" t="s">
        <v>9925</v>
      </c>
      <c r="B795" s="81" t="s">
        <v>9926</v>
      </c>
      <c r="C795" s="82" t="s">
        <v>13</v>
      </c>
      <c r="D795" s="83">
        <v>868.17</v>
      </c>
      <c r="E795" s="61"/>
    </row>
    <row r="796" spans="1:5" s="63" customFormat="1" ht="30" x14ac:dyDescent="0.25">
      <c r="A796" s="80" t="s">
        <v>9927</v>
      </c>
      <c r="B796" s="81" t="s">
        <v>9928</v>
      </c>
      <c r="C796" s="82" t="s">
        <v>63</v>
      </c>
      <c r="D796" s="83">
        <v>509</v>
      </c>
      <c r="E796" s="61"/>
    </row>
    <row r="797" spans="1:5" s="63" customFormat="1" ht="30" x14ac:dyDescent="0.25">
      <c r="A797" s="80" t="s">
        <v>9929</v>
      </c>
      <c r="B797" s="81" t="s">
        <v>9930</v>
      </c>
      <c r="C797" s="82" t="s">
        <v>13</v>
      </c>
      <c r="D797" s="83">
        <v>2409.5300000000002</v>
      </c>
      <c r="E797" s="61"/>
    </row>
    <row r="798" spans="1:5" s="63" customFormat="1" ht="30" x14ac:dyDescent="0.25">
      <c r="A798" s="80" t="s">
        <v>9931</v>
      </c>
      <c r="B798" s="81" t="s">
        <v>9932</v>
      </c>
      <c r="C798" s="82" t="s">
        <v>13</v>
      </c>
      <c r="D798" s="83">
        <v>8030.79</v>
      </c>
      <c r="E798" s="61"/>
    </row>
    <row r="799" spans="1:5" s="63" customFormat="1" ht="30" x14ac:dyDescent="0.25">
      <c r="A799" s="80" t="s">
        <v>9933</v>
      </c>
      <c r="B799" s="81" t="s">
        <v>9934</v>
      </c>
      <c r="C799" s="82" t="s">
        <v>13</v>
      </c>
      <c r="D799" s="83">
        <v>651.67999999999995</v>
      </c>
      <c r="E799" s="61"/>
    </row>
    <row r="800" spans="1:5" s="63" customFormat="1" ht="30" x14ac:dyDescent="0.25">
      <c r="A800" s="80" t="s">
        <v>9935</v>
      </c>
      <c r="B800" s="81" t="s">
        <v>9936</v>
      </c>
      <c r="C800" s="82" t="s">
        <v>13</v>
      </c>
      <c r="D800" s="83">
        <v>240.15</v>
      </c>
      <c r="E800" s="61"/>
    </row>
    <row r="801" spans="1:5" s="63" customFormat="1" ht="30" x14ac:dyDescent="0.25">
      <c r="A801" s="80" t="s">
        <v>9937</v>
      </c>
      <c r="B801" s="81" t="s">
        <v>9938</v>
      </c>
      <c r="C801" s="82" t="s">
        <v>13</v>
      </c>
      <c r="D801" s="83">
        <v>4226.9399999999996</v>
      </c>
      <c r="E801" s="61"/>
    </row>
    <row r="802" spans="1:5" s="63" customFormat="1" ht="30" x14ac:dyDescent="0.25">
      <c r="A802" s="80" t="s">
        <v>9939</v>
      </c>
      <c r="B802" s="81" t="s">
        <v>9940</v>
      </c>
      <c r="C802" s="82" t="s">
        <v>63</v>
      </c>
      <c r="D802" s="83">
        <v>544.79999999999995</v>
      </c>
      <c r="E802" s="61"/>
    </row>
    <row r="803" spans="1:5" s="63" customFormat="1" x14ac:dyDescent="0.25">
      <c r="A803" s="80" t="s">
        <v>9941</v>
      </c>
      <c r="B803" s="81" t="s">
        <v>9942</v>
      </c>
      <c r="C803" s="82" t="s">
        <v>63</v>
      </c>
      <c r="D803" s="83">
        <v>604.46</v>
      </c>
      <c r="E803" s="61"/>
    </row>
    <row r="804" spans="1:5" s="63" customFormat="1" ht="30" x14ac:dyDescent="0.25">
      <c r="A804" s="80" t="s">
        <v>9943</v>
      </c>
      <c r="B804" s="81" t="s">
        <v>9944</v>
      </c>
      <c r="C804" s="82" t="s">
        <v>63</v>
      </c>
      <c r="D804" s="83">
        <v>191.59</v>
      </c>
      <c r="E804" s="61"/>
    </row>
    <row r="805" spans="1:5" s="63" customFormat="1" ht="30" x14ac:dyDescent="0.25">
      <c r="A805" s="80" t="s">
        <v>9945</v>
      </c>
      <c r="B805" s="81" t="s">
        <v>9946</v>
      </c>
      <c r="C805" s="82" t="s">
        <v>63</v>
      </c>
      <c r="D805" s="83">
        <v>559.39</v>
      </c>
      <c r="E805" s="61"/>
    </row>
    <row r="806" spans="1:5" s="63" customFormat="1" ht="30" x14ac:dyDescent="0.25">
      <c r="A806" s="80" t="s">
        <v>9947</v>
      </c>
      <c r="B806" s="81" t="s">
        <v>9948</v>
      </c>
      <c r="C806" s="82" t="s">
        <v>63</v>
      </c>
      <c r="D806" s="83">
        <v>188.79</v>
      </c>
      <c r="E806" s="61"/>
    </row>
    <row r="807" spans="1:5" s="63" customFormat="1" ht="30" x14ac:dyDescent="0.25">
      <c r="A807" s="80" t="s">
        <v>9949</v>
      </c>
      <c r="B807" s="81" t="s">
        <v>9950</v>
      </c>
      <c r="C807" s="82" t="s">
        <v>63</v>
      </c>
      <c r="D807" s="83">
        <v>489.21</v>
      </c>
      <c r="E807" s="61"/>
    </row>
    <row r="808" spans="1:5" s="63" customFormat="1" ht="30" x14ac:dyDescent="0.25">
      <c r="A808" s="80" t="s">
        <v>9951</v>
      </c>
      <c r="B808" s="81" t="s">
        <v>9952</v>
      </c>
      <c r="C808" s="82" t="s">
        <v>63</v>
      </c>
      <c r="D808" s="83">
        <v>731.23</v>
      </c>
      <c r="E808" s="61"/>
    </row>
    <row r="809" spans="1:5" s="63" customFormat="1" x14ac:dyDescent="0.25">
      <c r="A809" s="80" t="s">
        <v>9953</v>
      </c>
      <c r="B809" s="81" t="s">
        <v>9954</v>
      </c>
      <c r="C809" s="82" t="s">
        <v>63</v>
      </c>
      <c r="D809" s="83">
        <v>632.45000000000005</v>
      </c>
      <c r="E809" s="61"/>
    </row>
    <row r="810" spans="1:5" s="63" customFormat="1" x14ac:dyDescent="0.25">
      <c r="A810" s="80" t="s">
        <v>9955</v>
      </c>
      <c r="B810" s="81" t="s">
        <v>9956</v>
      </c>
      <c r="C810" s="82" t="s">
        <v>63</v>
      </c>
      <c r="D810" s="83">
        <v>710.86</v>
      </c>
      <c r="E810" s="61"/>
    </row>
    <row r="811" spans="1:5" s="63" customFormat="1" ht="30" x14ac:dyDescent="0.25">
      <c r="A811" s="80" t="s">
        <v>9957</v>
      </c>
      <c r="B811" s="81" t="s">
        <v>9958</v>
      </c>
      <c r="C811" s="82" t="s">
        <v>63</v>
      </c>
      <c r="D811" s="83">
        <v>520.19000000000005</v>
      </c>
      <c r="E811" s="61"/>
    </row>
    <row r="812" spans="1:5" s="63" customFormat="1" x14ac:dyDescent="0.25">
      <c r="A812" s="80" t="s">
        <v>9959</v>
      </c>
      <c r="B812" s="81" t="s">
        <v>9960</v>
      </c>
      <c r="C812" s="82" t="s">
        <v>63</v>
      </c>
      <c r="D812" s="83">
        <v>878.61</v>
      </c>
      <c r="E812" s="61"/>
    </row>
    <row r="813" spans="1:5" s="63" customFormat="1" ht="30" x14ac:dyDescent="0.25">
      <c r="A813" s="80" t="s">
        <v>9961</v>
      </c>
      <c r="B813" s="81" t="s">
        <v>9962</v>
      </c>
      <c r="C813" s="82" t="s">
        <v>63</v>
      </c>
      <c r="D813" s="83">
        <v>1172.03</v>
      </c>
      <c r="E813" s="61"/>
    </row>
    <row r="814" spans="1:5" s="63" customFormat="1" x14ac:dyDescent="0.25">
      <c r="A814" s="80" t="s">
        <v>9963</v>
      </c>
      <c r="B814" s="81" t="s">
        <v>9964</v>
      </c>
      <c r="C814" s="82" t="s">
        <v>63</v>
      </c>
      <c r="D814" s="83">
        <v>870.37</v>
      </c>
      <c r="E814" s="61"/>
    </row>
    <row r="815" spans="1:5" s="63" customFormat="1" x14ac:dyDescent="0.25">
      <c r="A815" s="80" t="s">
        <v>9965</v>
      </c>
      <c r="B815" s="81" t="s">
        <v>9966</v>
      </c>
      <c r="C815" s="82" t="s">
        <v>63</v>
      </c>
      <c r="D815" s="83">
        <v>898</v>
      </c>
      <c r="E815" s="61"/>
    </row>
    <row r="816" spans="1:5" s="63" customFormat="1" x14ac:dyDescent="0.25">
      <c r="A816" s="80" t="s">
        <v>9967</v>
      </c>
      <c r="B816" s="81" t="s">
        <v>9968</v>
      </c>
      <c r="C816" s="82" t="s">
        <v>63</v>
      </c>
      <c r="D816" s="83">
        <v>935.74</v>
      </c>
      <c r="E816" s="61"/>
    </row>
    <row r="817" spans="1:5" s="63" customFormat="1" x14ac:dyDescent="0.25">
      <c r="A817" s="80" t="s">
        <v>9969</v>
      </c>
      <c r="B817" s="81" t="s">
        <v>9970</v>
      </c>
      <c r="C817" s="82" t="s">
        <v>63</v>
      </c>
      <c r="D817" s="83">
        <v>858.38</v>
      </c>
      <c r="E817" s="61"/>
    </row>
    <row r="818" spans="1:5" s="63" customFormat="1" ht="30" x14ac:dyDescent="0.25">
      <c r="A818" s="80" t="s">
        <v>9971</v>
      </c>
      <c r="B818" s="81" t="s">
        <v>9972</v>
      </c>
      <c r="C818" s="82" t="s">
        <v>63</v>
      </c>
      <c r="D818" s="83">
        <v>1006.05</v>
      </c>
      <c r="E818" s="61"/>
    </row>
    <row r="819" spans="1:5" s="63" customFormat="1" ht="30" x14ac:dyDescent="0.25">
      <c r="A819" s="80" t="s">
        <v>9973</v>
      </c>
      <c r="B819" s="81" t="s">
        <v>9974</v>
      </c>
      <c r="C819" s="82" t="s">
        <v>63</v>
      </c>
      <c r="D819" s="83">
        <v>1082.68</v>
      </c>
      <c r="E819" s="61"/>
    </row>
    <row r="820" spans="1:5" s="63" customFormat="1" ht="30" x14ac:dyDescent="0.25">
      <c r="A820" s="80" t="s">
        <v>9975</v>
      </c>
      <c r="B820" s="81" t="s">
        <v>9976</v>
      </c>
      <c r="C820" s="82" t="s">
        <v>63</v>
      </c>
      <c r="D820" s="83">
        <v>985.56</v>
      </c>
      <c r="E820" s="61"/>
    </row>
    <row r="821" spans="1:5" s="63" customFormat="1" ht="30" x14ac:dyDescent="0.25">
      <c r="A821" s="80" t="s">
        <v>9977</v>
      </c>
      <c r="B821" s="81" t="s">
        <v>9978</v>
      </c>
      <c r="C821" s="82" t="s">
        <v>63</v>
      </c>
      <c r="D821" s="83">
        <v>1005.71</v>
      </c>
      <c r="E821" s="61"/>
    </row>
    <row r="822" spans="1:5" s="63" customFormat="1" x14ac:dyDescent="0.25">
      <c r="A822" s="80" t="s">
        <v>9979</v>
      </c>
      <c r="B822" s="81" t="s">
        <v>9980</v>
      </c>
      <c r="C822" s="82" t="s">
        <v>63</v>
      </c>
      <c r="D822" s="83">
        <v>551.32000000000005</v>
      </c>
      <c r="E822" s="61"/>
    </row>
    <row r="823" spans="1:5" s="63" customFormat="1" ht="30" x14ac:dyDescent="0.25">
      <c r="A823" s="80" t="s">
        <v>9981</v>
      </c>
      <c r="B823" s="81" t="s">
        <v>9982</v>
      </c>
      <c r="C823" s="82" t="s">
        <v>63</v>
      </c>
      <c r="D823" s="83">
        <v>816.16</v>
      </c>
      <c r="E823" s="61"/>
    </row>
    <row r="824" spans="1:5" s="63" customFormat="1" x14ac:dyDescent="0.25">
      <c r="A824" s="80" t="s">
        <v>9983</v>
      </c>
      <c r="B824" s="81" t="s">
        <v>9984</v>
      </c>
      <c r="C824" s="82" t="s">
        <v>63</v>
      </c>
      <c r="D824" s="83">
        <v>1196.01</v>
      </c>
      <c r="E824" s="61"/>
    </row>
    <row r="825" spans="1:5" s="63" customFormat="1" x14ac:dyDescent="0.25">
      <c r="A825" s="80" t="s">
        <v>9985</v>
      </c>
      <c r="B825" s="81" t="s">
        <v>9986</v>
      </c>
      <c r="C825" s="82" t="s">
        <v>63</v>
      </c>
      <c r="D825" s="83">
        <v>812.26</v>
      </c>
      <c r="E825" s="61"/>
    </row>
    <row r="826" spans="1:5" s="63" customFormat="1" ht="30" x14ac:dyDescent="0.25">
      <c r="A826" s="80" t="s">
        <v>9987</v>
      </c>
      <c r="B826" s="81" t="s">
        <v>9988</v>
      </c>
      <c r="C826" s="82" t="s">
        <v>13</v>
      </c>
      <c r="D826" s="83">
        <v>306.24</v>
      </c>
      <c r="E826" s="61"/>
    </row>
    <row r="827" spans="1:5" s="63" customFormat="1" x14ac:dyDescent="0.25">
      <c r="A827" s="80" t="s">
        <v>9989</v>
      </c>
      <c r="B827" s="81" t="s">
        <v>9990</v>
      </c>
      <c r="C827" s="82" t="s">
        <v>63</v>
      </c>
      <c r="D827" s="83">
        <v>337.97</v>
      </c>
      <c r="E827" s="61"/>
    </row>
    <row r="828" spans="1:5" s="63" customFormat="1" x14ac:dyDescent="0.25">
      <c r="A828" s="80" t="s">
        <v>9991</v>
      </c>
      <c r="B828" s="81" t="s">
        <v>9992</v>
      </c>
      <c r="C828" s="82" t="s">
        <v>63</v>
      </c>
      <c r="D828" s="83">
        <v>770.6</v>
      </c>
      <c r="E828" s="61"/>
    </row>
    <row r="829" spans="1:5" s="63" customFormat="1" x14ac:dyDescent="0.25">
      <c r="A829" s="80" t="s">
        <v>9993</v>
      </c>
      <c r="B829" s="81" t="s">
        <v>9994</v>
      </c>
      <c r="C829" s="82" t="s">
        <v>63</v>
      </c>
      <c r="D829" s="83">
        <v>352.83</v>
      </c>
      <c r="E829" s="61"/>
    </row>
    <row r="830" spans="1:5" s="63" customFormat="1" x14ac:dyDescent="0.25">
      <c r="A830" s="80" t="s">
        <v>9995</v>
      </c>
      <c r="B830" s="81" t="s">
        <v>2724</v>
      </c>
      <c r="C830" s="82" t="s">
        <v>63</v>
      </c>
      <c r="D830" s="83">
        <v>644.88</v>
      </c>
      <c r="E830" s="61"/>
    </row>
    <row r="831" spans="1:5" s="63" customFormat="1" ht="30" x14ac:dyDescent="0.25">
      <c r="A831" s="80" t="s">
        <v>9996</v>
      </c>
      <c r="B831" s="81" t="s">
        <v>9997</v>
      </c>
      <c r="C831" s="82" t="s">
        <v>63</v>
      </c>
      <c r="D831" s="83">
        <v>632.07000000000005</v>
      </c>
      <c r="E831" s="61"/>
    </row>
    <row r="832" spans="1:5" s="63" customFormat="1" x14ac:dyDescent="0.25">
      <c r="A832" s="80" t="s">
        <v>9998</v>
      </c>
      <c r="B832" s="81" t="s">
        <v>9999</v>
      </c>
      <c r="C832" s="82" t="s">
        <v>63</v>
      </c>
      <c r="D832" s="83">
        <v>487.51</v>
      </c>
      <c r="E832" s="61"/>
    </row>
    <row r="833" spans="1:5" s="63" customFormat="1" x14ac:dyDescent="0.25">
      <c r="A833" s="80" t="s">
        <v>10000</v>
      </c>
      <c r="B833" s="81" t="s">
        <v>10001</v>
      </c>
      <c r="C833" s="82" t="s">
        <v>63</v>
      </c>
      <c r="D833" s="83">
        <v>486.19</v>
      </c>
      <c r="E833" s="61"/>
    </row>
    <row r="834" spans="1:5" s="63" customFormat="1" ht="30" x14ac:dyDescent="0.25">
      <c r="A834" s="80" t="s">
        <v>10002</v>
      </c>
      <c r="B834" s="81" t="s">
        <v>10003</v>
      </c>
      <c r="C834" s="82" t="s">
        <v>63</v>
      </c>
      <c r="D834" s="83">
        <v>259.14999999999998</v>
      </c>
      <c r="E834" s="61"/>
    </row>
    <row r="835" spans="1:5" s="63" customFormat="1" ht="30" x14ac:dyDescent="0.25">
      <c r="A835" s="80" t="s">
        <v>10004</v>
      </c>
      <c r="B835" s="81" t="s">
        <v>10005</v>
      </c>
      <c r="C835" s="82" t="s">
        <v>63</v>
      </c>
      <c r="D835" s="83">
        <v>980.48</v>
      </c>
      <c r="E835" s="61"/>
    </row>
    <row r="836" spans="1:5" s="63" customFormat="1" ht="30" x14ac:dyDescent="0.25">
      <c r="A836" s="80" t="s">
        <v>10006</v>
      </c>
      <c r="B836" s="81" t="s">
        <v>10007</v>
      </c>
      <c r="C836" s="82" t="s">
        <v>63</v>
      </c>
      <c r="D836" s="83">
        <v>1091.33</v>
      </c>
      <c r="E836" s="61"/>
    </row>
    <row r="837" spans="1:5" s="63" customFormat="1" ht="30" x14ac:dyDescent="0.25">
      <c r="A837" s="80" t="s">
        <v>10008</v>
      </c>
      <c r="B837" s="81" t="s">
        <v>10009</v>
      </c>
      <c r="C837" s="82" t="s">
        <v>63</v>
      </c>
      <c r="D837" s="83">
        <v>962.36</v>
      </c>
      <c r="E837" s="61"/>
    </row>
    <row r="838" spans="1:5" s="63" customFormat="1" x14ac:dyDescent="0.25">
      <c r="A838" s="80" t="s">
        <v>10010</v>
      </c>
      <c r="B838" s="81" t="s">
        <v>10011</v>
      </c>
      <c r="C838" s="82" t="s">
        <v>63</v>
      </c>
      <c r="D838" s="83">
        <v>922.35</v>
      </c>
      <c r="E838" s="61"/>
    </row>
    <row r="839" spans="1:5" s="63" customFormat="1" x14ac:dyDescent="0.25">
      <c r="A839" s="80" t="s">
        <v>10012</v>
      </c>
      <c r="B839" s="81" t="s">
        <v>10013</v>
      </c>
      <c r="C839" s="82" t="s">
        <v>63</v>
      </c>
      <c r="D839" s="83">
        <v>914.73</v>
      </c>
      <c r="E839" s="61"/>
    </row>
    <row r="840" spans="1:5" s="63" customFormat="1" x14ac:dyDescent="0.25">
      <c r="A840" s="80" t="s">
        <v>10014</v>
      </c>
      <c r="B840" s="81" t="s">
        <v>10015</v>
      </c>
      <c r="C840" s="82" t="s">
        <v>63</v>
      </c>
      <c r="D840" s="83">
        <v>712.96</v>
      </c>
      <c r="E840" s="61"/>
    </row>
    <row r="841" spans="1:5" s="63" customFormat="1" x14ac:dyDescent="0.25">
      <c r="A841" s="80" t="s">
        <v>10016</v>
      </c>
      <c r="B841" s="81" t="s">
        <v>10017</v>
      </c>
      <c r="C841" s="82" t="s">
        <v>63</v>
      </c>
      <c r="D841" s="83">
        <v>748.57</v>
      </c>
      <c r="E841" s="61"/>
    </row>
    <row r="842" spans="1:5" s="63" customFormat="1" ht="45" x14ac:dyDescent="0.25">
      <c r="A842" s="80" t="s">
        <v>10018</v>
      </c>
      <c r="B842" s="81" t="s">
        <v>10019</v>
      </c>
      <c r="C842" s="82" t="s">
        <v>63</v>
      </c>
      <c r="D842" s="83">
        <v>1027.3499999999999</v>
      </c>
      <c r="E842" s="61"/>
    </row>
    <row r="843" spans="1:5" s="63" customFormat="1" ht="30" x14ac:dyDescent="0.25">
      <c r="A843" s="80" t="s">
        <v>10020</v>
      </c>
      <c r="B843" s="81" t="s">
        <v>10021</v>
      </c>
      <c r="C843" s="82" t="s">
        <v>63</v>
      </c>
      <c r="D843" s="83">
        <v>421.04</v>
      </c>
      <c r="E843" s="61"/>
    </row>
    <row r="844" spans="1:5" s="63" customFormat="1" ht="30" x14ac:dyDescent="0.25">
      <c r="A844" s="80" t="s">
        <v>10022</v>
      </c>
      <c r="B844" s="81" t="s">
        <v>10023</v>
      </c>
      <c r="C844" s="82" t="s">
        <v>63</v>
      </c>
      <c r="D844" s="83">
        <v>1288.98</v>
      </c>
      <c r="E844" s="61"/>
    </row>
    <row r="845" spans="1:5" s="63" customFormat="1" ht="30" x14ac:dyDescent="0.25">
      <c r="A845" s="80" t="s">
        <v>10024</v>
      </c>
      <c r="B845" s="81" t="s">
        <v>10025</v>
      </c>
      <c r="C845" s="82" t="s">
        <v>63</v>
      </c>
      <c r="D845" s="83">
        <v>1323.3</v>
      </c>
      <c r="E845" s="61"/>
    </row>
    <row r="846" spans="1:5" s="63" customFormat="1" ht="30" x14ac:dyDescent="0.25">
      <c r="A846" s="80" t="s">
        <v>10026</v>
      </c>
      <c r="B846" s="81" t="s">
        <v>10027</v>
      </c>
      <c r="C846" s="82" t="s">
        <v>63</v>
      </c>
      <c r="D846" s="83">
        <v>726.04</v>
      </c>
      <c r="E846" s="61"/>
    </row>
    <row r="847" spans="1:5" s="63" customFormat="1" x14ac:dyDescent="0.25">
      <c r="A847" s="80" t="s">
        <v>10028</v>
      </c>
      <c r="B847" s="81" t="s">
        <v>10029</v>
      </c>
      <c r="C847" s="82" t="s">
        <v>63</v>
      </c>
      <c r="D847" s="83">
        <v>823.32</v>
      </c>
      <c r="E847" s="61"/>
    </row>
    <row r="848" spans="1:5" s="63" customFormat="1" x14ac:dyDescent="0.25">
      <c r="A848" s="80" t="s">
        <v>10030</v>
      </c>
      <c r="B848" s="81" t="s">
        <v>10031</v>
      </c>
      <c r="C848" s="82" t="s">
        <v>63</v>
      </c>
      <c r="D848" s="83">
        <v>819.83</v>
      </c>
      <c r="E848" s="61"/>
    </row>
    <row r="849" spans="1:5" s="63" customFormat="1" ht="30" x14ac:dyDescent="0.25">
      <c r="A849" s="80" t="s">
        <v>10032</v>
      </c>
      <c r="B849" s="81" t="s">
        <v>10033</v>
      </c>
      <c r="C849" s="82" t="s">
        <v>63</v>
      </c>
      <c r="D849" s="83">
        <v>1107.6500000000001</v>
      </c>
      <c r="E849" s="61"/>
    </row>
    <row r="850" spans="1:5" s="63" customFormat="1" ht="30" x14ac:dyDescent="0.25">
      <c r="A850" s="80" t="s">
        <v>10034</v>
      </c>
      <c r="B850" s="81" t="s">
        <v>10035</v>
      </c>
      <c r="C850" s="82" t="s">
        <v>119</v>
      </c>
      <c r="D850" s="83">
        <v>251.57</v>
      </c>
      <c r="E850" s="61"/>
    </row>
    <row r="851" spans="1:5" s="63" customFormat="1" ht="45" x14ac:dyDescent="0.25">
      <c r="A851" s="80" t="s">
        <v>10036</v>
      </c>
      <c r="B851" s="81" t="s">
        <v>10037</v>
      </c>
      <c r="C851" s="82" t="s">
        <v>119</v>
      </c>
      <c r="D851" s="83">
        <v>205.69</v>
      </c>
      <c r="E851" s="61"/>
    </row>
    <row r="852" spans="1:5" s="63" customFormat="1" ht="45" x14ac:dyDescent="0.25">
      <c r="A852" s="80" t="s">
        <v>10038</v>
      </c>
      <c r="B852" s="81" t="s">
        <v>10039</v>
      </c>
      <c r="C852" s="82" t="s">
        <v>119</v>
      </c>
      <c r="D852" s="83">
        <v>225.41</v>
      </c>
      <c r="E852" s="61"/>
    </row>
    <row r="853" spans="1:5" s="63" customFormat="1" x14ac:dyDescent="0.25">
      <c r="A853" s="80" t="s">
        <v>10040</v>
      </c>
      <c r="B853" s="81" t="s">
        <v>10041</v>
      </c>
      <c r="C853" s="82" t="s">
        <v>63</v>
      </c>
      <c r="D853" s="83">
        <v>1001.06</v>
      </c>
      <c r="E853" s="61"/>
    </row>
    <row r="854" spans="1:5" s="63" customFormat="1" ht="30" x14ac:dyDescent="0.25">
      <c r="A854" s="80" t="s">
        <v>10042</v>
      </c>
      <c r="B854" s="81" t="s">
        <v>10043</v>
      </c>
      <c r="C854" s="82" t="s">
        <v>63</v>
      </c>
      <c r="D854" s="83">
        <v>806.13</v>
      </c>
      <c r="E854" s="61"/>
    </row>
    <row r="855" spans="1:5" s="63" customFormat="1" ht="30" x14ac:dyDescent="0.25">
      <c r="A855" s="80" t="s">
        <v>10044</v>
      </c>
      <c r="B855" s="81" t="s">
        <v>10045</v>
      </c>
      <c r="C855" s="82" t="s">
        <v>13</v>
      </c>
      <c r="D855" s="83">
        <v>173.05</v>
      </c>
      <c r="E855" s="61"/>
    </row>
    <row r="856" spans="1:5" s="63" customFormat="1" ht="30" x14ac:dyDescent="0.25">
      <c r="A856" s="80" t="s">
        <v>10046</v>
      </c>
      <c r="B856" s="81" t="s">
        <v>10047</v>
      </c>
      <c r="C856" s="82" t="s">
        <v>13</v>
      </c>
      <c r="D856" s="83">
        <v>361.58</v>
      </c>
      <c r="E856" s="61"/>
    </row>
    <row r="857" spans="1:5" s="63" customFormat="1" ht="30" x14ac:dyDescent="0.25">
      <c r="A857" s="80" t="s">
        <v>10048</v>
      </c>
      <c r="B857" s="81" t="s">
        <v>10049</v>
      </c>
      <c r="C857" s="82" t="s">
        <v>63</v>
      </c>
      <c r="D857" s="83">
        <v>210.01</v>
      </c>
      <c r="E857" s="61"/>
    </row>
    <row r="858" spans="1:5" s="63" customFormat="1" ht="45" x14ac:dyDescent="0.25">
      <c r="A858" s="80" t="s">
        <v>10050</v>
      </c>
      <c r="B858" s="81" t="s">
        <v>10051</v>
      </c>
      <c r="C858" s="82" t="s">
        <v>63</v>
      </c>
      <c r="D858" s="83">
        <v>2213.59</v>
      </c>
      <c r="E858" s="61"/>
    </row>
    <row r="859" spans="1:5" s="63" customFormat="1" x14ac:dyDescent="0.25">
      <c r="A859" s="80" t="s">
        <v>10052</v>
      </c>
      <c r="B859" s="81" t="s">
        <v>10053</v>
      </c>
      <c r="C859" s="82" t="s">
        <v>63</v>
      </c>
      <c r="D859" s="83">
        <v>143.71</v>
      </c>
      <c r="E859" s="61"/>
    </row>
    <row r="860" spans="1:5" s="63" customFormat="1" x14ac:dyDescent="0.25">
      <c r="A860" s="80" t="s">
        <v>10054</v>
      </c>
      <c r="B860" s="81" t="s">
        <v>10055</v>
      </c>
      <c r="C860" s="82" t="s">
        <v>63</v>
      </c>
      <c r="D860" s="83">
        <v>540.29</v>
      </c>
      <c r="E860" s="61"/>
    </row>
    <row r="861" spans="1:5" s="63" customFormat="1" x14ac:dyDescent="0.25">
      <c r="A861" s="80" t="s">
        <v>10056</v>
      </c>
      <c r="B861" s="81" t="s">
        <v>10057</v>
      </c>
      <c r="C861" s="82" t="s">
        <v>63</v>
      </c>
      <c r="D861" s="83">
        <v>378.41</v>
      </c>
      <c r="E861" s="61"/>
    </row>
    <row r="862" spans="1:5" s="63" customFormat="1" x14ac:dyDescent="0.25">
      <c r="A862" s="80" t="s">
        <v>10058</v>
      </c>
      <c r="B862" s="81" t="s">
        <v>10059</v>
      </c>
      <c r="C862" s="82" t="s">
        <v>63</v>
      </c>
      <c r="D862" s="83">
        <v>325.56</v>
      </c>
      <c r="E862" s="61"/>
    </row>
    <row r="863" spans="1:5" s="63" customFormat="1" ht="30" x14ac:dyDescent="0.25">
      <c r="A863" s="80" t="s">
        <v>10060</v>
      </c>
      <c r="B863" s="81" t="s">
        <v>10061</v>
      </c>
      <c r="C863" s="82" t="s">
        <v>63</v>
      </c>
      <c r="D863" s="83">
        <v>556.80999999999995</v>
      </c>
      <c r="E863" s="61"/>
    </row>
    <row r="864" spans="1:5" s="63" customFormat="1" x14ac:dyDescent="0.25">
      <c r="A864" s="80" t="s">
        <v>10062</v>
      </c>
      <c r="B864" s="81" t="s">
        <v>10063</v>
      </c>
      <c r="C864" s="82" t="s">
        <v>63</v>
      </c>
      <c r="D864" s="83">
        <v>545.95000000000005</v>
      </c>
      <c r="E864" s="61"/>
    </row>
    <row r="865" spans="1:5" s="63" customFormat="1" ht="30" x14ac:dyDescent="0.25">
      <c r="A865" s="80" t="s">
        <v>10064</v>
      </c>
      <c r="B865" s="81" t="s">
        <v>10065</v>
      </c>
      <c r="C865" s="82" t="s">
        <v>63</v>
      </c>
      <c r="D865" s="83">
        <v>455.85</v>
      </c>
      <c r="E865" s="61"/>
    </row>
    <row r="866" spans="1:5" s="63" customFormat="1" ht="30" x14ac:dyDescent="0.25">
      <c r="A866" s="80" t="s">
        <v>10066</v>
      </c>
      <c r="B866" s="81" t="s">
        <v>10067</v>
      </c>
      <c r="C866" s="82" t="s">
        <v>63</v>
      </c>
      <c r="D866" s="83">
        <v>4056</v>
      </c>
      <c r="E866" s="61"/>
    </row>
    <row r="867" spans="1:5" s="63" customFormat="1" x14ac:dyDescent="0.25">
      <c r="A867" s="80" t="s">
        <v>10068</v>
      </c>
      <c r="B867" s="81" t="s">
        <v>10069</v>
      </c>
      <c r="C867" s="82" t="s">
        <v>63</v>
      </c>
      <c r="D867" s="83">
        <v>280.73</v>
      </c>
      <c r="E867" s="61"/>
    </row>
    <row r="868" spans="1:5" s="63" customFormat="1" x14ac:dyDescent="0.25">
      <c r="A868" s="80" t="s">
        <v>10070</v>
      </c>
      <c r="B868" s="81" t="s">
        <v>10071</v>
      </c>
      <c r="C868" s="82" t="s">
        <v>63</v>
      </c>
      <c r="D868" s="83">
        <v>97.97</v>
      </c>
      <c r="E868" s="61"/>
    </row>
    <row r="869" spans="1:5" s="63" customFormat="1" ht="30" x14ac:dyDescent="0.25">
      <c r="A869" s="80" t="s">
        <v>10072</v>
      </c>
      <c r="B869" s="81" t="s">
        <v>10073</v>
      </c>
      <c r="C869" s="82" t="s">
        <v>63</v>
      </c>
      <c r="D869" s="83">
        <v>880.69</v>
      </c>
      <c r="E869" s="61"/>
    </row>
    <row r="870" spans="1:5" s="63" customFormat="1" x14ac:dyDescent="0.25">
      <c r="A870" s="80" t="s">
        <v>10074</v>
      </c>
      <c r="B870" s="81" t="s">
        <v>10075</v>
      </c>
      <c r="C870" s="82" t="s">
        <v>63</v>
      </c>
      <c r="D870" s="83">
        <v>344.66</v>
      </c>
      <c r="E870" s="61"/>
    </row>
    <row r="871" spans="1:5" s="63" customFormat="1" ht="30" x14ac:dyDescent="0.25">
      <c r="A871" s="80" t="s">
        <v>10076</v>
      </c>
      <c r="B871" s="81" t="s">
        <v>10077</v>
      </c>
      <c r="C871" s="82" t="s">
        <v>63</v>
      </c>
      <c r="D871" s="83">
        <v>1280.27</v>
      </c>
      <c r="E871" s="61"/>
    </row>
    <row r="872" spans="1:5" s="63" customFormat="1" x14ac:dyDescent="0.25">
      <c r="A872" s="80" t="s">
        <v>10078</v>
      </c>
      <c r="B872" s="81" t="s">
        <v>10079</v>
      </c>
      <c r="C872" s="82" t="s">
        <v>63</v>
      </c>
      <c r="D872" s="83">
        <v>129.55000000000001</v>
      </c>
      <c r="E872" s="61"/>
    </row>
    <row r="873" spans="1:5" s="63" customFormat="1" x14ac:dyDescent="0.25">
      <c r="A873" s="80" t="s">
        <v>10080</v>
      </c>
      <c r="B873" s="81" t="s">
        <v>10081</v>
      </c>
      <c r="C873" s="82" t="s">
        <v>63</v>
      </c>
      <c r="D873" s="83">
        <v>190.62</v>
      </c>
      <c r="E873" s="61"/>
    </row>
    <row r="874" spans="1:5" s="63" customFormat="1" x14ac:dyDescent="0.25">
      <c r="A874" s="80" t="s">
        <v>10082</v>
      </c>
      <c r="B874" s="81" t="s">
        <v>10083</v>
      </c>
      <c r="C874" s="82" t="s">
        <v>63</v>
      </c>
      <c r="D874" s="83">
        <v>337.94</v>
      </c>
      <c r="E874" s="61"/>
    </row>
    <row r="875" spans="1:5" s="63" customFormat="1" x14ac:dyDescent="0.25">
      <c r="A875" s="80" t="s">
        <v>10084</v>
      </c>
      <c r="B875" s="81" t="s">
        <v>10085</v>
      </c>
      <c r="C875" s="82" t="s">
        <v>63</v>
      </c>
      <c r="D875" s="83">
        <v>414.09</v>
      </c>
      <c r="E875" s="61"/>
    </row>
    <row r="876" spans="1:5" s="63" customFormat="1" x14ac:dyDescent="0.25">
      <c r="A876" s="80" t="s">
        <v>10086</v>
      </c>
      <c r="B876" s="81" t="s">
        <v>10087</v>
      </c>
      <c r="C876" s="82" t="s">
        <v>63</v>
      </c>
      <c r="D876" s="83">
        <v>70.27</v>
      </c>
      <c r="E876" s="61"/>
    </row>
    <row r="877" spans="1:5" s="63" customFormat="1" x14ac:dyDescent="0.25">
      <c r="A877" s="80" t="s">
        <v>10088</v>
      </c>
      <c r="B877" s="81" t="s">
        <v>10089</v>
      </c>
      <c r="C877" s="82" t="s">
        <v>63</v>
      </c>
      <c r="D877" s="83">
        <v>90.27</v>
      </c>
      <c r="E877" s="61"/>
    </row>
    <row r="878" spans="1:5" s="63" customFormat="1" x14ac:dyDescent="0.25">
      <c r="A878" s="80" t="s">
        <v>10090</v>
      </c>
      <c r="B878" s="81" t="s">
        <v>10091</v>
      </c>
      <c r="C878" s="82" t="s">
        <v>63</v>
      </c>
      <c r="D878" s="83">
        <v>92.86</v>
      </c>
      <c r="E878" s="61"/>
    </row>
    <row r="879" spans="1:5" s="63" customFormat="1" x14ac:dyDescent="0.25">
      <c r="A879" s="80" t="s">
        <v>10092</v>
      </c>
      <c r="B879" s="81" t="s">
        <v>10093</v>
      </c>
      <c r="C879" s="82" t="s">
        <v>63</v>
      </c>
      <c r="D879" s="83">
        <v>106.69</v>
      </c>
      <c r="E879" s="61"/>
    </row>
    <row r="880" spans="1:5" s="63" customFormat="1" x14ac:dyDescent="0.25">
      <c r="A880" s="80" t="s">
        <v>10094</v>
      </c>
      <c r="B880" s="81" t="s">
        <v>10095</v>
      </c>
      <c r="C880" s="82" t="s">
        <v>63</v>
      </c>
      <c r="D880" s="83">
        <v>208.4</v>
      </c>
      <c r="E880" s="61"/>
    </row>
    <row r="881" spans="1:5" s="63" customFormat="1" x14ac:dyDescent="0.25">
      <c r="A881" s="80" t="s">
        <v>10096</v>
      </c>
      <c r="B881" s="81" t="s">
        <v>10097</v>
      </c>
      <c r="C881" s="82" t="s">
        <v>63</v>
      </c>
      <c r="D881" s="83">
        <v>294.10000000000002</v>
      </c>
      <c r="E881" s="61"/>
    </row>
    <row r="882" spans="1:5" s="63" customFormat="1" x14ac:dyDescent="0.25">
      <c r="A882" s="80" t="s">
        <v>10098</v>
      </c>
      <c r="B882" s="81" t="s">
        <v>10099</v>
      </c>
      <c r="C882" s="82" t="s">
        <v>63</v>
      </c>
      <c r="D882" s="83">
        <v>234.26</v>
      </c>
      <c r="E882" s="61"/>
    </row>
    <row r="883" spans="1:5" s="63" customFormat="1" x14ac:dyDescent="0.25">
      <c r="A883" s="80" t="s">
        <v>10100</v>
      </c>
      <c r="B883" s="81" t="s">
        <v>10101</v>
      </c>
      <c r="C883" s="82" t="s">
        <v>63</v>
      </c>
      <c r="D883" s="83">
        <v>156.44999999999999</v>
      </c>
      <c r="E883" s="61"/>
    </row>
    <row r="884" spans="1:5" s="63" customFormat="1" x14ac:dyDescent="0.25">
      <c r="A884" s="80" t="s">
        <v>10102</v>
      </c>
      <c r="B884" s="81" t="s">
        <v>10103</v>
      </c>
      <c r="C884" s="82" t="s">
        <v>63</v>
      </c>
      <c r="D884" s="83">
        <v>185.19</v>
      </c>
      <c r="E884" s="61"/>
    </row>
    <row r="885" spans="1:5" s="63" customFormat="1" x14ac:dyDescent="0.25">
      <c r="A885" s="80" t="s">
        <v>10104</v>
      </c>
      <c r="B885" s="81" t="s">
        <v>10105</v>
      </c>
      <c r="C885" s="82" t="s">
        <v>63</v>
      </c>
      <c r="D885" s="83">
        <v>390.64</v>
      </c>
      <c r="E885" s="61"/>
    </row>
    <row r="886" spans="1:5" s="63" customFormat="1" x14ac:dyDescent="0.25">
      <c r="A886" s="80" t="s">
        <v>10106</v>
      </c>
      <c r="B886" s="81" t="s">
        <v>10107</v>
      </c>
      <c r="C886" s="82" t="s">
        <v>63</v>
      </c>
      <c r="D886" s="83">
        <v>349.03</v>
      </c>
      <c r="E886" s="61"/>
    </row>
    <row r="887" spans="1:5" s="63" customFormat="1" ht="45" x14ac:dyDescent="0.25">
      <c r="A887" s="80" t="s">
        <v>10108</v>
      </c>
      <c r="B887" s="81" t="s">
        <v>10109</v>
      </c>
      <c r="C887" s="82" t="s">
        <v>63</v>
      </c>
      <c r="D887" s="83">
        <v>3006.63</v>
      </c>
      <c r="E887" s="61"/>
    </row>
    <row r="888" spans="1:5" s="63" customFormat="1" x14ac:dyDescent="0.25">
      <c r="A888" s="80" t="s">
        <v>10110</v>
      </c>
      <c r="B888" s="81" t="s">
        <v>10111</v>
      </c>
      <c r="C888" s="82" t="s">
        <v>63</v>
      </c>
      <c r="D888" s="83">
        <v>508.94</v>
      </c>
      <c r="E888" s="61"/>
    </row>
    <row r="889" spans="1:5" s="63" customFormat="1" ht="30" x14ac:dyDescent="0.25">
      <c r="A889" s="80" t="s">
        <v>10112</v>
      </c>
      <c r="B889" s="81" t="s">
        <v>10113</v>
      </c>
      <c r="C889" s="82" t="s">
        <v>119</v>
      </c>
      <c r="D889" s="83">
        <v>56.13</v>
      </c>
      <c r="E889" s="61"/>
    </row>
    <row r="890" spans="1:5" s="63" customFormat="1" ht="45" x14ac:dyDescent="0.25">
      <c r="A890" s="80" t="s">
        <v>10114</v>
      </c>
      <c r="B890" s="81" t="s">
        <v>10115</v>
      </c>
      <c r="C890" s="82" t="s">
        <v>13</v>
      </c>
      <c r="D890" s="83">
        <v>509.94</v>
      </c>
      <c r="E890" s="61"/>
    </row>
    <row r="891" spans="1:5" s="63" customFormat="1" x14ac:dyDescent="0.25">
      <c r="A891" s="80" t="s">
        <v>10116</v>
      </c>
      <c r="B891" s="81" t="s">
        <v>10117</v>
      </c>
      <c r="C891" s="82" t="s">
        <v>13</v>
      </c>
      <c r="D891" s="83">
        <v>779.78</v>
      </c>
      <c r="E891" s="61"/>
    </row>
    <row r="892" spans="1:5" s="63" customFormat="1" ht="30" x14ac:dyDescent="0.25">
      <c r="A892" s="80" t="s">
        <v>10118</v>
      </c>
      <c r="B892" s="81" t="s">
        <v>10119</v>
      </c>
      <c r="C892" s="82" t="s">
        <v>319</v>
      </c>
      <c r="D892" s="83">
        <v>1298.33</v>
      </c>
      <c r="E892" s="61"/>
    </row>
    <row r="893" spans="1:5" s="63" customFormat="1" x14ac:dyDescent="0.25">
      <c r="A893" s="80" t="s">
        <v>10120</v>
      </c>
      <c r="B893" s="81" t="s">
        <v>10121</v>
      </c>
      <c r="C893" s="82" t="s">
        <v>319</v>
      </c>
      <c r="D893" s="83">
        <v>7.1</v>
      </c>
      <c r="E893" s="61"/>
    </row>
    <row r="894" spans="1:5" s="63" customFormat="1" ht="30" x14ac:dyDescent="0.25">
      <c r="A894" s="80" t="s">
        <v>10122</v>
      </c>
      <c r="B894" s="81" t="s">
        <v>10123</v>
      </c>
      <c r="C894" s="82" t="s">
        <v>13</v>
      </c>
      <c r="D894" s="83">
        <v>237.98</v>
      </c>
      <c r="E894" s="61"/>
    </row>
    <row r="895" spans="1:5" s="63" customFormat="1" ht="30" x14ac:dyDescent="0.25">
      <c r="A895" s="80" t="s">
        <v>10124</v>
      </c>
      <c r="B895" s="81" t="s">
        <v>10125</v>
      </c>
      <c r="C895" s="82" t="s">
        <v>13</v>
      </c>
      <c r="D895" s="83">
        <v>53.51</v>
      </c>
      <c r="E895" s="61"/>
    </row>
    <row r="896" spans="1:5" s="63" customFormat="1" ht="30" x14ac:dyDescent="0.25">
      <c r="A896" s="80" t="s">
        <v>10126</v>
      </c>
      <c r="B896" s="81" t="s">
        <v>10127</v>
      </c>
      <c r="C896" s="82" t="s">
        <v>13</v>
      </c>
      <c r="D896" s="83">
        <v>89.42</v>
      </c>
      <c r="E896" s="61"/>
    </row>
    <row r="897" spans="1:5" s="63" customFormat="1" ht="30" x14ac:dyDescent="0.25">
      <c r="A897" s="80" t="s">
        <v>10128</v>
      </c>
      <c r="B897" s="81" t="s">
        <v>10129</v>
      </c>
      <c r="C897" s="82" t="s">
        <v>13</v>
      </c>
      <c r="D897" s="83">
        <v>204.67</v>
      </c>
      <c r="E897" s="61"/>
    </row>
    <row r="898" spans="1:5" s="63" customFormat="1" ht="30" x14ac:dyDescent="0.25">
      <c r="A898" s="80" t="s">
        <v>10130</v>
      </c>
      <c r="B898" s="81" t="s">
        <v>10131</v>
      </c>
      <c r="C898" s="82" t="s">
        <v>13</v>
      </c>
      <c r="D898" s="83">
        <v>36.380000000000003</v>
      </c>
      <c r="E898" s="61"/>
    </row>
    <row r="899" spans="1:5" s="63" customFormat="1" ht="30" x14ac:dyDescent="0.25">
      <c r="A899" s="80" t="s">
        <v>10132</v>
      </c>
      <c r="B899" s="81" t="s">
        <v>10133</v>
      </c>
      <c r="C899" s="82" t="s">
        <v>13</v>
      </c>
      <c r="D899" s="83">
        <v>78.3</v>
      </c>
      <c r="E899" s="61"/>
    </row>
    <row r="900" spans="1:5" s="63" customFormat="1" ht="30" x14ac:dyDescent="0.25">
      <c r="A900" s="80" t="s">
        <v>10134</v>
      </c>
      <c r="B900" s="81" t="s">
        <v>10135</v>
      </c>
      <c r="C900" s="82" t="s">
        <v>13</v>
      </c>
      <c r="D900" s="83">
        <v>56.87</v>
      </c>
      <c r="E900" s="61"/>
    </row>
    <row r="901" spans="1:5" s="63" customFormat="1" ht="30" x14ac:dyDescent="0.25">
      <c r="A901" s="80" t="s">
        <v>10136</v>
      </c>
      <c r="B901" s="81" t="s">
        <v>10137</v>
      </c>
      <c r="C901" s="82" t="s">
        <v>13</v>
      </c>
      <c r="D901" s="83">
        <v>177.65</v>
      </c>
      <c r="E901" s="61"/>
    </row>
    <row r="902" spans="1:5" s="63" customFormat="1" ht="30" x14ac:dyDescent="0.25">
      <c r="A902" s="80" t="s">
        <v>10138</v>
      </c>
      <c r="B902" s="81" t="s">
        <v>10139</v>
      </c>
      <c r="C902" s="82" t="s">
        <v>13</v>
      </c>
      <c r="D902" s="83">
        <v>189.76</v>
      </c>
      <c r="E902" s="61"/>
    </row>
    <row r="903" spans="1:5" s="63" customFormat="1" ht="30" x14ac:dyDescent="0.25">
      <c r="A903" s="80" t="s">
        <v>10140</v>
      </c>
      <c r="B903" s="81" t="s">
        <v>10141</v>
      </c>
      <c r="C903" s="82" t="s">
        <v>13</v>
      </c>
      <c r="D903" s="83">
        <v>190.87</v>
      </c>
      <c r="E903" s="61"/>
    </row>
    <row r="904" spans="1:5" s="63" customFormat="1" ht="30" x14ac:dyDescent="0.25">
      <c r="A904" s="80" t="s">
        <v>10142</v>
      </c>
      <c r="B904" s="81" t="s">
        <v>10143</v>
      </c>
      <c r="C904" s="82" t="s">
        <v>13</v>
      </c>
      <c r="D904" s="83">
        <v>1059.31</v>
      </c>
      <c r="E904" s="61"/>
    </row>
    <row r="905" spans="1:5" s="63" customFormat="1" ht="30" x14ac:dyDescent="0.25">
      <c r="A905" s="80" t="s">
        <v>10144</v>
      </c>
      <c r="B905" s="81" t="s">
        <v>10145</v>
      </c>
      <c r="C905" s="82" t="s">
        <v>13</v>
      </c>
      <c r="D905" s="83">
        <v>177.99</v>
      </c>
      <c r="E905" s="61"/>
    </row>
    <row r="906" spans="1:5" s="63" customFormat="1" ht="30" x14ac:dyDescent="0.25">
      <c r="A906" s="80" t="s">
        <v>10146</v>
      </c>
      <c r="B906" s="81" t="s">
        <v>10147</v>
      </c>
      <c r="C906" s="82" t="s">
        <v>13</v>
      </c>
      <c r="D906" s="83">
        <v>37.17</v>
      </c>
      <c r="E906" s="61"/>
    </row>
    <row r="907" spans="1:5" s="63" customFormat="1" x14ac:dyDescent="0.25">
      <c r="A907" s="80" t="s">
        <v>10148</v>
      </c>
      <c r="B907" s="81" t="s">
        <v>10149</v>
      </c>
      <c r="C907" s="82" t="s">
        <v>13</v>
      </c>
      <c r="D907" s="83">
        <v>49.58</v>
      </c>
      <c r="E907" s="61"/>
    </row>
    <row r="908" spans="1:5" s="63" customFormat="1" x14ac:dyDescent="0.25">
      <c r="A908" s="80" t="s">
        <v>10150</v>
      </c>
      <c r="B908" s="81" t="s">
        <v>10151</v>
      </c>
      <c r="C908" s="82" t="s">
        <v>13</v>
      </c>
      <c r="D908" s="83">
        <v>26.29</v>
      </c>
      <c r="E908" s="61"/>
    </row>
    <row r="909" spans="1:5" s="63" customFormat="1" x14ac:dyDescent="0.25">
      <c r="A909" s="80" t="s">
        <v>10152</v>
      </c>
      <c r="B909" s="81" t="s">
        <v>10153</v>
      </c>
      <c r="C909" s="82" t="s">
        <v>13</v>
      </c>
      <c r="D909" s="83">
        <v>201.92</v>
      </c>
      <c r="E909" s="61"/>
    </row>
    <row r="910" spans="1:5" s="63" customFormat="1" x14ac:dyDescent="0.25">
      <c r="A910" s="80" t="s">
        <v>10154</v>
      </c>
      <c r="B910" s="81" t="s">
        <v>10155</v>
      </c>
      <c r="C910" s="82" t="s">
        <v>13</v>
      </c>
      <c r="D910" s="83">
        <v>333.46</v>
      </c>
      <c r="E910" s="61"/>
    </row>
    <row r="911" spans="1:5" s="63" customFormat="1" ht="30" x14ac:dyDescent="0.25">
      <c r="A911" s="80" t="s">
        <v>10156</v>
      </c>
      <c r="B911" s="81" t="s">
        <v>10157</v>
      </c>
      <c r="C911" s="82" t="s">
        <v>319</v>
      </c>
      <c r="D911" s="83">
        <v>25.62</v>
      </c>
      <c r="E911" s="61"/>
    </row>
    <row r="912" spans="1:5" s="63" customFormat="1" ht="30" x14ac:dyDescent="0.25">
      <c r="A912" s="80" t="s">
        <v>10158</v>
      </c>
      <c r="B912" s="81" t="s">
        <v>10159</v>
      </c>
      <c r="C912" s="82" t="s">
        <v>13</v>
      </c>
      <c r="D912" s="83">
        <v>106.1</v>
      </c>
      <c r="E912" s="61"/>
    </row>
    <row r="913" spans="1:5" s="63" customFormat="1" x14ac:dyDescent="0.25">
      <c r="A913" s="80" t="s">
        <v>10160</v>
      </c>
      <c r="B913" s="81" t="s">
        <v>10161</v>
      </c>
      <c r="C913" s="82" t="s">
        <v>13</v>
      </c>
      <c r="D913" s="83">
        <v>163.61000000000001</v>
      </c>
      <c r="E913" s="61"/>
    </row>
    <row r="914" spans="1:5" s="63" customFormat="1" x14ac:dyDescent="0.25">
      <c r="A914" s="80" t="s">
        <v>10162</v>
      </c>
      <c r="B914" s="81" t="s">
        <v>10163</v>
      </c>
      <c r="C914" s="82" t="s">
        <v>13</v>
      </c>
      <c r="D914" s="83">
        <v>27.93</v>
      </c>
      <c r="E914" s="61"/>
    </row>
    <row r="915" spans="1:5" s="63" customFormat="1" x14ac:dyDescent="0.25">
      <c r="A915" s="80" t="s">
        <v>10164</v>
      </c>
      <c r="B915" s="81" t="s">
        <v>10165</v>
      </c>
      <c r="C915" s="82" t="s">
        <v>13</v>
      </c>
      <c r="D915" s="83">
        <v>74.36</v>
      </c>
      <c r="E915" s="61"/>
    </row>
    <row r="916" spans="1:5" s="63" customFormat="1" x14ac:dyDescent="0.25">
      <c r="A916" s="80" t="s">
        <v>10166</v>
      </c>
      <c r="B916" s="81" t="s">
        <v>10167</v>
      </c>
      <c r="C916" s="82" t="s">
        <v>13</v>
      </c>
      <c r="D916" s="83">
        <v>19.3</v>
      </c>
      <c r="E916" s="61"/>
    </row>
    <row r="917" spans="1:5" s="63" customFormat="1" ht="30" x14ac:dyDescent="0.25">
      <c r="A917" s="80" t="s">
        <v>10168</v>
      </c>
      <c r="B917" s="81" t="s">
        <v>10169</v>
      </c>
      <c r="C917" s="82" t="s">
        <v>13</v>
      </c>
      <c r="D917" s="83">
        <v>998.57</v>
      </c>
      <c r="E917" s="61"/>
    </row>
    <row r="918" spans="1:5" s="63" customFormat="1" x14ac:dyDescent="0.25">
      <c r="A918" s="80" t="s">
        <v>10170</v>
      </c>
      <c r="B918" s="81" t="s">
        <v>10171</v>
      </c>
      <c r="C918" s="82" t="s">
        <v>13</v>
      </c>
      <c r="D918" s="83">
        <v>47.95</v>
      </c>
      <c r="E918" s="61"/>
    </row>
    <row r="919" spans="1:5" s="63" customFormat="1" ht="30" x14ac:dyDescent="0.25">
      <c r="A919" s="80" t="s">
        <v>10172</v>
      </c>
      <c r="B919" s="81" t="s">
        <v>10173</v>
      </c>
      <c r="C919" s="82" t="s">
        <v>13</v>
      </c>
      <c r="D919" s="83">
        <v>49.54</v>
      </c>
      <c r="E919" s="61"/>
    </row>
    <row r="920" spans="1:5" s="63" customFormat="1" ht="30" x14ac:dyDescent="0.25">
      <c r="A920" s="80" t="s">
        <v>10174</v>
      </c>
      <c r="B920" s="81" t="s">
        <v>10175</v>
      </c>
      <c r="C920" s="82" t="s">
        <v>13</v>
      </c>
      <c r="D920" s="83">
        <v>38.47</v>
      </c>
      <c r="E920" s="61"/>
    </row>
    <row r="921" spans="1:5" s="63" customFormat="1" ht="30" x14ac:dyDescent="0.25">
      <c r="A921" s="80" t="s">
        <v>10176</v>
      </c>
      <c r="B921" s="81" t="s">
        <v>10177</v>
      </c>
      <c r="C921" s="82" t="s">
        <v>13</v>
      </c>
      <c r="D921" s="83">
        <v>9645.98</v>
      </c>
      <c r="E921" s="61"/>
    </row>
    <row r="922" spans="1:5" s="63" customFormat="1" ht="30" x14ac:dyDescent="0.25">
      <c r="A922" s="80" t="s">
        <v>10178</v>
      </c>
      <c r="B922" s="81" t="s">
        <v>10179</v>
      </c>
      <c r="C922" s="82" t="s">
        <v>13</v>
      </c>
      <c r="D922" s="83">
        <v>13602.09</v>
      </c>
      <c r="E922" s="61"/>
    </row>
    <row r="923" spans="1:5" s="63" customFormat="1" ht="30" x14ac:dyDescent="0.25">
      <c r="A923" s="80" t="s">
        <v>10180</v>
      </c>
      <c r="B923" s="81" t="s">
        <v>10181</v>
      </c>
      <c r="C923" s="82" t="s">
        <v>319</v>
      </c>
      <c r="D923" s="83">
        <v>109.06</v>
      </c>
      <c r="E923" s="61"/>
    </row>
    <row r="924" spans="1:5" s="63" customFormat="1" ht="30" x14ac:dyDescent="0.25">
      <c r="A924" s="80" t="s">
        <v>10182</v>
      </c>
      <c r="B924" s="81" t="s">
        <v>10183</v>
      </c>
      <c r="C924" s="82" t="s">
        <v>319</v>
      </c>
      <c r="D924" s="83">
        <v>82.72</v>
      </c>
      <c r="E924" s="61"/>
    </row>
    <row r="925" spans="1:5" s="63" customFormat="1" x14ac:dyDescent="0.25">
      <c r="A925" s="80" t="s">
        <v>10184</v>
      </c>
      <c r="B925" s="81" t="s">
        <v>10185</v>
      </c>
      <c r="C925" s="82" t="s">
        <v>13</v>
      </c>
      <c r="D925" s="83">
        <v>317.36</v>
      </c>
      <c r="E925" s="61"/>
    </row>
    <row r="926" spans="1:5" s="63" customFormat="1" ht="30" x14ac:dyDescent="0.25">
      <c r="A926" s="80" t="s">
        <v>10186</v>
      </c>
      <c r="B926" s="81" t="s">
        <v>10187</v>
      </c>
      <c r="C926" s="82" t="s">
        <v>319</v>
      </c>
      <c r="D926" s="83">
        <v>444.57</v>
      </c>
      <c r="E926" s="61"/>
    </row>
    <row r="927" spans="1:5" s="63" customFormat="1" ht="30" x14ac:dyDescent="0.25">
      <c r="A927" s="80" t="s">
        <v>10188</v>
      </c>
      <c r="B927" s="81" t="s">
        <v>10189</v>
      </c>
      <c r="C927" s="82" t="s">
        <v>13</v>
      </c>
      <c r="D927" s="83">
        <v>301.55</v>
      </c>
      <c r="E927" s="61"/>
    </row>
    <row r="928" spans="1:5" s="63" customFormat="1" ht="30" x14ac:dyDescent="0.25">
      <c r="A928" s="80" t="s">
        <v>10190</v>
      </c>
      <c r="B928" s="81" t="s">
        <v>10191</v>
      </c>
      <c r="C928" s="82" t="s">
        <v>13</v>
      </c>
      <c r="D928" s="83">
        <v>284.99</v>
      </c>
      <c r="E928" s="61"/>
    </row>
    <row r="929" spans="1:5" s="63" customFormat="1" ht="45" x14ac:dyDescent="0.25">
      <c r="A929" s="80" t="s">
        <v>10192</v>
      </c>
      <c r="B929" s="81" t="s">
        <v>10193</v>
      </c>
      <c r="C929" s="82" t="s">
        <v>13</v>
      </c>
      <c r="D929" s="83">
        <v>4308.29</v>
      </c>
      <c r="E929" s="61"/>
    </row>
    <row r="930" spans="1:5" s="63" customFormat="1" ht="30" x14ac:dyDescent="0.25">
      <c r="A930" s="80" t="s">
        <v>10194</v>
      </c>
      <c r="B930" s="81" t="s">
        <v>10195</v>
      </c>
      <c r="C930" s="82" t="s">
        <v>13</v>
      </c>
      <c r="D930" s="83">
        <v>289.77999999999997</v>
      </c>
      <c r="E930" s="61"/>
    </row>
    <row r="931" spans="1:5" s="63" customFormat="1" ht="30" x14ac:dyDescent="0.25">
      <c r="A931" s="80" t="s">
        <v>10196</v>
      </c>
      <c r="B931" s="81" t="s">
        <v>10197</v>
      </c>
      <c r="C931" s="82" t="s">
        <v>63</v>
      </c>
      <c r="D931" s="83">
        <v>2787.07</v>
      </c>
      <c r="E931" s="61"/>
    </row>
    <row r="932" spans="1:5" s="63" customFormat="1" x14ac:dyDescent="0.25">
      <c r="A932" s="80" t="s">
        <v>10198</v>
      </c>
      <c r="B932" s="81" t="s">
        <v>10199</v>
      </c>
      <c r="C932" s="82" t="s">
        <v>319</v>
      </c>
      <c r="D932" s="83">
        <v>3444.8</v>
      </c>
      <c r="E932" s="61"/>
    </row>
    <row r="933" spans="1:5" s="63" customFormat="1" x14ac:dyDescent="0.25">
      <c r="A933" s="80" t="s">
        <v>10200</v>
      </c>
      <c r="B933" s="81" t="s">
        <v>10201</v>
      </c>
      <c r="C933" s="82" t="s">
        <v>63</v>
      </c>
      <c r="D933" s="83">
        <v>2084.34</v>
      </c>
      <c r="E933" s="61"/>
    </row>
    <row r="934" spans="1:5" s="63" customFormat="1" ht="30" x14ac:dyDescent="0.25">
      <c r="A934" s="80" t="s">
        <v>10202</v>
      </c>
      <c r="B934" s="81" t="s">
        <v>10203</v>
      </c>
      <c r="C934" s="82" t="s">
        <v>63</v>
      </c>
      <c r="D934" s="83">
        <v>2056.13</v>
      </c>
      <c r="E934" s="61"/>
    </row>
    <row r="935" spans="1:5" s="63" customFormat="1" ht="30" x14ac:dyDescent="0.25">
      <c r="A935" s="80" t="s">
        <v>10204</v>
      </c>
      <c r="B935" s="81" t="s">
        <v>10205</v>
      </c>
      <c r="C935" s="82" t="s">
        <v>63</v>
      </c>
      <c r="D935" s="83">
        <v>2621.2600000000002</v>
      </c>
      <c r="E935" s="61"/>
    </row>
    <row r="936" spans="1:5" s="63" customFormat="1" ht="30" x14ac:dyDescent="0.25">
      <c r="A936" s="80" t="s">
        <v>10206</v>
      </c>
      <c r="B936" s="81" t="s">
        <v>10207</v>
      </c>
      <c r="C936" s="82" t="s">
        <v>63</v>
      </c>
      <c r="D936" s="83">
        <v>3720.25</v>
      </c>
      <c r="E936" s="61"/>
    </row>
    <row r="937" spans="1:5" s="63" customFormat="1" ht="30" x14ac:dyDescent="0.25">
      <c r="A937" s="80" t="s">
        <v>10208</v>
      </c>
      <c r="B937" s="81" t="s">
        <v>10209</v>
      </c>
      <c r="C937" s="82" t="s">
        <v>63</v>
      </c>
      <c r="D937" s="83">
        <v>2862.12</v>
      </c>
      <c r="E937" s="61"/>
    </row>
    <row r="938" spans="1:5" s="63" customFormat="1" ht="30" x14ac:dyDescent="0.25">
      <c r="A938" s="80" t="s">
        <v>10210</v>
      </c>
      <c r="B938" s="81" t="s">
        <v>10211</v>
      </c>
      <c r="C938" s="82" t="s">
        <v>63</v>
      </c>
      <c r="D938" s="83">
        <v>3810.32</v>
      </c>
      <c r="E938" s="61"/>
    </row>
    <row r="939" spans="1:5" s="63" customFormat="1" ht="30" x14ac:dyDescent="0.25">
      <c r="A939" s="80" t="s">
        <v>10212</v>
      </c>
      <c r="B939" s="81" t="s">
        <v>10213</v>
      </c>
      <c r="C939" s="82" t="s">
        <v>63</v>
      </c>
      <c r="D939" s="83">
        <v>3156</v>
      </c>
      <c r="E939" s="61"/>
    </row>
    <row r="940" spans="1:5" s="63" customFormat="1" x14ac:dyDescent="0.25">
      <c r="A940" s="80" t="s">
        <v>10214</v>
      </c>
      <c r="B940" s="81" t="s">
        <v>2694</v>
      </c>
      <c r="C940" s="82" t="s">
        <v>119</v>
      </c>
      <c r="D940" s="83">
        <v>390.96</v>
      </c>
      <c r="E940" s="61"/>
    </row>
    <row r="941" spans="1:5" s="63" customFormat="1" ht="30" x14ac:dyDescent="0.25">
      <c r="A941" s="80" t="s">
        <v>10215</v>
      </c>
      <c r="B941" s="81" t="s">
        <v>10216</v>
      </c>
      <c r="C941" s="82" t="s">
        <v>13</v>
      </c>
      <c r="D941" s="83">
        <v>895.11</v>
      </c>
      <c r="E941" s="61"/>
    </row>
    <row r="942" spans="1:5" s="63" customFormat="1" ht="30" x14ac:dyDescent="0.25">
      <c r="A942" s="80" t="s">
        <v>10217</v>
      </c>
      <c r="B942" s="81" t="s">
        <v>10218</v>
      </c>
      <c r="C942" s="82" t="s">
        <v>63</v>
      </c>
      <c r="D942" s="83">
        <v>1682.07</v>
      </c>
      <c r="E942" s="61"/>
    </row>
    <row r="943" spans="1:5" s="63" customFormat="1" ht="30" x14ac:dyDescent="0.25">
      <c r="A943" s="80" t="s">
        <v>10219</v>
      </c>
      <c r="B943" s="81" t="s">
        <v>10220</v>
      </c>
      <c r="C943" s="82" t="s">
        <v>63</v>
      </c>
      <c r="D943" s="83">
        <v>1816.09</v>
      </c>
      <c r="E943" s="61"/>
    </row>
    <row r="944" spans="1:5" s="63" customFormat="1" ht="30" x14ac:dyDescent="0.25">
      <c r="A944" s="80" t="s">
        <v>10221</v>
      </c>
      <c r="B944" s="81" t="s">
        <v>10222</v>
      </c>
      <c r="C944" s="82" t="s">
        <v>63</v>
      </c>
      <c r="D944" s="83">
        <v>2183.9299999999998</v>
      </c>
      <c r="E944" s="61"/>
    </row>
    <row r="945" spans="1:5" s="63" customFormat="1" ht="30" x14ac:dyDescent="0.25">
      <c r="A945" s="80" t="s">
        <v>10223</v>
      </c>
      <c r="B945" s="81" t="s">
        <v>10224</v>
      </c>
      <c r="C945" s="82" t="s">
        <v>63</v>
      </c>
      <c r="D945" s="83">
        <v>3281.89</v>
      </c>
      <c r="E945" s="61"/>
    </row>
    <row r="946" spans="1:5" s="63" customFormat="1" ht="30" x14ac:dyDescent="0.25">
      <c r="A946" s="80" t="s">
        <v>10225</v>
      </c>
      <c r="B946" s="81" t="s">
        <v>10226</v>
      </c>
      <c r="C946" s="82" t="s">
        <v>63</v>
      </c>
      <c r="D946" s="83">
        <v>2674.67</v>
      </c>
      <c r="E946" s="61"/>
    </row>
    <row r="947" spans="1:5" s="63" customFormat="1" ht="30" x14ac:dyDescent="0.25">
      <c r="A947" s="80" t="s">
        <v>10227</v>
      </c>
      <c r="B947" s="81" t="s">
        <v>10228</v>
      </c>
      <c r="C947" s="82" t="s">
        <v>63</v>
      </c>
      <c r="D947" s="83">
        <v>3333.76</v>
      </c>
      <c r="E947" s="61"/>
    </row>
    <row r="948" spans="1:5" s="63" customFormat="1" ht="30" x14ac:dyDescent="0.25">
      <c r="A948" s="80" t="s">
        <v>10229</v>
      </c>
      <c r="B948" s="81" t="s">
        <v>10230</v>
      </c>
      <c r="C948" s="82" t="s">
        <v>63</v>
      </c>
      <c r="D948" s="83">
        <v>2741.1</v>
      </c>
      <c r="E948" s="61"/>
    </row>
    <row r="949" spans="1:5" s="63" customFormat="1" ht="30" x14ac:dyDescent="0.25">
      <c r="A949" s="80" t="s">
        <v>10231</v>
      </c>
      <c r="B949" s="81" t="s">
        <v>10232</v>
      </c>
      <c r="C949" s="82" t="s">
        <v>13</v>
      </c>
      <c r="D949" s="83">
        <v>373.57</v>
      </c>
      <c r="E949" s="61"/>
    </row>
    <row r="950" spans="1:5" s="63" customFormat="1" ht="30" x14ac:dyDescent="0.25">
      <c r="A950" s="80" t="s">
        <v>10233</v>
      </c>
      <c r="B950" s="81" t="s">
        <v>10234</v>
      </c>
      <c r="C950" s="82" t="s">
        <v>63</v>
      </c>
      <c r="D950" s="83">
        <v>1465.27</v>
      </c>
      <c r="E950" s="61"/>
    </row>
    <row r="951" spans="1:5" s="63" customFormat="1" ht="30" x14ac:dyDescent="0.25">
      <c r="A951" s="80" t="s">
        <v>10235</v>
      </c>
      <c r="B951" s="81" t="s">
        <v>10236</v>
      </c>
      <c r="C951" s="82" t="s">
        <v>63</v>
      </c>
      <c r="D951" s="83">
        <v>2411.4699999999998</v>
      </c>
      <c r="E951" s="61"/>
    </row>
    <row r="952" spans="1:5" s="63" customFormat="1" ht="30" x14ac:dyDescent="0.25">
      <c r="A952" s="80" t="s">
        <v>10237</v>
      </c>
      <c r="B952" s="81" t="s">
        <v>10238</v>
      </c>
      <c r="C952" s="82" t="s">
        <v>63</v>
      </c>
      <c r="D952" s="83">
        <v>2031.69</v>
      </c>
      <c r="E952" s="61"/>
    </row>
    <row r="953" spans="1:5" s="63" customFormat="1" x14ac:dyDescent="0.25">
      <c r="A953" s="80" t="s">
        <v>10239</v>
      </c>
      <c r="B953" s="81" t="s">
        <v>2980</v>
      </c>
      <c r="C953" s="82" t="s">
        <v>319</v>
      </c>
      <c r="D953" s="83">
        <v>3712.97</v>
      </c>
      <c r="E953" s="61"/>
    </row>
    <row r="954" spans="1:5" s="63" customFormat="1" ht="30" x14ac:dyDescent="0.25">
      <c r="A954" s="80" t="s">
        <v>10240</v>
      </c>
      <c r="B954" s="81" t="s">
        <v>10241</v>
      </c>
      <c r="C954" s="82" t="s">
        <v>63</v>
      </c>
      <c r="D954" s="83">
        <v>3095.53</v>
      </c>
      <c r="E954" s="61"/>
    </row>
    <row r="955" spans="1:5" s="63" customFormat="1" ht="30" x14ac:dyDescent="0.25">
      <c r="A955" s="80" t="s">
        <v>10242</v>
      </c>
      <c r="B955" s="81" t="s">
        <v>10243</v>
      </c>
      <c r="C955" s="82" t="s">
        <v>63</v>
      </c>
      <c r="D955" s="83">
        <v>3904.48</v>
      </c>
      <c r="E955" s="61"/>
    </row>
    <row r="956" spans="1:5" s="63" customFormat="1" ht="30" x14ac:dyDescent="0.25">
      <c r="A956" s="80" t="s">
        <v>10244</v>
      </c>
      <c r="B956" s="81" t="s">
        <v>10245</v>
      </c>
      <c r="C956" s="82" t="s">
        <v>63</v>
      </c>
      <c r="D956" s="83">
        <v>2356.71</v>
      </c>
      <c r="E956" s="61"/>
    </row>
    <row r="957" spans="1:5" s="63" customFormat="1" ht="30" x14ac:dyDescent="0.25">
      <c r="A957" s="80" t="s">
        <v>10246</v>
      </c>
      <c r="B957" s="81" t="s">
        <v>10247</v>
      </c>
      <c r="C957" s="82" t="s">
        <v>63</v>
      </c>
      <c r="D957" s="83">
        <v>3707.54</v>
      </c>
      <c r="E957" s="61"/>
    </row>
    <row r="958" spans="1:5" s="63" customFormat="1" ht="30" x14ac:dyDescent="0.25">
      <c r="A958" s="80" t="s">
        <v>10248</v>
      </c>
      <c r="B958" s="81" t="s">
        <v>10249</v>
      </c>
      <c r="C958" s="82" t="s">
        <v>13</v>
      </c>
      <c r="D958" s="83">
        <v>124.78</v>
      </c>
      <c r="E958" s="61"/>
    </row>
    <row r="959" spans="1:5" s="63" customFormat="1" x14ac:dyDescent="0.25">
      <c r="A959" s="80" t="s">
        <v>10250</v>
      </c>
      <c r="B959" s="81" t="s">
        <v>10251</v>
      </c>
      <c r="C959" s="82" t="s">
        <v>319</v>
      </c>
      <c r="D959" s="83">
        <v>1101.03</v>
      </c>
      <c r="E959" s="61"/>
    </row>
    <row r="960" spans="1:5" s="63" customFormat="1" x14ac:dyDescent="0.25">
      <c r="A960" s="80" t="s">
        <v>10252</v>
      </c>
      <c r="B960" s="81" t="s">
        <v>10253</v>
      </c>
      <c r="C960" s="82" t="s">
        <v>319</v>
      </c>
      <c r="D960" s="83">
        <v>1581.77</v>
      </c>
      <c r="E960" s="61"/>
    </row>
    <row r="961" spans="1:5" s="63" customFormat="1" ht="30" x14ac:dyDescent="0.25">
      <c r="A961" s="80" t="s">
        <v>10254</v>
      </c>
      <c r="B961" s="81" t="s">
        <v>10255</v>
      </c>
      <c r="C961" s="82" t="s">
        <v>319</v>
      </c>
      <c r="D961" s="83">
        <v>1224.19</v>
      </c>
      <c r="E961" s="61"/>
    </row>
    <row r="962" spans="1:5" s="63" customFormat="1" x14ac:dyDescent="0.25">
      <c r="A962" s="80" t="s">
        <v>10256</v>
      </c>
      <c r="B962" s="81" t="s">
        <v>10257</v>
      </c>
      <c r="C962" s="82" t="s">
        <v>560</v>
      </c>
      <c r="D962" s="83">
        <v>133.03</v>
      </c>
      <c r="E962" s="61"/>
    </row>
    <row r="963" spans="1:5" s="63" customFormat="1" x14ac:dyDescent="0.25">
      <c r="A963" s="80" t="s">
        <v>10258</v>
      </c>
      <c r="B963" s="81" t="s">
        <v>10259</v>
      </c>
      <c r="C963" s="82" t="s">
        <v>560</v>
      </c>
      <c r="D963" s="83">
        <v>59.49</v>
      </c>
      <c r="E963" s="61"/>
    </row>
    <row r="964" spans="1:5" s="63" customFormat="1" ht="30" x14ac:dyDescent="0.25">
      <c r="A964" s="80" t="s">
        <v>10260</v>
      </c>
      <c r="B964" s="81" t="s">
        <v>10261</v>
      </c>
      <c r="C964" s="82" t="s">
        <v>560</v>
      </c>
      <c r="D964" s="83">
        <v>39.56</v>
      </c>
      <c r="E964" s="61"/>
    </row>
    <row r="965" spans="1:5" s="63" customFormat="1" ht="30" x14ac:dyDescent="0.25">
      <c r="A965" s="80" t="s">
        <v>10262</v>
      </c>
      <c r="B965" s="81" t="s">
        <v>10263</v>
      </c>
      <c r="C965" s="82" t="s">
        <v>63</v>
      </c>
      <c r="D965" s="83">
        <v>144.19</v>
      </c>
      <c r="E965" s="61"/>
    </row>
    <row r="966" spans="1:5" s="63" customFormat="1" ht="30" x14ac:dyDescent="0.25">
      <c r="A966" s="80" t="s">
        <v>10264</v>
      </c>
      <c r="B966" s="81" t="s">
        <v>10265</v>
      </c>
      <c r="C966" s="82" t="s">
        <v>13</v>
      </c>
      <c r="D966" s="83">
        <v>824.36</v>
      </c>
      <c r="E966" s="61"/>
    </row>
    <row r="967" spans="1:5" s="63" customFormat="1" ht="30" x14ac:dyDescent="0.25">
      <c r="A967" s="80" t="s">
        <v>10266</v>
      </c>
      <c r="B967" s="81" t="s">
        <v>10267</v>
      </c>
      <c r="C967" s="82" t="s">
        <v>63</v>
      </c>
      <c r="D967" s="83">
        <v>58.98</v>
      </c>
      <c r="E967" s="61"/>
    </row>
    <row r="968" spans="1:5" s="63" customFormat="1" ht="30" x14ac:dyDescent="0.25">
      <c r="A968" s="80" t="s">
        <v>10268</v>
      </c>
      <c r="B968" s="81" t="s">
        <v>10269</v>
      </c>
      <c r="C968" s="82" t="s">
        <v>13</v>
      </c>
      <c r="D968" s="83">
        <v>86.27</v>
      </c>
      <c r="E968" s="61"/>
    </row>
    <row r="969" spans="1:5" s="63" customFormat="1" x14ac:dyDescent="0.25">
      <c r="A969" s="80" t="s">
        <v>10270</v>
      </c>
      <c r="B969" s="81" t="s">
        <v>10271</v>
      </c>
      <c r="C969" s="82" t="s">
        <v>13</v>
      </c>
      <c r="D969" s="83">
        <v>24.82</v>
      </c>
      <c r="E969" s="61"/>
    </row>
    <row r="970" spans="1:5" s="63" customFormat="1" x14ac:dyDescent="0.25">
      <c r="A970" s="80" t="s">
        <v>10272</v>
      </c>
      <c r="B970" s="81" t="s">
        <v>10273</v>
      </c>
      <c r="C970" s="82" t="s">
        <v>13</v>
      </c>
      <c r="D970" s="83">
        <v>32.81</v>
      </c>
      <c r="E970" s="61"/>
    </row>
    <row r="971" spans="1:5" s="63" customFormat="1" x14ac:dyDescent="0.25">
      <c r="A971" s="80" t="s">
        <v>10274</v>
      </c>
      <c r="B971" s="81" t="s">
        <v>10275</v>
      </c>
      <c r="C971" s="82" t="s">
        <v>13</v>
      </c>
      <c r="D971" s="83">
        <v>58.35</v>
      </c>
      <c r="E971" s="61"/>
    </row>
    <row r="972" spans="1:5" s="63" customFormat="1" x14ac:dyDescent="0.25">
      <c r="A972" s="80" t="s">
        <v>10276</v>
      </c>
      <c r="B972" s="81" t="s">
        <v>10277</v>
      </c>
      <c r="C972" s="82" t="s">
        <v>13</v>
      </c>
      <c r="D972" s="83">
        <v>58.35</v>
      </c>
      <c r="E972" s="61"/>
    </row>
    <row r="973" spans="1:5" s="63" customFormat="1" x14ac:dyDescent="0.25">
      <c r="A973" s="80" t="s">
        <v>10278</v>
      </c>
      <c r="B973" s="81" t="s">
        <v>10279</v>
      </c>
      <c r="C973" s="82" t="s">
        <v>13</v>
      </c>
      <c r="D973" s="83">
        <v>2.85</v>
      </c>
      <c r="E973" s="61"/>
    </row>
    <row r="974" spans="1:5" s="63" customFormat="1" x14ac:dyDescent="0.25">
      <c r="A974" s="80" t="s">
        <v>10280</v>
      </c>
      <c r="B974" s="81" t="s">
        <v>10281</v>
      </c>
      <c r="C974" s="82" t="s">
        <v>13</v>
      </c>
      <c r="D974" s="83">
        <v>2.5299999999999998</v>
      </c>
      <c r="E974" s="61"/>
    </row>
    <row r="975" spans="1:5" s="63" customFormat="1" x14ac:dyDescent="0.25">
      <c r="A975" s="80" t="s">
        <v>10282</v>
      </c>
      <c r="B975" s="81" t="s">
        <v>10283</v>
      </c>
      <c r="C975" s="82" t="s">
        <v>13</v>
      </c>
      <c r="D975" s="83">
        <v>0.73</v>
      </c>
      <c r="E975" s="61"/>
    </row>
    <row r="976" spans="1:5" s="63" customFormat="1" x14ac:dyDescent="0.25">
      <c r="A976" s="80" t="s">
        <v>10284</v>
      </c>
      <c r="B976" s="81" t="s">
        <v>10285</v>
      </c>
      <c r="C976" s="82" t="s">
        <v>13</v>
      </c>
      <c r="D976" s="83">
        <v>1.66</v>
      </c>
      <c r="E976" s="61"/>
    </row>
    <row r="977" spans="1:5" s="63" customFormat="1" x14ac:dyDescent="0.25">
      <c r="A977" s="80" t="s">
        <v>10286</v>
      </c>
      <c r="B977" s="81" t="s">
        <v>10287</v>
      </c>
      <c r="C977" s="82" t="s">
        <v>814</v>
      </c>
      <c r="D977" s="83">
        <v>114.73</v>
      </c>
      <c r="E977" s="61"/>
    </row>
    <row r="978" spans="1:5" s="63" customFormat="1" ht="45" x14ac:dyDescent="0.25">
      <c r="A978" s="80" t="s">
        <v>10288</v>
      </c>
      <c r="B978" s="81" t="s">
        <v>10289</v>
      </c>
      <c r="C978" s="82" t="s">
        <v>814</v>
      </c>
      <c r="D978" s="83">
        <v>49.08</v>
      </c>
      <c r="E978" s="61"/>
    </row>
    <row r="979" spans="1:5" s="63" customFormat="1" ht="30" x14ac:dyDescent="0.25">
      <c r="A979" s="80" t="s">
        <v>10290</v>
      </c>
      <c r="B979" s="81" t="s">
        <v>10291</v>
      </c>
      <c r="C979" s="82" t="s">
        <v>814</v>
      </c>
      <c r="D979" s="83">
        <v>10.84</v>
      </c>
      <c r="E979" s="61"/>
    </row>
    <row r="980" spans="1:5" s="63" customFormat="1" x14ac:dyDescent="0.25">
      <c r="A980" s="80" t="s">
        <v>10292</v>
      </c>
      <c r="B980" s="81" t="s">
        <v>10293</v>
      </c>
      <c r="C980" s="82" t="s">
        <v>814</v>
      </c>
      <c r="D980" s="83">
        <v>25.97</v>
      </c>
      <c r="E980" s="61"/>
    </row>
    <row r="981" spans="1:5" s="63" customFormat="1" x14ac:dyDescent="0.25">
      <c r="A981" s="80" t="s">
        <v>10294</v>
      </c>
      <c r="B981" s="81" t="s">
        <v>10295</v>
      </c>
      <c r="C981" s="82" t="s">
        <v>814</v>
      </c>
      <c r="D981" s="83">
        <v>53.83</v>
      </c>
      <c r="E981" s="61"/>
    </row>
    <row r="982" spans="1:5" s="63" customFormat="1" x14ac:dyDescent="0.25">
      <c r="A982" s="80" t="s">
        <v>10296</v>
      </c>
      <c r="B982" s="81" t="s">
        <v>10297</v>
      </c>
      <c r="C982" s="82" t="s">
        <v>814</v>
      </c>
      <c r="D982" s="83">
        <v>25.14</v>
      </c>
      <c r="E982" s="61"/>
    </row>
    <row r="983" spans="1:5" s="63" customFormat="1" x14ac:dyDescent="0.25">
      <c r="A983" s="80" t="s">
        <v>10298</v>
      </c>
      <c r="B983" s="81" t="s">
        <v>10299</v>
      </c>
      <c r="C983" s="82" t="s">
        <v>814</v>
      </c>
      <c r="D983" s="83">
        <v>46.56</v>
      </c>
      <c r="E983" s="61"/>
    </row>
    <row r="984" spans="1:5" s="63" customFormat="1" ht="30" x14ac:dyDescent="0.25">
      <c r="A984" s="80" t="s">
        <v>10300</v>
      </c>
      <c r="B984" s="81" t="s">
        <v>10301</v>
      </c>
      <c r="C984" s="82" t="s">
        <v>814</v>
      </c>
      <c r="D984" s="83">
        <v>31.92</v>
      </c>
      <c r="E984" s="61"/>
    </row>
    <row r="985" spans="1:5" s="63" customFormat="1" x14ac:dyDescent="0.25">
      <c r="A985" s="80" t="s">
        <v>10302</v>
      </c>
      <c r="B985" s="81" t="s">
        <v>10303</v>
      </c>
      <c r="C985" s="82" t="s">
        <v>814</v>
      </c>
      <c r="D985" s="83">
        <v>60.07</v>
      </c>
      <c r="E985" s="61"/>
    </row>
    <row r="986" spans="1:5" s="63" customFormat="1" ht="45" x14ac:dyDescent="0.25">
      <c r="A986" s="80" t="s">
        <v>10304</v>
      </c>
      <c r="B986" s="81" t="s">
        <v>10305</v>
      </c>
      <c r="C986" s="82" t="s">
        <v>814</v>
      </c>
      <c r="D986" s="83">
        <v>28.92</v>
      </c>
      <c r="E986" s="61"/>
    </row>
    <row r="987" spans="1:5" s="63" customFormat="1" ht="30" x14ac:dyDescent="0.25">
      <c r="A987" s="80" t="s">
        <v>10306</v>
      </c>
      <c r="B987" s="81" t="s">
        <v>10307</v>
      </c>
      <c r="C987" s="82" t="s">
        <v>560</v>
      </c>
      <c r="D987" s="83">
        <v>5.46</v>
      </c>
      <c r="E987" s="61"/>
    </row>
    <row r="988" spans="1:5" s="63" customFormat="1" ht="30" x14ac:dyDescent="0.25">
      <c r="A988" s="80" t="s">
        <v>10308</v>
      </c>
      <c r="B988" s="81" t="s">
        <v>10309</v>
      </c>
      <c r="C988" s="82" t="s">
        <v>814</v>
      </c>
      <c r="D988" s="83">
        <v>12.01</v>
      </c>
      <c r="E988" s="61"/>
    </row>
    <row r="989" spans="1:5" s="63" customFormat="1" ht="30" x14ac:dyDescent="0.25">
      <c r="A989" s="80" t="s">
        <v>10310</v>
      </c>
      <c r="B989" s="81" t="s">
        <v>10311</v>
      </c>
      <c r="C989" s="82" t="s">
        <v>814</v>
      </c>
      <c r="D989" s="83">
        <v>49.55</v>
      </c>
      <c r="E989" s="61"/>
    </row>
    <row r="990" spans="1:5" s="63" customFormat="1" ht="30" x14ac:dyDescent="0.25">
      <c r="A990" s="80" t="s">
        <v>10312</v>
      </c>
      <c r="B990" s="81" t="s">
        <v>10313</v>
      </c>
      <c r="C990" s="82" t="s">
        <v>560</v>
      </c>
      <c r="D990" s="83">
        <v>40.78</v>
      </c>
      <c r="E990" s="61"/>
    </row>
    <row r="991" spans="1:5" s="63" customFormat="1" ht="30" x14ac:dyDescent="0.25">
      <c r="A991" s="80" t="s">
        <v>10314</v>
      </c>
      <c r="B991" s="81" t="s">
        <v>10315</v>
      </c>
      <c r="C991" s="82" t="s">
        <v>560</v>
      </c>
      <c r="D991" s="83">
        <v>46.84</v>
      </c>
      <c r="E991" s="61"/>
    </row>
    <row r="992" spans="1:5" s="63" customFormat="1" ht="30" x14ac:dyDescent="0.25">
      <c r="A992" s="80" t="s">
        <v>10316</v>
      </c>
      <c r="B992" s="81" t="s">
        <v>10317</v>
      </c>
      <c r="C992" s="82" t="s">
        <v>814</v>
      </c>
      <c r="D992" s="83">
        <v>8.51</v>
      </c>
      <c r="E992" s="61"/>
    </row>
    <row r="993" spans="1:5" s="63" customFormat="1" ht="30" x14ac:dyDescent="0.25">
      <c r="A993" s="80" t="s">
        <v>10318</v>
      </c>
      <c r="B993" s="81" t="s">
        <v>10319</v>
      </c>
      <c r="C993" s="82" t="s">
        <v>814</v>
      </c>
      <c r="D993" s="83">
        <v>17.36</v>
      </c>
      <c r="E993" s="61"/>
    </row>
    <row r="994" spans="1:5" s="63" customFormat="1" ht="45" x14ac:dyDescent="0.25">
      <c r="A994" s="80" t="s">
        <v>10320</v>
      </c>
      <c r="B994" s="81" t="s">
        <v>10321</v>
      </c>
      <c r="C994" s="82" t="s">
        <v>814</v>
      </c>
      <c r="D994" s="83">
        <v>12.13</v>
      </c>
      <c r="E994" s="61"/>
    </row>
    <row r="995" spans="1:5" s="63" customFormat="1" x14ac:dyDescent="0.25">
      <c r="A995" s="80" t="s">
        <v>10322</v>
      </c>
      <c r="B995" s="81" t="s">
        <v>10323</v>
      </c>
      <c r="C995" s="82" t="s">
        <v>814</v>
      </c>
      <c r="D995" s="83">
        <v>10.5</v>
      </c>
      <c r="E995" s="61"/>
    </row>
    <row r="996" spans="1:5" s="63" customFormat="1" ht="30" x14ac:dyDescent="0.25">
      <c r="A996" s="80" t="s">
        <v>10324</v>
      </c>
      <c r="B996" s="81" t="s">
        <v>10325</v>
      </c>
      <c r="C996" s="82" t="s">
        <v>814</v>
      </c>
      <c r="D996" s="83">
        <v>22.32</v>
      </c>
      <c r="E996" s="61"/>
    </row>
    <row r="997" spans="1:5" s="63" customFormat="1" ht="30" x14ac:dyDescent="0.25">
      <c r="A997" s="80" t="s">
        <v>10326</v>
      </c>
      <c r="B997" s="81" t="s">
        <v>10327</v>
      </c>
      <c r="C997" s="82" t="s">
        <v>814</v>
      </c>
      <c r="D997" s="83">
        <v>38.4</v>
      </c>
      <c r="E997" s="61"/>
    </row>
    <row r="998" spans="1:5" s="63" customFormat="1" ht="30" x14ac:dyDescent="0.25">
      <c r="A998" s="80" t="s">
        <v>10328</v>
      </c>
      <c r="B998" s="81" t="s">
        <v>10329</v>
      </c>
      <c r="C998" s="82" t="s">
        <v>814</v>
      </c>
      <c r="D998" s="83">
        <v>22.83</v>
      </c>
      <c r="E998" s="61"/>
    </row>
    <row r="999" spans="1:5" s="63" customFormat="1" x14ac:dyDescent="0.25">
      <c r="A999" s="80" t="s">
        <v>10330</v>
      </c>
      <c r="B999" s="81" t="s">
        <v>10331</v>
      </c>
      <c r="C999" s="82" t="s">
        <v>814</v>
      </c>
      <c r="D999" s="83">
        <v>70.28</v>
      </c>
      <c r="E999" s="61"/>
    </row>
    <row r="1000" spans="1:5" s="63" customFormat="1" ht="30" x14ac:dyDescent="0.25">
      <c r="A1000" s="80" t="s">
        <v>10332</v>
      </c>
      <c r="B1000" s="81" t="s">
        <v>10333</v>
      </c>
      <c r="C1000" s="82" t="s">
        <v>814</v>
      </c>
      <c r="D1000" s="83">
        <v>61.54</v>
      </c>
      <c r="E1000" s="61"/>
    </row>
    <row r="1001" spans="1:5" s="63" customFormat="1" x14ac:dyDescent="0.25">
      <c r="A1001" s="80" t="s">
        <v>10334</v>
      </c>
      <c r="B1001" s="81" t="s">
        <v>10335</v>
      </c>
      <c r="C1001" s="82" t="s">
        <v>560</v>
      </c>
      <c r="D1001" s="83">
        <v>7.4</v>
      </c>
      <c r="E1001" s="61"/>
    </row>
    <row r="1002" spans="1:5" s="63" customFormat="1" ht="30" x14ac:dyDescent="0.25">
      <c r="A1002" s="80" t="s">
        <v>10336</v>
      </c>
      <c r="B1002" s="81" t="s">
        <v>10337</v>
      </c>
      <c r="C1002" s="82" t="s">
        <v>63</v>
      </c>
      <c r="D1002" s="83">
        <v>203</v>
      </c>
      <c r="E1002" s="61"/>
    </row>
    <row r="1003" spans="1:5" s="63" customFormat="1" ht="30" x14ac:dyDescent="0.25">
      <c r="A1003" s="80" t="s">
        <v>10338</v>
      </c>
      <c r="B1003" s="81" t="s">
        <v>10339</v>
      </c>
      <c r="C1003" s="82" t="s">
        <v>63</v>
      </c>
      <c r="D1003" s="83">
        <v>402.5</v>
      </c>
      <c r="E1003" s="61"/>
    </row>
    <row r="1004" spans="1:5" s="63" customFormat="1" ht="30" x14ac:dyDescent="0.25">
      <c r="A1004" s="80" t="s">
        <v>10340</v>
      </c>
      <c r="B1004" s="81" t="s">
        <v>10341</v>
      </c>
      <c r="C1004" s="82" t="s">
        <v>814</v>
      </c>
      <c r="D1004" s="83">
        <v>46.68</v>
      </c>
      <c r="E1004" s="61"/>
    </row>
    <row r="1005" spans="1:5" s="63" customFormat="1" ht="45" x14ac:dyDescent="0.25">
      <c r="A1005" s="80" t="s">
        <v>10342</v>
      </c>
      <c r="B1005" s="81" t="s">
        <v>10343</v>
      </c>
      <c r="C1005" s="82" t="s">
        <v>814</v>
      </c>
      <c r="D1005" s="83">
        <v>28.39</v>
      </c>
      <c r="E1005" s="61"/>
    </row>
    <row r="1006" spans="1:5" s="63" customFormat="1" x14ac:dyDescent="0.25">
      <c r="A1006" s="80" t="s">
        <v>10344</v>
      </c>
      <c r="B1006" s="81" t="s">
        <v>10345</v>
      </c>
      <c r="C1006" s="82" t="s">
        <v>814</v>
      </c>
      <c r="D1006" s="83">
        <v>14.77</v>
      </c>
      <c r="E1006" s="61"/>
    </row>
    <row r="1007" spans="1:5" s="63" customFormat="1" ht="30" x14ac:dyDescent="0.25">
      <c r="A1007" s="80" t="s">
        <v>10346</v>
      </c>
      <c r="B1007" s="81" t="s">
        <v>10347</v>
      </c>
      <c r="C1007" s="82" t="s">
        <v>814</v>
      </c>
      <c r="D1007" s="83">
        <v>32.200000000000003</v>
      </c>
      <c r="E1007" s="61"/>
    </row>
    <row r="1008" spans="1:5" s="63" customFormat="1" x14ac:dyDescent="0.25">
      <c r="A1008" s="80" t="s">
        <v>10348</v>
      </c>
      <c r="B1008" s="81" t="s">
        <v>10349</v>
      </c>
      <c r="C1008" s="82" t="s">
        <v>814</v>
      </c>
      <c r="D1008" s="83">
        <v>20.27</v>
      </c>
      <c r="E1008" s="61"/>
    </row>
    <row r="1009" spans="1:5" s="63" customFormat="1" ht="30" x14ac:dyDescent="0.25">
      <c r="A1009" s="80" t="s">
        <v>10350</v>
      </c>
      <c r="B1009" s="81" t="s">
        <v>10351</v>
      </c>
      <c r="C1009" s="82" t="s">
        <v>814</v>
      </c>
      <c r="D1009" s="83">
        <v>28.29</v>
      </c>
      <c r="E1009" s="61"/>
    </row>
    <row r="1010" spans="1:5" s="63" customFormat="1" ht="30" x14ac:dyDescent="0.25">
      <c r="A1010" s="80" t="s">
        <v>10352</v>
      </c>
      <c r="B1010" s="81" t="s">
        <v>10353</v>
      </c>
      <c r="C1010" s="82" t="s">
        <v>814</v>
      </c>
      <c r="D1010" s="83">
        <v>4.75</v>
      </c>
      <c r="E1010" s="61"/>
    </row>
    <row r="1011" spans="1:5" s="63" customFormat="1" x14ac:dyDescent="0.25">
      <c r="A1011" s="80" t="s">
        <v>10354</v>
      </c>
      <c r="B1011" s="81" t="s">
        <v>10355</v>
      </c>
      <c r="C1011" s="82" t="s">
        <v>814</v>
      </c>
      <c r="D1011" s="83">
        <v>31.45</v>
      </c>
      <c r="E1011" s="61"/>
    </row>
    <row r="1012" spans="1:5" s="63" customFormat="1" x14ac:dyDescent="0.25">
      <c r="A1012" s="80" t="s">
        <v>10356</v>
      </c>
      <c r="B1012" s="81" t="s">
        <v>10357</v>
      </c>
      <c r="C1012" s="82" t="s">
        <v>814</v>
      </c>
      <c r="D1012" s="83">
        <v>30.63</v>
      </c>
      <c r="E1012" s="61"/>
    </row>
    <row r="1013" spans="1:5" s="63" customFormat="1" ht="30" x14ac:dyDescent="0.25">
      <c r="A1013" s="80" t="s">
        <v>10358</v>
      </c>
      <c r="B1013" s="81" t="s">
        <v>10359</v>
      </c>
      <c r="C1013" s="82" t="s">
        <v>814</v>
      </c>
      <c r="D1013" s="83">
        <v>19.600000000000001</v>
      </c>
      <c r="E1013" s="61"/>
    </row>
    <row r="1014" spans="1:5" s="63" customFormat="1" x14ac:dyDescent="0.25">
      <c r="A1014" s="80" t="s">
        <v>10360</v>
      </c>
      <c r="B1014" s="81" t="s">
        <v>10361</v>
      </c>
      <c r="C1014" s="82" t="s">
        <v>560</v>
      </c>
      <c r="D1014" s="83">
        <v>47.6</v>
      </c>
      <c r="E1014" s="61"/>
    </row>
    <row r="1015" spans="1:5" s="63" customFormat="1" ht="45" x14ac:dyDescent="0.25">
      <c r="A1015" s="80" t="s">
        <v>10362</v>
      </c>
      <c r="B1015" s="81" t="s">
        <v>10363</v>
      </c>
      <c r="C1015" s="82" t="s">
        <v>814</v>
      </c>
      <c r="D1015" s="83">
        <v>25.41</v>
      </c>
      <c r="E1015" s="61"/>
    </row>
    <row r="1016" spans="1:5" s="63" customFormat="1" ht="30" x14ac:dyDescent="0.25">
      <c r="A1016" s="80" t="s">
        <v>10364</v>
      </c>
      <c r="B1016" s="81" t="s">
        <v>10365</v>
      </c>
      <c r="C1016" s="82" t="s">
        <v>814</v>
      </c>
      <c r="D1016" s="83">
        <v>18.059999999999999</v>
      </c>
      <c r="E1016" s="61"/>
    </row>
    <row r="1017" spans="1:5" s="63" customFormat="1" ht="30" x14ac:dyDescent="0.25">
      <c r="A1017" s="80" t="s">
        <v>10366</v>
      </c>
      <c r="B1017" s="81" t="s">
        <v>10367</v>
      </c>
      <c r="C1017" s="82" t="s">
        <v>814</v>
      </c>
      <c r="D1017" s="83">
        <v>43.49</v>
      </c>
      <c r="E1017" s="61"/>
    </row>
    <row r="1018" spans="1:5" s="63" customFormat="1" x14ac:dyDescent="0.25">
      <c r="A1018" s="80" t="s">
        <v>10368</v>
      </c>
      <c r="B1018" s="81" t="s">
        <v>10369</v>
      </c>
      <c r="C1018" s="82" t="s">
        <v>814</v>
      </c>
      <c r="D1018" s="83">
        <v>16.059999999999999</v>
      </c>
      <c r="E1018" s="61"/>
    </row>
    <row r="1019" spans="1:5" s="63" customFormat="1" x14ac:dyDescent="0.25">
      <c r="A1019" s="80" t="s">
        <v>10370</v>
      </c>
      <c r="B1019" s="81" t="s">
        <v>10371</v>
      </c>
      <c r="C1019" s="82" t="s">
        <v>814</v>
      </c>
      <c r="D1019" s="83">
        <v>14.64</v>
      </c>
      <c r="E1019" s="61"/>
    </row>
    <row r="1020" spans="1:5" s="63" customFormat="1" x14ac:dyDescent="0.25">
      <c r="A1020" s="80" t="s">
        <v>10372</v>
      </c>
      <c r="B1020" s="81" t="s">
        <v>10373</v>
      </c>
      <c r="C1020" s="82" t="s">
        <v>814</v>
      </c>
      <c r="D1020" s="83">
        <v>15.98</v>
      </c>
      <c r="E1020" s="61"/>
    </row>
    <row r="1021" spans="1:5" s="63" customFormat="1" ht="30" x14ac:dyDescent="0.25">
      <c r="A1021" s="80" t="s">
        <v>10374</v>
      </c>
      <c r="B1021" s="81" t="s">
        <v>10375</v>
      </c>
      <c r="C1021" s="82" t="s">
        <v>814</v>
      </c>
      <c r="D1021" s="83">
        <v>31.69</v>
      </c>
      <c r="E1021" s="61"/>
    </row>
    <row r="1022" spans="1:5" s="63" customFormat="1" x14ac:dyDescent="0.25">
      <c r="A1022" s="80" t="s">
        <v>10376</v>
      </c>
      <c r="B1022" s="81" t="s">
        <v>10377</v>
      </c>
      <c r="C1022" s="82" t="s">
        <v>63</v>
      </c>
      <c r="D1022" s="83">
        <v>232.88</v>
      </c>
      <c r="E1022" s="61"/>
    </row>
    <row r="1023" spans="1:5" s="63" customFormat="1" x14ac:dyDescent="0.25">
      <c r="A1023" s="80" t="s">
        <v>10378</v>
      </c>
      <c r="B1023" s="81" t="s">
        <v>10379</v>
      </c>
      <c r="C1023" s="82" t="s">
        <v>63</v>
      </c>
      <c r="D1023" s="83">
        <v>208.28</v>
      </c>
      <c r="E1023" s="61"/>
    </row>
    <row r="1024" spans="1:5" s="63" customFormat="1" x14ac:dyDescent="0.25">
      <c r="A1024" s="80" t="s">
        <v>10380</v>
      </c>
      <c r="B1024" s="81" t="s">
        <v>10381</v>
      </c>
      <c r="C1024" s="82" t="s">
        <v>63</v>
      </c>
      <c r="D1024" s="83">
        <v>36.29</v>
      </c>
      <c r="E1024" s="61"/>
    </row>
    <row r="1025" spans="1:5" s="63" customFormat="1" x14ac:dyDescent="0.25">
      <c r="A1025" s="80" t="s">
        <v>10382</v>
      </c>
      <c r="B1025" s="81" t="s">
        <v>10383</v>
      </c>
      <c r="C1025" s="82" t="s">
        <v>119</v>
      </c>
      <c r="D1025" s="83">
        <v>31.37</v>
      </c>
      <c r="E1025" s="61"/>
    </row>
    <row r="1026" spans="1:5" s="63" customFormat="1" x14ac:dyDescent="0.25">
      <c r="A1026" s="80" t="s">
        <v>10384</v>
      </c>
      <c r="B1026" s="81" t="s">
        <v>10385</v>
      </c>
      <c r="C1026" s="82" t="s">
        <v>119</v>
      </c>
      <c r="D1026" s="83">
        <v>25.94</v>
      </c>
      <c r="E1026" s="61"/>
    </row>
    <row r="1027" spans="1:5" s="63" customFormat="1" ht="30" x14ac:dyDescent="0.25">
      <c r="A1027" s="80" t="s">
        <v>10386</v>
      </c>
      <c r="B1027" s="81" t="s">
        <v>10387</v>
      </c>
      <c r="C1027" s="82" t="s">
        <v>119</v>
      </c>
      <c r="D1027" s="83">
        <v>37.89</v>
      </c>
      <c r="E1027" s="61"/>
    </row>
    <row r="1028" spans="1:5" s="63" customFormat="1" ht="30" x14ac:dyDescent="0.25">
      <c r="A1028" s="80" t="s">
        <v>10388</v>
      </c>
      <c r="B1028" s="81" t="s">
        <v>10389</v>
      </c>
      <c r="C1028" s="82" t="s">
        <v>63</v>
      </c>
      <c r="D1028" s="83">
        <v>68.09</v>
      </c>
      <c r="E1028" s="61"/>
    </row>
    <row r="1029" spans="1:5" s="63" customFormat="1" ht="30" x14ac:dyDescent="0.25">
      <c r="A1029" s="80" t="s">
        <v>10390</v>
      </c>
      <c r="B1029" s="81" t="s">
        <v>10391</v>
      </c>
      <c r="C1029" s="82" t="s">
        <v>119</v>
      </c>
      <c r="D1029" s="83">
        <v>35.4</v>
      </c>
      <c r="E1029" s="61"/>
    </row>
    <row r="1030" spans="1:5" s="63" customFormat="1" ht="30" x14ac:dyDescent="0.25">
      <c r="A1030" s="80" t="s">
        <v>10392</v>
      </c>
      <c r="B1030" s="81" t="s">
        <v>10393</v>
      </c>
      <c r="C1030" s="82" t="s">
        <v>119</v>
      </c>
      <c r="D1030" s="83">
        <v>63.81</v>
      </c>
      <c r="E1030" s="61"/>
    </row>
    <row r="1031" spans="1:5" s="63" customFormat="1" x14ac:dyDescent="0.25">
      <c r="A1031" s="80" t="s">
        <v>10394</v>
      </c>
      <c r="B1031" s="81" t="s">
        <v>10395</v>
      </c>
      <c r="C1031" s="82" t="s">
        <v>63</v>
      </c>
      <c r="D1031" s="83">
        <v>192.87</v>
      </c>
      <c r="E1031" s="61"/>
    </row>
    <row r="1032" spans="1:5" s="63" customFormat="1" ht="30" x14ac:dyDescent="0.25">
      <c r="A1032" s="80" t="s">
        <v>10396</v>
      </c>
      <c r="B1032" s="81" t="s">
        <v>10397</v>
      </c>
      <c r="C1032" s="82" t="s">
        <v>63</v>
      </c>
      <c r="D1032" s="83">
        <v>70.06</v>
      </c>
      <c r="E1032" s="61"/>
    </row>
    <row r="1033" spans="1:5" s="63" customFormat="1" ht="30" x14ac:dyDescent="0.25">
      <c r="A1033" s="80" t="s">
        <v>10398</v>
      </c>
      <c r="B1033" s="81" t="s">
        <v>10399</v>
      </c>
      <c r="C1033" s="82" t="s">
        <v>119</v>
      </c>
      <c r="D1033" s="83">
        <v>62.89</v>
      </c>
      <c r="E1033" s="61"/>
    </row>
    <row r="1034" spans="1:5" s="63" customFormat="1" ht="30" x14ac:dyDescent="0.25">
      <c r="A1034" s="80" t="s">
        <v>10400</v>
      </c>
      <c r="B1034" s="81" t="s">
        <v>10401</v>
      </c>
      <c r="C1034" s="82" t="s">
        <v>119</v>
      </c>
      <c r="D1034" s="83">
        <v>66.349999999999994</v>
      </c>
      <c r="E1034" s="61"/>
    </row>
    <row r="1035" spans="1:5" s="63" customFormat="1" ht="30" x14ac:dyDescent="0.25">
      <c r="A1035" s="80" t="s">
        <v>10402</v>
      </c>
      <c r="B1035" s="81" t="s">
        <v>10403</v>
      </c>
      <c r="C1035" s="82" t="s">
        <v>119</v>
      </c>
      <c r="D1035" s="83">
        <v>35.5</v>
      </c>
      <c r="E1035" s="61"/>
    </row>
    <row r="1036" spans="1:5" s="63" customFormat="1" ht="30" x14ac:dyDescent="0.25">
      <c r="A1036" s="80" t="s">
        <v>10404</v>
      </c>
      <c r="B1036" s="81" t="s">
        <v>10405</v>
      </c>
      <c r="C1036" s="82" t="s">
        <v>119</v>
      </c>
      <c r="D1036" s="83">
        <v>35.590000000000003</v>
      </c>
      <c r="E1036" s="61"/>
    </row>
    <row r="1037" spans="1:5" s="63" customFormat="1" x14ac:dyDescent="0.25">
      <c r="A1037" s="80" t="s">
        <v>10406</v>
      </c>
      <c r="B1037" s="81" t="s">
        <v>10407</v>
      </c>
      <c r="C1037" s="82" t="s">
        <v>63</v>
      </c>
      <c r="D1037" s="83">
        <v>33.869999999999997</v>
      </c>
      <c r="E1037" s="61"/>
    </row>
    <row r="1038" spans="1:5" s="63" customFormat="1" ht="30" x14ac:dyDescent="0.25">
      <c r="A1038" s="80" t="s">
        <v>10408</v>
      </c>
      <c r="B1038" s="81" t="s">
        <v>10409</v>
      </c>
      <c r="C1038" s="82" t="s">
        <v>63</v>
      </c>
      <c r="D1038" s="83">
        <v>763.06</v>
      </c>
      <c r="E1038" s="61"/>
    </row>
    <row r="1039" spans="1:5" s="63" customFormat="1" ht="30" x14ac:dyDescent="0.25">
      <c r="A1039" s="80" t="s">
        <v>10410</v>
      </c>
      <c r="B1039" s="81" t="s">
        <v>10411</v>
      </c>
      <c r="C1039" s="82" t="s">
        <v>63</v>
      </c>
      <c r="D1039" s="83">
        <v>873.06</v>
      </c>
      <c r="E1039" s="61"/>
    </row>
    <row r="1040" spans="1:5" s="63" customFormat="1" ht="45" x14ac:dyDescent="0.25">
      <c r="A1040" s="80" t="s">
        <v>10412</v>
      </c>
      <c r="B1040" s="81" t="s">
        <v>10413</v>
      </c>
      <c r="C1040" s="82" t="s">
        <v>63</v>
      </c>
      <c r="D1040" s="83">
        <v>457.14</v>
      </c>
      <c r="E1040" s="61"/>
    </row>
    <row r="1041" spans="1:5" s="63" customFormat="1" ht="45" x14ac:dyDescent="0.25">
      <c r="A1041" s="80" t="s">
        <v>10414</v>
      </c>
      <c r="B1041" s="81" t="s">
        <v>10415</v>
      </c>
      <c r="C1041" s="82" t="s">
        <v>63</v>
      </c>
      <c r="D1041" s="83">
        <v>275.42</v>
      </c>
      <c r="E1041" s="61"/>
    </row>
    <row r="1042" spans="1:5" s="63" customFormat="1" ht="45" x14ac:dyDescent="0.25">
      <c r="A1042" s="80" t="s">
        <v>10416</v>
      </c>
      <c r="B1042" s="81" t="s">
        <v>10417</v>
      </c>
      <c r="C1042" s="82" t="s">
        <v>119</v>
      </c>
      <c r="D1042" s="83">
        <v>285.11</v>
      </c>
      <c r="E1042" s="61"/>
    </row>
    <row r="1043" spans="1:5" s="63" customFormat="1" ht="45" x14ac:dyDescent="0.25">
      <c r="A1043" s="80" t="s">
        <v>10418</v>
      </c>
      <c r="B1043" s="81" t="s">
        <v>10419</v>
      </c>
      <c r="C1043" s="82" t="s">
        <v>119</v>
      </c>
      <c r="D1043" s="83">
        <v>107.89</v>
      </c>
      <c r="E1043" s="61"/>
    </row>
    <row r="1044" spans="1:5" s="63" customFormat="1" ht="45" x14ac:dyDescent="0.25">
      <c r="A1044" s="80" t="s">
        <v>10420</v>
      </c>
      <c r="B1044" s="81" t="s">
        <v>10421</v>
      </c>
      <c r="C1044" s="82" t="s">
        <v>119</v>
      </c>
      <c r="D1044" s="83">
        <v>135.33000000000001</v>
      </c>
      <c r="E1044" s="61"/>
    </row>
    <row r="1045" spans="1:5" s="63" customFormat="1" ht="45" x14ac:dyDescent="0.25">
      <c r="A1045" s="80" t="s">
        <v>10422</v>
      </c>
      <c r="B1045" s="81" t="s">
        <v>10423</v>
      </c>
      <c r="C1045" s="82" t="s">
        <v>119</v>
      </c>
      <c r="D1045" s="83">
        <v>58.98</v>
      </c>
      <c r="E1045" s="61"/>
    </row>
    <row r="1046" spans="1:5" s="63" customFormat="1" ht="45" x14ac:dyDescent="0.25">
      <c r="A1046" s="80" t="s">
        <v>10424</v>
      </c>
      <c r="B1046" s="81" t="s">
        <v>10425</v>
      </c>
      <c r="C1046" s="82" t="s">
        <v>119</v>
      </c>
      <c r="D1046" s="83">
        <v>57.79</v>
      </c>
      <c r="E1046" s="61"/>
    </row>
    <row r="1047" spans="1:5" s="63" customFormat="1" ht="30" x14ac:dyDescent="0.25">
      <c r="A1047" s="80" t="s">
        <v>10426</v>
      </c>
      <c r="B1047" s="81" t="s">
        <v>10427</v>
      </c>
      <c r="C1047" s="82" t="s">
        <v>63</v>
      </c>
      <c r="D1047" s="83">
        <v>147.11000000000001</v>
      </c>
      <c r="E1047" s="61"/>
    </row>
    <row r="1048" spans="1:5" s="63" customFormat="1" ht="30" x14ac:dyDescent="0.25">
      <c r="A1048" s="80" t="s">
        <v>10428</v>
      </c>
      <c r="B1048" s="81" t="s">
        <v>10429</v>
      </c>
      <c r="C1048" s="82" t="s">
        <v>119</v>
      </c>
      <c r="D1048" s="83">
        <v>65.25</v>
      </c>
      <c r="E1048" s="61"/>
    </row>
    <row r="1049" spans="1:5" s="63" customFormat="1" ht="30" x14ac:dyDescent="0.25">
      <c r="A1049" s="80" t="s">
        <v>10430</v>
      </c>
      <c r="B1049" s="81" t="s">
        <v>10431</v>
      </c>
      <c r="C1049" s="82" t="s">
        <v>63</v>
      </c>
      <c r="D1049" s="83">
        <v>116.39</v>
      </c>
      <c r="E1049" s="61"/>
    </row>
    <row r="1050" spans="1:5" s="63" customFormat="1" ht="30" x14ac:dyDescent="0.25">
      <c r="A1050" s="80" t="s">
        <v>10432</v>
      </c>
      <c r="B1050" s="81" t="s">
        <v>10433</v>
      </c>
      <c r="C1050" s="82" t="s">
        <v>119</v>
      </c>
      <c r="D1050" s="83">
        <v>296.08999999999997</v>
      </c>
      <c r="E1050" s="61"/>
    </row>
    <row r="1051" spans="1:5" s="63" customFormat="1" ht="30" x14ac:dyDescent="0.25">
      <c r="A1051" s="80" t="s">
        <v>10434</v>
      </c>
      <c r="B1051" s="81" t="s">
        <v>10435</v>
      </c>
      <c r="C1051" s="82" t="s">
        <v>119</v>
      </c>
      <c r="D1051" s="83">
        <v>283.87</v>
      </c>
      <c r="E1051" s="61"/>
    </row>
    <row r="1052" spans="1:5" s="63" customFormat="1" x14ac:dyDescent="0.25">
      <c r="A1052" s="80" t="s">
        <v>10436</v>
      </c>
      <c r="B1052" s="81" t="s">
        <v>10437</v>
      </c>
      <c r="C1052" s="82" t="s">
        <v>63</v>
      </c>
      <c r="D1052" s="83">
        <v>569.04999999999995</v>
      </c>
      <c r="E1052" s="61"/>
    </row>
    <row r="1053" spans="1:5" s="63" customFormat="1" x14ac:dyDescent="0.25">
      <c r="A1053" s="80" t="s">
        <v>10438</v>
      </c>
      <c r="B1053" s="81" t="s">
        <v>10439</v>
      </c>
      <c r="C1053" s="82" t="s">
        <v>63</v>
      </c>
      <c r="D1053" s="83">
        <v>669.13</v>
      </c>
      <c r="E1053" s="61"/>
    </row>
    <row r="1054" spans="1:5" s="63" customFormat="1" x14ac:dyDescent="0.25">
      <c r="A1054" s="80" t="s">
        <v>10440</v>
      </c>
      <c r="B1054" s="81" t="s">
        <v>10441</v>
      </c>
      <c r="C1054" s="82" t="s">
        <v>63</v>
      </c>
      <c r="D1054" s="83">
        <v>734.72</v>
      </c>
      <c r="E1054" s="61"/>
    </row>
    <row r="1055" spans="1:5" s="63" customFormat="1" x14ac:dyDescent="0.25">
      <c r="A1055" s="80" t="s">
        <v>10442</v>
      </c>
      <c r="B1055" s="81" t="s">
        <v>10443</v>
      </c>
      <c r="C1055" s="82" t="s">
        <v>63</v>
      </c>
      <c r="D1055" s="83">
        <v>488.04</v>
      </c>
      <c r="E1055" s="61"/>
    </row>
    <row r="1056" spans="1:5" s="63" customFormat="1" ht="45" x14ac:dyDescent="0.25">
      <c r="A1056" s="80" t="s">
        <v>10444</v>
      </c>
      <c r="B1056" s="81" t="s">
        <v>10445</v>
      </c>
      <c r="C1056" s="82" t="s">
        <v>63</v>
      </c>
      <c r="D1056" s="83">
        <v>125.49</v>
      </c>
      <c r="E1056" s="61"/>
    </row>
    <row r="1057" spans="1:5" s="63" customFormat="1" ht="45" x14ac:dyDescent="0.25">
      <c r="A1057" s="80" t="s">
        <v>10446</v>
      </c>
      <c r="B1057" s="81" t="s">
        <v>10447</v>
      </c>
      <c r="C1057" s="82" t="s">
        <v>119</v>
      </c>
      <c r="D1057" s="83">
        <v>38.04</v>
      </c>
      <c r="E1057" s="61"/>
    </row>
    <row r="1058" spans="1:5" s="63" customFormat="1" ht="45" x14ac:dyDescent="0.25">
      <c r="A1058" s="80" t="s">
        <v>10448</v>
      </c>
      <c r="B1058" s="81" t="s">
        <v>10449</v>
      </c>
      <c r="C1058" s="82" t="s">
        <v>119</v>
      </c>
      <c r="D1058" s="83">
        <v>125.49</v>
      </c>
      <c r="E1058" s="61"/>
    </row>
    <row r="1059" spans="1:5" s="63" customFormat="1" ht="45" x14ac:dyDescent="0.25">
      <c r="A1059" s="80" t="s">
        <v>10450</v>
      </c>
      <c r="B1059" s="81" t="s">
        <v>10451</v>
      </c>
      <c r="C1059" s="82" t="s">
        <v>119</v>
      </c>
      <c r="D1059" s="83">
        <v>147.04</v>
      </c>
      <c r="E1059" s="61"/>
    </row>
    <row r="1060" spans="1:5" s="63" customFormat="1" ht="30" x14ac:dyDescent="0.25">
      <c r="A1060" s="80" t="s">
        <v>10452</v>
      </c>
      <c r="B1060" s="81" t="s">
        <v>10453</v>
      </c>
      <c r="C1060" s="82" t="s">
        <v>63</v>
      </c>
      <c r="D1060" s="83">
        <v>979.34</v>
      </c>
      <c r="E1060" s="61"/>
    </row>
    <row r="1061" spans="1:5" s="63" customFormat="1" ht="30" x14ac:dyDescent="0.25">
      <c r="A1061" s="80" t="s">
        <v>10454</v>
      </c>
      <c r="B1061" s="81" t="s">
        <v>10455</v>
      </c>
      <c r="C1061" s="82" t="s">
        <v>119</v>
      </c>
      <c r="D1061" s="83">
        <v>79.91</v>
      </c>
      <c r="E1061" s="61"/>
    </row>
    <row r="1062" spans="1:5" s="63" customFormat="1" x14ac:dyDescent="0.25">
      <c r="A1062" s="80" t="s">
        <v>10456</v>
      </c>
      <c r="B1062" s="81" t="s">
        <v>10457</v>
      </c>
      <c r="C1062" s="82" t="s">
        <v>63</v>
      </c>
      <c r="D1062" s="83">
        <v>79.17</v>
      </c>
      <c r="E1062" s="61"/>
    </row>
    <row r="1063" spans="1:5" s="63" customFormat="1" x14ac:dyDescent="0.25">
      <c r="A1063" s="80" t="s">
        <v>10458</v>
      </c>
      <c r="B1063" s="81" t="s">
        <v>10459</v>
      </c>
      <c r="C1063" s="82" t="s">
        <v>119</v>
      </c>
      <c r="D1063" s="83">
        <v>16.940000000000001</v>
      </c>
      <c r="E1063" s="61"/>
    </row>
    <row r="1064" spans="1:5" s="63" customFormat="1" x14ac:dyDescent="0.25">
      <c r="A1064" s="80" t="s">
        <v>10460</v>
      </c>
      <c r="B1064" s="81" t="s">
        <v>10461</v>
      </c>
      <c r="C1064" s="82" t="s">
        <v>63</v>
      </c>
      <c r="D1064" s="83">
        <v>196.44</v>
      </c>
      <c r="E1064" s="61"/>
    </row>
    <row r="1065" spans="1:5" s="63" customFormat="1" x14ac:dyDescent="0.25">
      <c r="A1065" s="80" t="s">
        <v>10462</v>
      </c>
      <c r="B1065" s="81" t="s">
        <v>10463</v>
      </c>
      <c r="C1065" s="82" t="s">
        <v>63</v>
      </c>
      <c r="D1065" s="83">
        <v>182.75</v>
      </c>
      <c r="E1065" s="61"/>
    </row>
    <row r="1066" spans="1:5" s="63" customFormat="1" x14ac:dyDescent="0.25">
      <c r="A1066" s="80" t="s">
        <v>10464</v>
      </c>
      <c r="B1066" s="81" t="s">
        <v>10465</v>
      </c>
      <c r="C1066" s="82" t="s">
        <v>63</v>
      </c>
      <c r="D1066" s="83">
        <v>34.72</v>
      </c>
      <c r="E1066" s="61"/>
    </row>
    <row r="1067" spans="1:5" s="63" customFormat="1" x14ac:dyDescent="0.25">
      <c r="A1067" s="80" t="s">
        <v>10466</v>
      </c>
      <c r="B1067" s="81" t="s">
        <v>10467</v>
      </c>
      <c r="C1067" s="82" t="s">
        <v>63</v>
      </c>
      <c r="D1067" s="83">
        <v>290.52</v>
      </c>
      <c r="E1067" s="61"/>
    </row>
    <row r="1068" spans="1:5" s="63" customFormat="1" x14ac:dyDescent="0.25">
      <c r="A1068" s="80" t="s">
        <v>10468</v>
      </c>
      <c r="B1068" s="81" t="s">
        <v>10469</v>
      </c>
      <c r="C1068" s="82" t="s">
        <v>119</v>
      </c>
      <c r="D1068" s="83">
        <v>80.48</v>
      </c>
      <c r="E1068" s="61"/>
    </row>
    <row r="1069" spans="1:5" s="63" customFormat="1" x14ac:dyDescent="0.25">
      <c r="A1069" s="80" t="s">
        <v>10470</v>
      </c>
      <c r="B1069" s="81" t="s">
        <v>10471</v>
      </c>
      <c r="C1069" s="82" t="s">
        <v>13</v>
      </c>
      <c r="D1069" s="83">
        <v>5.32</v>
      </c>
      <c r="E1069" s="61"/>
    </row>
    <row r="1070" spans="1:5" s="63" customFormat="1" ht="30" x14ac:dyDescent="0.25">
      <c r="A1070" s="80" t="s">
        <v>10472</v>
      </c>
      <c r="B1070" s="81" t="s">
        <v>10473</v>
      </c>
      <c r="C1070" s="82" t="s">
        <v>63</v>
      </c>
      <c r="D1070" s="83">
        <v>130.41</v>
      </c>
      <c r="E1070" s="61"/>
    </row>
    <row r="1071" spans="1:5" s="63" customFormat="1" ht="30" x14ac:dyDescent="0.25">
      <c r="A1071" s="80" t="s">
        <v>10474</v>
      </c>
      <c r="B1071" s="81" t="s">
        <v>10475</v>
      </c>
      <c r="C1071" s="82" t="s">
        <v>63</v>
      </c>
      <c r="D1071" s="83">
        <v>116.18</v>
      </c>
      <c r="E1071" s="61"/>
    </row>
    <row r="1072" spans="1:5" s="63" customFormat="1" ht="30" x14ac:dyDescent="0.25">
      <c r="A1072" s="80" t="s">
        <v>10476</v>
      </c>
      <c r="B1072" s="81" t="s">
        <v>10477</v>
      </c>
      <c r="C1072" s="82" t="s">
        <v>63</v>
      </c>
      <c r="D1072" s="83">
        <v>155.41</v>
      </c>
      <c r="E1072" s="61"/>
    </row>
    <row r="1073" spans="1:5" s="63" customFormat="1" ht="30" x14ac:dyDescent="0.25">
      <c r="A1073" s="80" t="s">
        <v>10478</v>
      </c>
      <c r="B1073" s="81" t="s">
        <v>10479</v>
      </c>
      <c r="C1073" s="82" t="s">
        <v>63</v>
      </c>
      <c r="D1073" s="83">
        <v>115.83</v>
      </c>
      <c r="E1073" s="61"/>
    </row>
    <row r="1074" spans="1:5" s="63" customFormat="1" ht="30" x14ac:dyDescent="0.25">
      <c r="A1074" s="80" t="s">
        <v>10480</v>
      </c>
      <c r="B1074" s="81" t="s">
        <v>10481</v>
      </c>
      <c r="C1074" s="82" t="s">
        <v>63</v>
      </c>
      <c r="D1074" s="83">
        <v>197</v>
      </c>
      <c r="E1074" s="61"/>
    </row>
    <row r="1075" spans="1:5" s="63" customFormat="1" ht="30" x14ac:dyDescent="0.25">
      <c r="A1075" s="80" t="s">
        <v>10482</v>
      </c>
      <c r="B1075" s="81" t="s">
        <v>10483</v>
      </c>
      <c r="C1075" s="82" t="s">
        <v>63</v>
      </c>
      <c r="D1075" s="83">
        <v>170.4</v>
      </c>
      <c r="E1075" s="61"/>
    </row>
    <row r="1076" spans="1:5" s="63" customFormat="1" ht="30" x14ac:dyDescent="0.25">
      <c r="A1076" s="80" t="s">
        <v>10484</v>
      </c>
      <c r="B1076" s="81" t="s">
        <v>10485</v>
      </c>
      <c r="C1076" s="82" t="s">
        <v>63</v>
      </c>
      <c r="D1076" s="83">
        <v>143.36000000000001</v>
      </c>
      <c r="E1076" s="61"/>
    </row>
    <row r="1077" spans="1:5" s="63" customFormat="1" ht="45" x14ac:dyDescent="0.25">
      <c r="A1077" s="80" t="s">
        <v>10486</v>
      </c>
      <c r="B1077" s="81" t="s">
        <v>10487</v>
      </c>
      <c r="C1077" s="82" t="s">
        <v>63</v>
      </c>
      <c r="D1077" s="83">
        <v>87.49</v>
      </c>
      <c r="E1077" s="61"/>
    </row>
    <row r="1078" spans="1:5" s="63" customFormat="1" ht="30" x14ac:dyDescent="0.25">
      <c r="A1078" s="80" t="s">
        <v>10488</v>
      </c>
      <c r="B1078" s="81" t="s">
        <v>10489</v>
      </c>
      <c r="C1078" s="82" t="s">
        <v>63</v>
      </c>
      <c r="D1078" s="83">
        <v>215.4</v>
      </c>
      <c r="E1078" s="61"/>
    </row>
    <row r="1079" spans="1:5" s="63" customFormat="1" ht="30" x14ac:dyDescent="0.25">
      <c r="A1079" s="80" t="s">
        <v>10490</v>
      </c>
      <c r="B1079" s="81" t="s">
        <v>10491</v>
      </c>
      <c r="C1079" s="82" t="s">
        <v>63</v>
      </c>
      <c r="D1079" s="83">
        <v>204.83</v>
      </c>
      <c r="E1079" s="61"/>
    </row>
    <row r="1080" spans="1:5" s="63" customFormat="1" ht="30" x14ac:dyDescent="0.25">
      <c r="A1080" s="80" t="s">
        <v>10492</v>
      </c>
      <c r="B1080" s="81" t="s">
        <v>10493</v>
      </c>
      <c r="C1080" s="82" t="s">
        <v>63</v>
      </c>
      <c r="D1080" s="83">
        <v>205.32</v>
      </c>
      <c r="E1080" s="61"/>
    </row>
    <row r="1081" spans="1:5" s="63" customFormat="1" ht="30" x14ac:dyDescent="0.25">
      <c r="A1081" s="80" t="s">
        <v>10494</v>
      </c>
      <c r="B1081" s="81" t="s">
        <v>10495</v>
      </c>
      <c r="C1081" s="82" t="s">
        <v>63</v>
      </c>
      <c r="D1081" s="83">
        <v>185.39</v>
      </c>
      <c r="E1081" s="61"/>
    </row>
    <row r="1082" spans="1:5" s="63" customFormat="1" ht="30" x14ac:dyDescent="0.25">
      <c r="A1082" s="80" t="s">
        <v>10496</v>
      </c>
      <c r="B1082" s="81" t="s">
        <v>10497</v>
      </c>
      <c r="C1082" s="82" t="s">
        <v>63</v>
      </c>
      <c r="D1082" s="83">
        <v>204.31</v>
      </c>
      <c r="E1082" s="61"/>
    </row>
    <row r="1083" spans="1:5" s="63" customFormat="1" ht="30" x14ac:dyDescent="0.25">
      <c r="A1083" s="80" t="s">
        <v>10498</v>
      </c>
      <c r="B1083" s="81" t="s">
        <v>10499</v>
      </c>
      <c r="C1083" s="82" t="s">
        <v>63</v>
      </c>
      <c r="D1083" s="83">
        <v>194.33</v>
      </c>
      <c r="E1083" s="61"/>
    </row>
    <row r="1084" spans="1:5" s="63" customFormat="1" x14ac:dyDescent="0.25">
      <c r="A1084" s="80" t="s">
        <v>10500</v>
      </c>
      <c r="B1084" s="81" t="s">
        <v>10501</v>
      </c>
      <c r="C1084" s="82" t="s">
        <v>119</v>
      </c>
      <c r="D1084" s="83">
        <v>13.68</v>
      </c>
      <c r="E1084" s="61"/>
    </row>
    <row r="1085" spans="1:5" s="63" customFormat="1" ht="30" x14ac:dyDescent="0.25">
      <c r="A1085" s="80" t="s">
        <v>10502</v>
      </c>
      <c r="B1085" s="81" t="s">
        <v>10503</v>
      </c>
      <c r="C1085" s="82" t="s">
        <v>63</v>
      </c>
      <c r="D1085" s="83">
        <v>74.599999999999994</v>
      </c>
      <c r="E1085" s="61"/>
    </row>
    <row r="1086" spans="1:5" s="63" customFormat="1" x14ac:dyDescent="0.25">
      <c r="A1086" s="80" t="s">
        <v>10504</v>
      </c>
      <c r="B1086" s="81" t="s">
        <v>10505</v>
      </c>
      <c r="C1086" s="82" t="s">
        <v>63</v>
      </c>
      <c r="D1086" s="83">
        <v>63.18</v>
      </c>
      <c r="E1086" s="61"/>
    </row>
    <row r="1087" spans="1:5" s="63" customFormat="1" ht="30" x14ac:dyDescent="0.25">
      <c r="A1087" s="80" t="s">
        <v>10506</v>
      </c>
      <c r="B1087" s="81" t="s">
        <v>10507</v>
      </c>
      <c r="C1087" s="82" t="s">
        <v>63</v>
      </c>
      <c r="D1087" s="83">
        <v>84.99</v>
      </c>
      <c r="E1087" s="61"/>
    </row>
    <row r="1088" spans="1:5" s="63" customFormat="1" x14ac:dyDescent="0.25">
      <c r="A1088" s="80" t="s">
        <v>10508</v>
      </c>
      <c r="B1088" s="81" t="s">
        <v>2222</v>
      </c>
      <c r="C1088" s="82" t="s">
        <v>13</v>
      </c>
      <c r="D1088" s="83">
        <v>58.87</v>
      </c>
      <c r="E1088" s="61"/>
    </row>
    <row r="1089" spans="1:5" s="63" customFormat="1" ht="30" x14ac:dyDescent="0.25">
      <c r="A1089" s="80" t="s">
        <v>10509</v>
      </c>
      <c r="B1089" s="81" t="s">
        <v>10510</v>
      </c>
      <c r="C1089" s="82" t="s">
        <v>63</v>
      </c>
      <c r="D1089" s="83">
        <v>246.45</v>
      </c>
      <c r="E1089" s="61"/>
    </row>
    <row r="1090" spans="1:5" s="63" customFormat="1" ht="45" x14ac:dyDescent="0.25">
      <c r="A1090" s="80" t="s">
        <v>10511</v>
      </c>
      <c r="B1090" s="81" t="s">
        <v>10512</v>
      </c>
      <c r="C1090" s="82" t="s">
        <v>63</v>
      </c>
      <c r="D1090" s="83">
        <v>335.32</v>
      </c>
      <c r="E1090" s="61"/>
    </row>
    <row r="1091" spans="1:5" s="63" customFormat="1" x14ac:dyDescent="0.25">
      <c r="A1091" s="80" t="s">
        <v>10513</v>
      </c>
      <c r="B1091" s="81" t="s">
        <v>10514</v>
      </c>
      <c r="C1091" s="82" t="s">
        <v>142</v>
      </c>
      <c r="D1091" s="83">
        <v>144.61000000000001</v>
      </c>
      <c r="E1091" s="61"/>
    </row>
    <row r="1092" spans="1:5" s="63" customFormat="1" ht="30" x14ac:dyDescent="0.25">
      <c r="A1092" s="80" t="s">
        <v>10515</v>
      </c>
      <c r="B1092" s="81" t="s">
        <v>10516</v>
      </c>
      <c r="C1092" s="82" t="s">
        <v>63</v>
      </c>
      <c r="D1092" s="83">
        <v>228.36</v>
      </c>
      <c r="E1092" s="61"/>
    </row>
    <row r="1093" spans="1:5" s="63" customFormat="1" ht="45" x14ac:dyDescent="0.25">
      <c r="A1093" s="80" t="s">
        <v>10517</v>
      </c>
      <c r="B1093" s="81" t="s">
        <v>10518</v>
      </c>
      <c r="C1093" s="82" t="s">
        <v>63</v>
      </c>
      <c r="D1093" s="83">
        <v>172.86</v>
      </c>
      <c r="E1093" s="61"/>
    </row>
    <row r="1094" spans="1:5" s="63" customFormat="1" ht="30" x14ac:dyDescent="0.25">
      <c r="A1094" s="80" t="s">
        <v>10519</v>
      </c>
      <c r="B1094" s="81" t="s">
        <v>10520</v>
      </c>
      <c r="C1094" s="82" t="s">
        <v>63</v>
      </c>
      <c r="D1094" s="83">
        <v>139.9</v>
      </c>
      <c r="E1094" s="61"/>
    </row>
    <row r="1095" spans="1:5" s="63" customFormat="1" ht="30" x14ac:dyDescent="0.25">
      <c r="A1095" s="80" t="s">
        <v>10521</v>
      </c>
      <c r="B1095" s="81" t="s">
        <v>10522</v>
      </c>
      <c r="C1095" s="82" t="s">
        <v>63</v>
      </c>
      <c r="D1095" s="83">
        <v>716.22</v>
      </c>
      <c r="E1095" s="61"/>
    </row>
    <row r="1096" spans="1:5" s="63" customFormat="1" ht="30" x14ac:dyDescent="0.25">
      <c r="A1096" s="80" t="s">
        <v>10523</v>
      </c>
      <c r="B1096" s="81" t="s">
        <v>10524</v>
      </c>
      <c r="C1096" s="82" t="s">
        <v>13</v>
      </c>
      <c r="D1096" s="83">
        <v>13.64</v>
      </c>
      <c r="E1096" s="61"/>
    </row>
    <row r="1097" spans="1:5" s="63" customFormat="1" ht="30" x14ac:dyDescent="0.25">
      <c r="A1097" s="80" t="s">
        <v>10525</v>
      </c>
      <c r="B1097" s="81" t="s">
        <v>10526</v>
      </c>
      <c r="C1097" s="82" t="s">
        <v>13</v>
      </c>
      <c r="D1097" s="83">
        <v>13.74</v>
      </c>
      <c r="E1097" s="61"/>
    </row>
    <row r="1098" spans="1:5" s="63" customFormat="1" x14ac:dyDescent="0.25">
      <c r="A1098" s="80" t="s">
        <v>10527</v>
      </c>
      <c r="B1098" s="81" t="s">
        <v>10528</v>
      </c>
      <c r="C1098" s="82" t="s">
        <v>13</v>
      </c>
      <c r="D1098" s="83">
        <v>25.25</v>
      </c>
      <c r="E1098" s="61"/>
    </row>
    <row r="1099" spans="1:5" s="63" customFormat="1" ht="30" x14ac:dyDescent="0.25">
      <c r="A1099" s="80" t="s">
        <v>10529</v>
      </c>
      <c r="B1099" s="81" t="s">
        <v>10530</v>
      </c>
      <c r="C1099" s="82" t="s">
        <v>119</v>
      </c>
      <c r="D1099" s="83">
        <v>1.03</v>
      </c>
      <c r="E1099" s="61"/>
    </row>
    <row r="1100" spans="1:5" s="63" customFormat="1" ht="30" x14ac:dyDescent="0.25">
      <c r="A1100" s="80" t="s">
        <v>10531</v>
      </c>
      <c r="B1100" s="81" t="s">
        <v>10532</v>
      </c>
      <c r="C1100" s="82" t="s">
        <v>119</v>
      </c>
      <c r="D1100" s="83">
        <v>1.45</v>
      </c>
      <c r="E1100" s="61"/>
    </row>
    <row r="1101" spans="1:5" s="63" customFormat="1" ht="30" x14ac:dyDescent="0.25">
      <c r="A1101" s="80" t="s">
        <v>10533</v>
      </c>
      <c r="B1101" s="81" t="s">
        <v>10534</v>
      </c>
      <c r="C1101" s="82" t="s">
        <v>119</v>
      </c>
      <c r="D1101" s="83">
        <v>1.8</v>
      </c>
      <c r="E1101" s="61"/>
    </row>
    <row r="1102" spans="1:5" s="63" customFormat="1" ht="30" x14ac:dyDescent="0.25">
      <c r="A1102" s="80" t="s">
        <v>10535</v>
      </c>
      <c r="B1102" s="81" t="s">
        <v>10536</v>
      </c>
      <c r="C1102" s="82" t="s">
        <v>119</v>
      </c>
      <c r="D1102" s="83">
        <v>2.0299999999999998</v>
      </c>
      <c r="E1102" s="61"/>
    </row>
    <row r="1103" spans="1:5" s="63" customFormat="1" ht="30" x14ac:dyDescent="0.25">
      <c r="A1103" s="80" t="s">
        <v>10537</v>
      </c>
      <c r="B1103" s="81" t="s">
        <v>10538</v>
      </c>
      <c r="C1103" s="82" t="s">
        <v>119</v>
      </c>
      <c r="D1103" s="83">
        <v>3.93</v>
      </c>
      <c r="E1103" s="61"/>
    </row>
    <row r="1104" spans="1:5" s="63" customFormat="1" ht="30" x14ac:dyDescent="0.25">
      <c r="A1104" s="80" t="s">
        <v>10539</v>
      </c>
      <c r="B1104" s="81" t="s">
        <v>10540</v>
      </c>
      <c r="C1104" s="82" t="s">
        <v>119</v>
      </c>
      <c r="D1104" s="83">
        <v>4.6399999999999997</v>
      </c>
      <c r="E1104" s="61"/>
    </row>
    <row r="1105" spans="1:5" s="63" customFormat="1" ht="45" x14ac:dyDescent="0.25">
      <c r="A1105" s="80" t="s">
        <v>10541</v>
      </c>
      <c r="B1105" s="81" t="s">
        <v>10542</v>
      </c>
      <c r="C1105" s="82" t="s">
        <v>63</v>
      </c>
      <c r="D1105" s="83">
        <v>784.24</v>
      </c>
      <c r="E1105" s="61"/>
    </row>
    <row r="1106" spans="1:5" s="63" customFormat="1" ht="30" x14ac:dyDescent="0.25">
      <c r="A1106" s="80" t="s">
        <v>10543</v>
      </c>
      <c r="B1106" s="81" t="s">
        <v>10544</v>
      </c>
      <c r="C1106" s="82" t="s">
        <v>63</v>
      </c>
      <c r="D1106" s="83">
        <v>378.13</v>
      </c>
      <c r="E1106" s="61"/>
    </row>
    <row r="1107" spans="1:5" s="63" customFormat="1" ht="30" x14ac:dyDescent="0.25">
      <c r="A1107" s="80" t="s">
        <v>10545</v>
      </c>
      <c r="B1107" s="81" t="s">
        <v>10546</v>
      </c>
      <c r="C1107" s="82" t="s">
        <v>119</v>
      </c>
      <c r="D1107" s="83">
        <v>45.97</v>
      </c>
      <c r="E1107" s="61"/>
    </row>
    <row r="1108" spans="1:5" s="63" customFormat="1" ht="30" x14ac:dyDescent="0.25">
      <c r="A1108" s="80" t="s">
        <v>10547</v>
      </c>
      <c r="B1108" s="81" t="s">
        <v>10548</v>
      </c>
      <c r="C1108" s="82" t="s">
        <v>119</v>
      </c>
      <c r="D1108" s="83">
        <v>10.36</v>
      </c>
      <c r="E1108" s="61"/>
    </row>
    <row r="1109" spans="1:5" s="63" customFormat="1" ht="30" x14ac:dyDescent="0.25">
      <c r="A1109" s="80" t="s">
        <v>10549</v>
      </c>
      <c r="B1109" s="81" t="s">
        <v>10550</v>
      </c>
      <c r="C1109" s="82" t="s">
        <v>119</v>
      </c>
      <c r="D1109" s="83">
        <v>306.45999999999998</v>
      </c>
      <c r="E1109" s="61"/>
    </row>
    <row r="1110" spans="1:5" s="63" customFormat="1" ht="30" x14ac:dyDescent="0.25">
      <c r="A1110" s="80" t="s">
        <v>10551</v>
      </c>
      <c r="B1110" s="81" t="s">
        <v>10552</v>
      </c>
      <c r="C1110" s="82" t="s">
        <v>119</v>
      </c>
      <c r="D1110" s="83">
        <v>63.08</v>
      </c>
      <c r="E1110" s="61"/>
    </row>
    <row r="1111" spans="1:5" s="63" customFormat="1" ht="30" x14ac:dyDescent="0.25">
      <c r="A1111" s="80" t="s">
        <v>10553</v>
      </c>
      <c r="B1111" s="81" t="s">
        <v>10554</v>
      </c>
      <c r="C1111" s="82" t="s">
        <v>119</v>
      </c>
      <c r="D1111" s="83">
        <v>146.15</v>
      </c>
      <c r="E1111" s="61"/>
    </row>
    <row r="1112" spans="1:5" s="63" customFormat="1" ht="30" x14ac:dyDescent="0.25">
      <c r="A1112" s="80" t="s">
        <v>10555</v>
      </c>
      <c r="B1112" s="81" t="s">
        <v>10556</v>
      </c>
      <c r="C1112" s="82" t="s">
        <v>119</v>
      </c>
      <c r="D1112" s="83">
        <v>108.34</v>
      </c>
      <c r="E1112" s="61"/>
    </row>
    <row r="1113" spans="1:5" s="63" customFormat="1" ht="45" x14ac:dyDescent="0.25">
      <c r="A1113" s="80" t="s">
        <v>10557</v>
      </c>
      <c r="B1113" s="81" t="s">
        <v>10558</v>
      </c>
      <c r="C1113" s="82" t="s">
        <v>119</v>
      </c>
      <c r="D1113" s="83">
        <v>149.27000000000001</v>
      </c>
      <c r="E1113" s="61"/>
    </row>
    <row r="1114" spans="1:5" s="63" customFormat="1" ht="30" x14ac:dyDescent="0.25">
      <c r="A1114" s="80" t="s">
        <v>10559</v>
      </c>
      <c r="B1114" s="81" t="s">
        <v>10560</v>
      </c>
      <c r="C1114" s="82" t="s">
        <v>119</v>
      </c>
      <c r="D1114" s="83">
        <v>73.11</v>
      </c>
      <c r="E1114" s="61"/>
    </row>
    <row r="1115" spans="1:5" s="63" customFormat="1" ht="30" x14ac:dyDescent="0.25">
      <c r="A1115" s="80" t="s">
        <v>10561</v>
      </c>
      <c r="B1115" s="81" t="s">
        <v>10562</v>
      </c>
      <c r="C1115" s="82" t="s">
        <v>119</v>
      </c>
      <c r="D1115" s="83">
        <v>24.54</v>
      </c>
      <c r="E1115" s="61"/>
    </row>
    <row r="1116" spans="1:5" s="63" customFormat="1" x14ac:dyDescent="0.25">
      <c r="A1116" s="80" t="s">
        <v>10563</v>
      </c>
      <c r="B1116" s="81" t="s">
        <v>10564</v>
      </c>
      <c r="C1116" s="82" t="s">
        <v>63</v>
      </c>
      <c r="D1116" s="83">
        <v>47.35</v>
      </c>
      <c r="E1116" s="61"/>
    </row>
    <row r="1117" spans="1:5" s="63" customFormat="1" ht="30" x14ac:dyDescent="0.25">
      <c r="A1117" s="80" t="s">
        <v>10565</v>
      </c>
      <c r="B1117" s="81" t="s">
        <v>10566</v>
      </c>
      <c r="C1117" s="82" t="s">
        <v>119</v>
      </c>
      <c r="D1117" s="83">
        <v>10.73</v>
      </c>
      <c r="E1117" s="61"/>
    </row>
    <row r="1118" spans="1:5" s="63" customFormat="1" ht="30" x14ac:dyDescent="0.25">
      <c r="A1118" s="80" t="s">
        <v>10567</v>
      </c>
      <c r="B1118" s="81" t="s">
        <v>10568</v>
      </c>
      <c r="C1118" s="82" t="s">
        <v>119</v>
      </c>
      <c r="D1118" s="83">
        <v>79.040000000000006</v>
      </c>
      <c r="E1118" s="61"/>
    </row>
    <row r="1119" spans="1:5" s="63" customFormat="1" ht="30" x14ac:dyDescent="0.25">
      <c r="A1119" s="80" t="s">
        <v>10569</v>
      </c>
      <c r="B1119" s="81" t="s">
        <v>10570</v>
      </c>
      <c r="C1119" s="82" t="s">
        <v>63</v>
      </c>
      <c r="D1119" s="83">
        <v>52.87</v>
      </c>
      <c r="E1119" s="61"/>
    </row>
    <row r="1120" spans="1:5" s="63" customFormat="1" ht="30" x14ac:dyDescent="0.25">
      <c r="A1120" s="80" t="s">
        <v>10571</v>
      </c>
      <c r="B1120" s="81" t="s">
        <v>10572</v>
      </c>
      <c r="C1120" s="82" t="s">
        <v>119</v>
      </c>
      <c r="D1120" s="83">
        <v>33.200000000000003</v>
      </c>
      <c r="E1120" s="61"/>
    </row>
    <row r="1121" spans="1:5" s="63" customFormat="1" ht="30" x14ac:dyDescent="0.25">
      <c r="A1121" s="80" t="s">
        <v>10573</v>
      </c>
      <c r="B1121" s="81" t="s">
        <v>10574</v>
      </c>
      <c r="C1121" s="82" t="s">
        <v>63</v>
      </c>
      <c r="D1121" s="83">
        <v>288.33</v>
      </c>
      <c r="E1121" s="61"/>
    </row>
    <row r="1122" spans="1:5" s="63" customFormat="1" ht="30" x14ac:dyDescent="0.25">
      <c r="A1122" s="80" t="s">
        <v>10575</v>
      </c>
      <c r="B1122" s="81" t="s">
        <v>10576</v>
      </c>
      <c r="C1122" s="82" t="s">
        <v>63</v>
      </c>
      <c r="D1122" s="83">
        <v>407.27</v>
      </c>
      <c r="E1122" s="61"/>
    </row>
    <row r="1123" spans="1:5" s="63" customFormat="1" ht="30" x14ac:dyDescent="0.25">
      <c r="A1123" s="80" t="s">
        <v>10577</v>
      </c>
      <c r="B1123" s="81" t="s">
        <v>10578</v>
      </c>
      <c r="C1123" s="82" t="s">
        <v>119</v>
      </c>
      <c r="D1123" s="83">
        <v>7.54</v>
      </c>
      <c r="E1123" s="61"/>
    </row>
    <row r="1124" spans="1:5" s="63" customFormat="1" ht="30" x14ac:dyDescent="0.25">
      <c r="A1124" s="80" t="s">
        <v>10579</v>
      </c>
      <c r="B1124" s="81" t="s">
        <v>10580</v>
      </c>
      <c r="C1124" s="82" t="s">
        <v>119</v>
      </c>
      <c r="D1124" s="83">
        <v>12.5</v>
      </c>
      <c r="E1124" s="61"/>
    </row>
    <row r="1125" spans="1:5" s="63" customFormat="1" ht="30" x14ac:dyDescent="0.25">
      <c r="A1125" s="80" t="s">
        <v>10581</v>
      </c>
      <c r="B1125" s="81" t="s">
        <v>10582</v>
      </c>
      <c r="C1125" s="82" t="s">
        <v>119</v>
      </c>
      <c r="D1125" s="83">
        <v>24.15</v>
      </c>
      <c r="E1125" s="61"/>
    </row>
    <row r="1126" spans="1:5" s="63" customFormat="1" ht="30" x14ac:dyDescent="0.25">
      <c r="A1126" s="80" t="s">
        <v>10583</v>
      </c>
      <c r="B1126" s="81" t="s">
        <v>10584</v>
      </c>
      <c r="C1126" s="82" t="s">
        <v>119</v>
      </c>
      <c r="D1126" s="83">
        <v>19.88</v>
      </c>
      <c r="E1126" s="61"/>
    </row>
    <row r="1127" spans="1:5" s="63" customFormat="1" ht="30" x14ac:dyDescent="0.25">
      <c r="A1127" s="80" t="s">
        <v>10585</v>
      </c>
      <c r="B1127" s="81" t="s">
        <v>10586</v>
      </c>
      <c r="C1127" s="82" t="s">
        <v>63</v>
      </c>
      <c r="D1127" s="83">
        <v>83.6</v>
      </c>
      <c r="E1127" s="61"/>
    </row>
    <row r="1128" spans="1:5" s="63" customFormat="1" ht="30" x14ac:dyDescent="0.25">
      <c r="A1128" s="80" t="s">
        <v>10587</v>
      </c>
      <c r="B1128" s="81" t="s">
        <v>10588</v>
      </c>
      <c r="C1128" s="82" t="s">
        <v>63</v>
      </c>
      <c r="D1128" s="83">
        <v>143.31</v>
      </c>
      <c r="E1128" s="61"/>
    </row>
    <row r="1129" spans="1:5" s="63" customFormat="1" ht="30" x14ac:dyDescent="0.25">
      <c r="A1129" s="80" t="s">
        <v>10589</v>
      </c>
      <c r="B1129" s="81" t="s">
        <v>10590</v>
      </c>
      <c r="C1129" s="82" t="s">
        <v>63</v>
      </c>
      <c r="D1129" s="83">
        <v>109.6</v>
      </c>
      <c r="E1129" s="61"/>
    </row>
    <row r="1130" spans="1:5" s="63" customFormat="1" ht="30" x14ac:dyDescent="0.25">
      <c r="A1130" s="80" t="s">
        <v>10591</v>
      </c>
      <c r="B1130" s="81" t="s">
        <v>10592</v>
      </c>
      <c r="C1130" s="82" t="s">
        <v>63</v>
      </c>
      <c r="D1130" s="83">
        <v>262.17</v>
      </c>
      <c r="E1130" s="61"/>
    </row>
    <row r="1131" spans="1:5" s="63" customFormat="1" ht="30" x14ac:dyDescent="0.25">
      <c r="A1131" s="80" t="s">
        <v>10593</v>
      </c>
      <c r="B1131" s="81" t="s">
        <v>10594</v>
      </c>
      <c r="C1131" s="82" t="s">
        <v>63</v>
      </c>
      <c r="D1131" s="83">
        <v>152.13</v>
      </c>
      <c r="E1131" s="61"/>
    </row>
    <row r="1132" spans="1:5" s="63" customFormat="1" ht="30" x14ac:dyDescent="0.25">
      <c r="A1132" s="80" t="s">
        <v>10595</v>
      </c>
      <c r="B1132" s="81" t="s">
        <v>10596</v>
      </c>
      <c r="C1132" s="82" t="s">
        <v>63</v>
      </c>
      <c r="D1132" s="83">
        <v>250.55</v>
      </c>
      <c r="E1132" s="61"/>
    </row>
    <row r="1133" spans="1:5" s="63" customFormat="1" ht="30" x14ac:dyDescent="0.25">
      <c r="A1133" s="80" t="s">
        <v>10597</v>
      </c>
      <c r="B1133" s="81" t="s">
        <v>10598</v>
      </c>
      <c r="C1133" s="82" t="s">
        <v>63</v>
      </c>
      <c r="D1133" s="83">
        <v>84.75</v>
      </c>
      <c r="E1133" s="61"/>
    </row>
    <row r="1134" spans="1:5" s="63" customFormat="1" ht="30" x14ac:dyDescent="0.25">
      <c r="A1134" s="80" t="s">
        <v>10599</v>
      </c>
      <c r="B1134" s="81" t="s">
        <v>10600</v>
      </c>
      <c r="C1134" s="82" t="s">
        <v>63</v>
      </c>
      <c r="D1134" s="83">
        <v>51.57</v>
      </c>
      <c r="E1134" s="61"/>
    </row>
    <row r="1135" spans="1:5" s="63" customFormat="1" ht="30" x14ac:dyDescent="0.25">
      <c r="A1135" s="80" t="s">
        <v>10601</v>
      </c>
      <c r="B1135" s="81" t="s">
        <v>10602</v>
      </c>
      <c r="C1135" s="82" t="s">
        <v>63</v>
      </c>
      <c r="D1135" s="83">
        <v>62.69</v>
      </c>
      <c r="E1135" s="61"/>
    </row>
    <row r="1136" spans="1:5" s="63" customFormat="1" ht="30" x14ac:dyDescent="0.25">
      <c r="A1136" s="80" t="s">
        <v>10603</v>
      </c>
      <c r="B1136" s="81" t="s">
        <v>10604</v>
      </c>
      <c r="C1136" s="82" t="s">
        <v>63</v>
      </c>
      <c r="D1136" s="83">
        <v>77.31</v>
      </c>
      <c r="E1136" s="61"/>
    </row>
    <row r="1137" spans="1:5" s="63" customFormat="1" ht="30" x14ac:dyDescent="0.25">
      <c r="A1137" s="80" t="s">
        <v>10605</v>
      </c>
      <c r="B1137" s="81" t="s">
        <v>10606</v>
      </c>
      <c r="C1137" s="82" t="s">
        <v>63</v>
      </c>
      <c r="D1137" s="83">
        <v>147.28</v>
      </c>
      <c r="E1137" s="61"/>
    </row>
    <row r="1138" spans="1:5" s="63" customFormat="1" ht="45" x14ac:dyDescent="0.25">
      <c r="A1138" s="80" t="s">
        <v>10607</v>
      </c>
      <c r="B1138" s="81" t="s">
        <v>10608</v>
      </c>
      <c r="C1138" s="82" t="s">
        <v>63</v>
      </c>
      <c r="D1138" s="83">
        <v>123.14</v>
      </c>
      <c r="E1138" s="61"/>
    </row>
    <row r="1139" spans="1:5" s="63" customFormat="1" ht="60" x14ac:dyDescent="0.25">
      <c r="A1139" s="80" t="s">
        <v>10609</v>
      </c>
      <c r="B1139" s="81" t="s">
        <v>10610</v>
      </c>
      <c r="C1139" s="82" t="s">
        <v>63</v>
      </c>
      <c r="D1139" s="83">
        <v>210.47</v>
      </c>
      <c r="E1139" s="61"/>
    </row>
    <row r="1140" spans="1:5" s="63" customFormat="1" ht="30" x14ac:dyDescent="0.25">
      <c r="A1140" s="80" t="s">
        <v>10611</v>
      </c>
      <c r="B1140" s="81" t="s">
        <v>10612</v>
      </c>
      <c r="C1140" s="82" t="s">
        <v>63</v>
      </c>
      <c r="D1140" s="83">
        <v>139.44</v>
      </c>
      <c r="E1140" s="61"/>
    </row>
    <row r="1141" spans="1:5" s="63" customFormat="1" x14ac:dyDescent="0.25">
      <c r="A1141" s="80" t="s">
        <v>10613</v>
      </c>
      <c r="B1141" s="81" t="s">
        <v>10614</v>
      </c>
      <c r="C1141" s="82" t="s">
        <v>119</v>
      </c>
      <c r="D1141" s="83">
        <v>7.32</v>
      </c>
      <c r="E1141" s="61"/>
    </row>
    <row r="1142" spans="1:5" s="63" customFormat="1" ht="30" x14ac:dyDescent="0.25">
      <c r="A1142" s="80" t="s">
        <v>10615</v>
      </c>
      <c r="B1142" s="81" t="s">
        <v>10616</v>
      </c>
      <c r="C1142" s="82" t="s">
        <v>63</v>
      </c>
      <c r="D1142" s="83">
        <v>244.96</v>
      </c>
      <c r="E1142" s="61"/>
    </row>
    <row r="1143" spans="1:5" s="63" customFormat="1" ht="30" x14ac:dyDescent="0.25">
      <c r="A1143" s="80" t="s">
        <v>10617</v>
      </c>
      <c r="B1143" s="81" t="s">
        <v>10618</v>
      </c>
      <c r="C1143" s="82" t="s">
        <v>13</v>
      </c>
      <c r="D1143" s="83">
        <v>7781.45</v>
      </c>
      <c r="E1143" s="61"/>
    </row>
    <row r="1144" spans="1:5" s="63" customFormat="1" ht="30" x14ac:dyDescent="0.25">
      <c r="A1144" s="80" t="s">
        <v>10619</v>
      </c>
      <c r="B1144" s="81" t="s">
        <v>10620</v>
      </c>
      <c r="C1144" s="82" t="s">
        <v>13</v>
      </c>
      <c r="D1144" s="83">
        <v>13738.66</v>
      </c>
      <c r="E1144" s="61"/>
    </row>
    <row r="1145" spans="1:5" s="63" customFormat="1" ht="30" x14ac:dyDescent="0.25">
      <c r="A1145" s="80" t="s">
        <v>10621</v>
      </c>
      <c r="B1145" s="81" t="s">
        <v>10622</v>
      </c>
      <c r="C1145" s="82" t="s">
        <v>63</v>
      </c>
      <c r="D1145" s="83">
        <v>0.45</v>
      </c>
      <c r="E1145" s="61"/>
    </row>
    <row r="1146" spans="1:5" s="63" customFormat="1" ht="30" x14ac:dyDescent="0.25">
      <c r="A1146" s="80" t="s">
        <v>10623</v>
      </c>
      <c r="B1146" s="81" t="s">
        <v>10624</v>
      </c>
      <c r="C1146" s="82" t="s">
        <v>63</v>
      </c>
      <c r="D1146" s="83">
        <v>94.78</v>
      </c>
      <c r="E1146" s="61"/>
    </row>
    <row r="1147" spans="1:5" s="63" customFormat="1" x14ac:dyDescent="0.25">
      <c r="A1147" s="80" t="s">
        <v>10625</v>
      </c>
      <c r="B1147" s="81" t="s">
        <v>10626</v>
      </c>
      <c r="C1147" s="82" t="s">
        <v>63</v>
      </c>
      <c r="D1147" s="83">
        <v>4.6500000000000004</v>
      </c>
      <c r="E1147" s="61"/>
    </row>
    <row r="1148" spans="1:5" s="63" customFormat="1" x14ac:dyDescent="0.25">
      <c r="A1148" s="80" t="s">
        <v>10627</v>
      </c>
      <c r="B1148" s="81" t="s">
        <v>10628</v>
      </c>
      <c r="C1148" s="82" t="s">
        <v>13</v>
      </c>
      <c r="D1148" s="83">
        <v>1.43</v>
      </c>
      <c r="E1148" s="61"/>
    </row>
    <row r="1149" spans="1:5" s="63" customFormat="1" x14ac:dyDescent="0.25">
      <c r="A1149" s="80" t="s">
        <v>10629</v>
      </c>
      <c r="B1149" s="81" t="s">
        <v>10630</v>
      </c>
      <c r="C1149" s="82" t="s">
        <v>142</v>
      </c>
      <c r="D1149" s="83">
        <v>164.09</v>
      </c>
      <c r="E1149" s="61"/>
    </row>
    <row r="1150" spans="1:5" s="63" customFormat="1" x14ac:dyDescent="0.25">
      <c r="A1150" s="80" t="s">
        <v>10631</v>
      </c>
      <c r="B1150" s="81" t="s">
        <v>3444</v>
      </c>
      <c r="C1150" s="82" t="s">
        <v>142</v>
      </c>
      <c r="D1150" s="83">
        <v>119.03</v>
      </c>
      <c r="E1150" s="61"/>
    </row>
    <row r="1151" spans="1:5" s="63" customFormat="1" x14ac:dyDescent="0.25">
      <c r="A1151" s="80" t="s">
        <v>10632</v>
      </c>
      <c r="B1151" s="81" t="s">
        <v>10633</v>
      </c>
      <c r="C1151" s="82" t="s">
        <v>63</v>
      </c>
      <c r="D1151" s="83">
        <v>5.7</v>
      </c>
      <c r="E1151" s="61"/>
    </row>
    <row r="1152" spans="1:5" s="63" customFormat="1" x14ac:dyDescent="0.25">
      <c r="A1152" s="80" t="s">
        <v>10634</v>
      </c>
      <c r="B1152" s="81" t="s">
        <v>10635</v>
      </c>
      <c r="C1152" s="82" t="s">
        <v>13</v>
      </c>
      <c r="D1152" s="83">
        <v>13.24</v>
      </c>
      <c r="E1152" s="61"/>
    </row>
    <row r="1153" spans="1:5" s="63" customFormat="1" x14ac:dyDescent="0.25">
      <c r="A1153" s="80" t="s">
        <v>10636</v>
      </c>
      <c r="B1153" s="81" t="s">
        <v>10637</v>
      </c>
      <c r="C1153" s="82" t="s">
        <v>13</v>
      </c>
      <c r="D1153" s="83">
        <v>57.52</v>
      </c>
      <c r="E1153" s="61"/>
    </row>
    <row r="1154" spans="1:5" s="63" customFormat="1" x14ac:dyDescent="0.25">
      <c r="A1154" s="80" t="s">
        <v>10638</v>
      </c>
      <c r="B1154" s="81" t="s">
        <v>10639</v>
      </c>
      <c r="C1154" s="82" t="s">
        <v>63</v>
      </c>
      <c r="D1154" s="83">
        <v>10.23</v>
      </c>
      <c r="E1154" s="61"/>
    </row>
    <row r="1155" spans="1:5" s="63" customFormat="1" x14ac:dyDescent="0.25">
      <c r="A1155" s="80" t="s">
        <v>10640</v>
      </c>
      <c r="B1155" s="81" t="s">
        <v>10641</v>
      </c>
      <c r="C1155" s="82" t="s">
        <v>13</v>
      </c>
      <c r="D1155" s="83">
        <v>73.239999999999995</v>
      </c>
      <c r="E1155" s="61"/>
    </row>
    <row r="1156" spans="1:5" s="63" customFormat="1" x14ac:dyDescent="0.25">
      <c r="A1156" s="80" t="s">
        <v>10642</v>
      </c>
      <c r="B1156" s="81" t="s">
        <v>10643</v>
      </c>
      <c r="C1156" s="82" t="s">
        <v>13</v>
      </c>
      <c r="D1156" s="83">
        <v>21.11</v>
      </c>
      <c r="E1156" s="61"/>
    </row>
    <row r="1157" spans="1:5" s="63" customFormat="1" x14ac:dyDescent="0.25">
      <c r="A1157" s="80" t="s">
        <v>10644</v>
      </c>
      <c r="B1157" s="81" t="s">
        <v>10645</v>
      </c>
      <c r="C1157" s="82" t="s">
        <v>13</v>
      </c>
      <c r="D1157" s="83">
        <v>36.29</v>
      </c>
      <c r="E1157" s="61"/>
    </row>
    <row r="1158" spans="1:5" s="63" customFormat="1" x14ac:dyDescent="0.25">
      <c r="A1158" s="80" t="s">
        <v>10646</v>
      </c>
      <c r="B1158" s="81" t="s">
        <v>10647</v>
      </c>
      <c r="C1158" s="82" t="s">
        <v>13</v>
      </c>
      <c r="D1158" s="83">
        <v>50.33</v>
      </c>
      <c r="E1158" s="61"/>
    </row>
    <row r="1159" spans="1:5" s="63" customFormat="1" x14ac:dyDescent="0.25">
      <c r="A1159" s="80" t="s">
        <v>10648</v>
      </c>
      <c r="B1159" s="81" t="s">
        <v>10649</v>
      </c>
      <c r="C1159" s="82" t="s">
        <v>13</v>
      </c>
      <c r="D1159" s="83">
        <v>1.9</v>
      </c>
      <c r="E1159" s="61"/>
    </row>
    <row r="1160" spans="1:5" s="63" customFormat="1" x14ac:dyDescent="0.25">
      <c r="A1160" s="80" t="s">
        <v>10650</v>
      </c>
      <c r="B1160" s="81" t="s">
        <v>3470</v>
      </c>
      <c r="C1160" s="82" t="s">
        <v>13</v>
      </c>
      <c r="D1160" s="83">
        <v>13.47</v>
      </c>
      <c r="E1160" s="61"/>
    </row>
    <row r="1161" spans="1:5" s="63" customFormat="1" x14ac:dyDescent="0.25">
      <c r="A1161" s="80" t="s">
        <v>10651</v>
      </c>
      <c r="B1161" s="81" t="s">
        <v>10652</v>
      </c>
      <c r="C1161" s="82" t="s">
        <v>13</v>
      </c>
      <c r="D1161" s="83">
        <v>23.45</v>
      </c>
      <c r="E1161" s="61"/>
    </row>
    <row r="1162" spans="1:5" s="63" customFormat="1" x14ac:dyDescent="0.25">
      <c r="A1162" s="80" t="s">
        <v>10653</v>
      </c>
      <c r="B1162" s="81" t="s">
        <v>10654</v>
      </c>
      <c r="C1162" s="82" t="s">
        <v>13</v>
      </c>
      <c r="D1162" s="83">
        <v>1.39</v>
      </c>
      <c r="E1162" s="61"/>
    </row>
    <row r="1163" spans="1:5" s="63" customFormat="1" x14ac:dyDescent="0.25">
      <c r="A1163" s="80" t="s">
        <v>10655</v>
      </c>
      <c r="B1163" s="81" t="s">
        <v>10656</v>
      </c>
      <c r="C1163" s="82" t="s">
        <v>13</v>
      </c>
      <c r="D1163" s="83">
        <v>55.72</v>
      </c>
      <c r="E1163" s="61"/>
    </row>
    <row r="1164" spans="1:5" s="63" customFormat="1" x14ac:dyDescent="0.25">
      <c r="A1164" s="80" t="s">
        <v>10657</v>
      </c>
      <c r="B1164" s="81" t="s">
        <v>10658</v>
      </c>
      <c r="C1164" s="82" t="s">
        <v>13</v>
      </c>
      <c r="D1164" s="83">
        <v>185.88</v>
      </c>
      <c r="E1164" s="61"/>
    </row>
    <row r="1165" spans="1:5" s="63" customFormat="1" x14ac:dyDescent="0.25">
      <c r="A1165" s="80" t="s">
        <v>10659</v>
      </c>
      <c r="B1165" s="81" t="s">
        <v>10660</v>
      </c>
      <c r="C1165" s="82" t="s">
        <v>13</v>
      </c>
      <c r="D1165" s="83">
        <v>135.08000000000001</v>
      </c>
      <c r="E1165" s="61"/>
    </row>
    <row r="1166" spans="1:5" s="63" customFormat="1" x14ac:dyDescent="0.25">
      <c r="A1166" s="80" t="s">
        <v>10661</v>
      </c>
      <c r="B1166" s="81" t="s">
        <v>10662</v>
      </c>
      <c r="C1166" s="82" t="s">
        <v>319</v>
      </c>
      <c r="D1166" s="83">
        <v>4029.23</v>
      </c>
      <c r="E1166" s="61"/>
    </row>
    <row r="1167" spans="1:5" s="63" customFormat="1" x14ac:dyDescent="0.25">
      <c r="A1167" s="80" t="s">
        <v>10663</v>
      </c>
      <c r="B1167" s="81" t="s">
        <v>10664</v>
      </c>
      <c r="C1167" s="82" t="s">
        <v>319</v>
      </c>
      <c r="D1167" s="83">
        <v>1198.29</v>
      </c>
      <c r="E1167" s="61"/>
    </row>
    <row r="1168" spans="1:5" s="63" customFormat="1" x14ac:dyDescent="0.25">
      <c r="A1168" s="80" t="s">
        <v>10665</v>
      </c>
      <c r="B1168" s="81" t="s">
        <v>10666</v>
      </c>
      <c r="C1168" s="82" t="s">
        <v>319</v>
      </c>
      <c r="D1168" s="83">
        <v>817.56</v>
      </c>
      <c r="E1168" s="61"/>
    </row>
    <row r="1169" spans="1:5" s="63" customFormat="1" ht="30" x14ac:dyDescent="0.25">
      <c r="A1169" s="80" t="s">
        <v>10667</v>
      </c>
      <c r="B1169" s="81" t="s">
        <v>10668</v>
      </c>
      <c r="C1169" s="82" t="s">
        <v>319</v>
      </c>
      <c r="D1169" s="83">
        <v>1110.46</v>
      </c>
      <c r="E1169" s="61"/>
    </row>
    <row r="1170" spans="1:5" s="63" customFormat="1" ht="30" x14ac:dyDescent="0.25">
      <c r="A1170" s="80" t="s">
        <v>10669</v>
      </c>
      <c r="B1170" s="81" t="s">
        <v>10670</v>
      </c>
      <c r="C1170" s="82" t="s">
        <v>13</v>
      </c>
      <c r="D1170" s="83">
        <v>715.02</v>
      </c>
      <c r="E1170" s="61"/>
    </row>
    <row r="1171" spans="1:5" s="63" customFormat="1" ht="30" x14ac:dyDescent="0.25">
      <c r="A1171" s="80" t="s">
        <v>10671</v>
      </c>
      <c r="B1171" s="81" t="s">
        <v>10672</v>
      </c>
      <c r="C1171" s="82" t="s">
        <v>13</v>
      </c>
      <c r="D1171" s="83">
        <v>591.48</v>
      </c>
      <c r="E1171" s="61"/>
    </row>
    <row r="1172" spans="1:5" s="63" customFormat="1" x14ac:dyDescent="0.25">
      <c r="A1172" s="80" t="s">
        <v>10673</v>
      </c>
      <c r="B1172" s="81" t="s">
        <v>10674</v>
      </c>
      <c r="C1172" s="82" t="s">
        <v>13</v>
      </c>
      <c r="D1172" s="83">
        <v>199.62</v>
      </c>
      <c r="E1172" s="61"/>
    </row>
    <row r="1173" spans="1:5" s="63" customFormat="1" ht="30" x14ac:dyDescent="0.25">
      <c r="A1173" s="80" t="s">
        <v>10675</v>
      </c>
      <c r="B1173" s="81" t="s">
        <v>10676</v>
      </c>
      <c r="C1173" s="82" t="s">
        <v>13</v>
      </c>
      <c r="D1173" s="83">
        <v>110.7</v>
      </c>
      <c r="E1173" s="61"/>
    </row>
    <row r="1174" spans="1:5" s="63" customFormat="1" ht="30" x14ac:dyDescent="0.25">
      <c r="A1174" s="80" t="s">
        <v>10677</v>
      </c>
      <c r="B1174" s="81" t="s">
        <v>10678</v>
      </c>
      <c r="C1174" s="82" t="s">
        <v>63</v>
      </c>
      <c r="D1174" s="83">
        <v>2274.7399999999998</v>
      </c>
      <c r="E1174" s="61"/>
    </row>
    <row r="1175" spans="1:5" s="63" customFormat="1" ht="45" x14ac:dyDescent="0.25">
      <c r="A1175" s="80" t="s">
        <v>10679</v>
      </c>
      <c r="B1175" s="81" t="s">
        <v>10680</v>
      </c>
      <c r="C1175" s="82" t="s">
        <v>13</v>
      </c>
      <c r="D1175" s="83">
        <v>8.7200000000000006</v>
      </c>
      <c r="E1175" s="61"/>
    </row>
    <row r="1176" spans="1:5" s="63" customFormat="1" ht="45" x14ac:dyDescent="0.25">
      <c r="A1176" s="80" t="s">
        <v>10681</v>
      </c>
      <c r="B1176" s="81" t="s">
        <v>10682</v>
      </c>
      <c r="C1176" s="82" t="s">
        <v>13</v>
      </c>
      <c r="D1176" s="83">
        <v>5.88</v>
      </c>
      <c r="E1176" s="61"/>
    </row>
    <row r="1177" spans="1:5" s="63" customFormat="1" ht="45" x14ac:dyDescent="0.25">
      <c r="A1177" s="80" t="s">
        <v>10683</v>
      </c>
      <c r="B1177" s="81" t="s">
        <v>10684</v>
      </c>
      <c r="C1177" s="82" t="s">
        <v>13</v>
      </c>
      <c r="D1177" s="83">
        <v>6.32</v>
      </c>
      <c r="E1177" s="61"/>
    </row>
    <row r="1178" spans="1:5" s="63" customFormat="1" ht="45" x14ac:dyDescent="0.25">
      <c r="A1178" s="80" t="s">
        <v>10685</v>
      </c>
      <c r="B1178" s="81" t="s">
        <v>10686</v>
      </c>
      <c r="C1178" s="82" t="s">
        <v>13</v>
      </c>
      <c r="D1178" s="83">
        <v>6.34</v>
      </c>
      <c r="E1178" s="61"/>
    </row>
    <row r="1179" spans="1:5" s="63" customFormat="1" ht="30" x14ac:dyDescent="0.25">
      <c r="A1179" s="80" t="s">
        <v>10687</v>
      </c>
      <c r="B1179" s="81" t="s">
        <v>10688</v>
      </c>
      <c r="C1179" s="82" t="s">
        <v>13</v>
      </c>
      <c r="D1179" s="83">
        <v>6.91</v>
      </c>
      <c r="E1179" s="61"/>
    </row>
    <row r="1180" spans="1:5" s="63" customFormat="1" ht="30" x14ac:dyDescent="0.25">
      <c r="A1180" s="80" t="s">
        <v>10689</v>
      </c>
      <c r="B1180" s="81" t="s">
        <v>10690</v>
      </c>
      <c r="C1180" s="82" t="s">
        <v>13</v>
      </c>
      <c r="D1180" s="83">
        <v>5.86</v>
      </c>
      <c r="E1180" s="61"/>
    </row>
    <row r="1181" spans="1:5" s="63" customFormat="1" ht="30" x14ac:dyDescent="0.25">
      <c r="A1181" s="80" t="s">
        <v>10691</v>
      </c>
      <c r="B1181" s="81" t="s">
        <v>10692</v>
      </c>
      <c r="C1181" s="82" t="s">
        <v>63</v>
      </c>
      <c r="D1181" s="83">
        <v>478.84</v>
      </c>
      <c r="E1181" s="61"/>
    </row>
    <row r="1182" spans="1:5" s="63" customFormat="1" ht="45" x14ac:dyDescent="0.25">
      <c r="A1182" s="80" t="s">
        <v>10693</v>
      </c>
      <c r="B1182" s="81" t="s">
        <v>10694</v>
      </c>
      <c r="C1182" s="82" t="s">
        <v>13</v>
      </c>
      <c r="D1182" s="83">
        <v>16.260000000000002</v>
      </c>
      <c r="E1182" s="61"/>
    </row>
    <row r="1183" spans="1:5" s="63" customFormat="1" ht="30" x14ac:dyDescent="0.25">
      <c r="A1183" s="80" t="s">
        <v>10695</v>
      </c>
      <c r="B1183" s="81" t="s">
        <v>10696</v>
      </c>
      <c r="C1183" s="82" t="s">
        <v>13</v>
      </c>
      <c r="D1183" s="83">
        <v>268.99</v>
      </c>
      <c r="E1183" s="61"/>
    </row>
    <row r="1184" spans="1:5" s="63" customFormat="1" x14ac:dyDescent="0.25">
      <c r="A1184" s="80" t="s">
        <v>10697</v>
      </c>
      <c r="B1184" s="81" t="s">
        <v>10698</v>
      </c>
      <c r="C1184" s="82" t="s">
        <v>63</v>
      </c>
      <c r="D1184" s="83">
        <v>291.95999999999998</v>
      </c>
      <c r="E1184" s="61"/>
    </row>
    <row r="1185" spans="1:5" s="63" customFormat="1" ht="30" x14ac:dyDescent="0.25">
      <c r="A1185" s="80" t="s">
        <v>10699</v>
      </c>
      <c r="B1185" s="81" t="s">
        <v>10700</v>
      </c>
      <c r="C1185" s="82" t="s">
        <v>63</v>
      </c>
      <c r="D1185" s="83">
        <v>1888.21</v>
      </c>
      <c r="E1185" s="61"/>
    </row>
    <row r="1186" spans="1:5" s="63" customFormat="1" x14ac:dyDescent="0.25">
      <c r="A1186" s="80" t="s">
        <v>10701</v>
      </c>
      <c r="B1186" s="81" t="s">
        <v>3118</v>
      </c>
      <c r="C1186" s="82" t="s">
        <v>13</v>
      </c>
      <c r="D1186" s="83">
        <v>22.91</v>
      </c>
      <c r="E1186" s="61"/>
    </row>
    <row r="1187" spans="1:5" s="63" customFormat="1" x14ac:dyDescent="0.25">
      <c r="A1187" s="80" t="s">
        <v>10702</v>
      </c>
      <c r="B1187" s="81" t="s">
        <v>10703</v>
      </c>
      <c r="C1187" s="82" t="s">
        <v>63</v>
      </c>
      <c r="D1187" s="83">
        <v>82.36</v>
      </c>
      <c r="E1187" s="61"/>
    </row>
    <row r="1188" spans="1:5" s="63" customFormat="1" x14ac:dyDescent="0.25">
      <c r="A1188" s="80" t="s">
        <v>10704</v>
      </c>
      <c r="B1188" s="81" t="s">
        <v>10705</v>
      </c>
      <c r="C1188" s="82" t="s">
        <v>119</v>
      </c>
      <c r="D1188" s="83">
        <v>301.37</v>
      </c>
      <c r="E1188" s="61"/>
    </row>
    <row r="1189" spans="1:5" s="63" customFormat="1" ht="45" x14ac:dyDescent="0.25">
      <c r="A1189" s="80" t="s">
        <v>10706</v>
      </c>
      <c r="B1189" s="81" t="s">
        <v>10707</v>
      </c>
      <c r="C1189" s="82" t="s">
        <v>13</v>
      </c>
      <c r="D1189" s="83">
        <v>205.06</v>
      </c>
      <c r="E1189" s="61"/>
    </row>
    <row r="1190" spans="1:5" s="63" customFormat="1" x14ac:dyDescent="0.25">
      <c r="A1190" s="80" t="s">
        <v>10708</v>
      </c>
      <c r="B1190" s="81" t="s">
        <v>10709</v>
      </c>
      <c r="C1190" s="82" t="s">
        <v>13</v>
      </c>
      <c r="D1190" s="83">
        <v>133.15</v>
      </c>
      <c r="E1190" s="61"/>
    </row>
    <row r="1191" spans="1:5" s="63" customFormat="1" x14ac:dyDescent="0.25">
      <c r="A1191" s="80" t="s">
        <v>10710</v>
      </c>
      <c r="B1191" s="81" t="s">
        <v>10711</v>
      </c>
      <c r="C1191" s="82" t="s">
        <v>13</v>
      </c>
      <c r="D1191" s="83">
        <v>6.37</v>
      </c>
      <c r="E1191" s="61"/>
    </row>
    <row r="1192" spans="1:5" s="63" customFormat="1" x14ac:dyDescent="0.25">
      <c r="A1192" s="80" t="s">
        <v>10712</v>
      </c>
      <c r="B1192" s="81" t="s">
        <v>10713</v>
      </c>
      <c r="C1192" s="82" t="s">
        <v>13</v>
      </c>
      <c r="D1192" s="83">
        <v>1080.8900000000001</v>
      </c>
      <c r="E1192" s="61"/>
    </row>
    <row r="1193" spans="1:5" s="63" customFormat="1" x14ac:dyDescent="0.25">
      <c r="A1193" s="80" t="s">
        <v>10714</v>
      </c>
      <c r="B1193" s="81" t="s">
        <v>10715</v>
      </c>
      <c r="C1193" s="82" t="s">
        <v>13</v>
      </c>
      <c r="D1193" s="83">
        <v>57.37</v>
      </c>
      <c r="E1193" s="61"/>
    </row>
    <row r="1194" spans="1:5" s="63" customFormat="1" x14ac:dyDescent="0.25">
      <c r="A1194" s="80" t="s">
        <v>10716</v>
      </c>
      <c r="B1194" s="81" t="s">
        <v>7605</v>
      </c>
      <c r="C1194" s="82" t="s">
        <v>63</v>
      </c>
      <c r="D1194" s="83">
        <v>9773.4500000000007</v>
      </c>
      <c r="E1194" s="61"/>
    </row>
    <row r="1195" spans="1:5" s="63" customFormat="1" x14ac:dyDescent="0.25">
      <c r="A1195" s="80" t="s">
        <v>10717</v>
      </c>
      <c r="B1195" s="81" t="s">
        <v>7607</v>
      </c>
      <c r="C1195" s="82" t="s">
        <v>63</v>
      </c>
      <c r="D1195" s="83">
        <v>8859.23</v>
      </c>
      <c r="E1195" s="61"/>
    </row>
    <row r="1196" spans="1:5" s="63" customFormat="1" x14ac:dyDescent="0.25">
      <c r="A1196" s="80" t="s">
        <v>10718</v>
      </c>
      <c r="B1196" s="81" t="s">
        <v>7609</v>
      </c>
      <c r="C1196" s="82" t="s">
        <v>63</v>
      </c>
      <c r="D1196" s="83">
        <v>4549.53</v>
      </c>
      <c r="E1196" s="61"/>
    </row>
    <row r="1197" spans="1:5" s="63" customFormat="1" ht="30" x14ac:dyDescent="0.25">
      <c r="A1197" s="80" t="s">
        <v>10719</v>
      </c>
      <c r="B1197" s="81" t="s">
        <v>10720</v>
      </c>
      <c r="C1197" s="82" t="s">
        <v>13</v>
      </c>
      <c r="D1197" s="83">
        <v>8.8000000000000007</v>
      </c>
      <c r="E1197" s="61"/>
    </row>
    <row r="1198" spans="1:5" s="63" customFormat="1" ht="30" x14ac:dyDescent="0.25">
      <c r="A1198" s="80" t="s">
        <v>10721</v>
      </c>
      <c r="B1198" s="81" t="s">
        <v>10722</v>
      </c>
      <c r="C1198" s="82" t="s">
        <v>13</v>
      </c>
      <c r="D1198" s="83">
        <v>10.84</v>
      </c>
      <c r="E1198" s="61"/>
    </row>
    <row r="1199" spans="1:5" s="63" customFormat="1" ht="30" x14ac:dyDescent="0.25">
      <c r="A1199" s="80" t="s">
        <v>10723</v>
      </c>
      <c r="B1199" s="81" t="s">
        <v>10724</v>
      </c>
      <c r="C1199" s="82" t="s">
        <v>13</v>
      </c>
      <c r="D1199" s="83">
        <v>10.35</v>
      </c>
      <c r="E1199" s="61"/>
    </row>
    <row r="1200" spans="1:5" s="63" customFormat="1" ht="30" x14ac:dyDescent="0.25">
      <c r="A1200" s="80" t="s">
        <v>10725</v>
      </c>
      <c r="B1200" s="81" t="s">
        <v>10726</v>
      </c>
      <c r="C1200" s="82" t="s">
        <v>13</v>
      </c>
      <c r="D1200" s="83">
        <v>14.26</v>
      </c>
      <c r="E1200" s="61"/>
    </row>
    <row r="1201" spans="1:5" s="63" customFormat="1" ht="30" x14ac:dyDescent="0.25">
      <c r="A1201" s="80" t="s">
        <v>10727</v>
      </c>
      <c r="B1201" s="81" t="s">
        <v>10728</v>
      </c>
      <c r="C1201" s="82" t="s">
        <v>13</v>
      </c>
      <c r="D1201" s="83">
        <v>19.989999999999998</v>
      </c>
      <c r="E1201" s="61"/>
    </row>
    <row r="1202" spans="1:5" s="63" customFormat="1" ht="30" x14ac:dyDescent="0.25">
      <c r="A1202" s="80" t="s">
        <v>10729</v>
      </c>
      <c r="B1202" s="81" t="s">
        <v>10730</v>
      </c>
      <c r="C1202" s="82" t="s">
        <v>13</v>
      </c>
      <c r="D1202" s="83">
        <v>28.25</v>
      </c>
      <c r="E1202" s="61"/>
    </row>
    <row r="1203" spans="1:5" s="63" customFormat="1" ht="30" x14ac:dyDescent="0.25">
      <c r="A1203" s="80" t="s">
        <v>10731</v>
      </c>
      <c r="B1203" s="81" t="s">
        <v>10732</v>
      </c>
      <c r="C1203" s="82" t="s">
        <v>13</v>
      </c>
      <c r="D1203" s="83">
        <v>31.78</v>
      </c>
      <c r="E1203" s="61"/>
    </row>
    <row r="1204" spans="1:5" s="63" customFormat="1" ht="30" x14ac:dyDescent="0.25">
      <c r="A1204" s="80" t="s">
        <v>10733</v>
      </c>
      <c r="B1204" s="81" t="s">
        <v>10734</v>
      </c>
      <c r="C1204" s="82" t="s">
        <v>13</v>
      </c>
      <c r="D1204" s="83">
        <v>73.680000000000007</v>
      </c>
      <c r="E1204" s="61"/>
    </row>
    <row r="1205" spans="1:5" s="63" customFormat="1" x14ac:dyDescent="0.25">
      <c r="A1205" s="80" t="s">
        <v>10735</v>
      </c>
      <c r="B1205" s="81" t="s">
        <v>10736</v>
      </c>
      <c r="C1205" s="82" t="s">
        <v>13</v>
      </c>
      <c r="D1205" s="83">
        <v>17.329999999999998</v>
      </c>
      <c r="E1205" s="61"/>
    </row>
    <row r="1206" spans="1:5" s="63" customFormat="1" ht="45" x14ac:dyDescent="0.25">
      <c r="A1206" s="80" t="s">
        <v>10737</v>
      </c>
      <c r="B1206" s="81" t="s">
        <v>10738</v>
      </c>
      <c r="C1206" s="82" t="s">
        <v>63</v>
      </c>
      <c r="D1206" s="83">
        <v>784.66</v>
      </c>
      <c r="E1206" s="61"/>
    </row>
    <row r="1207" spans="1:5" s="63" customFormat="1" ht="45" x14ac:dyDescent="0.25">
      <c r="A1207" s="80" t="s">
        <v>10739</v>
      </c>
      <c r="B1207" s="81" t="s">
        <v>10740</v>
      </c>
      <c r="C1207" s="82" t="s">
        <v>63</v>
      </c>
      <c r="D1207" s="83">
        <v>831.3</v>
      </c>
      <c r="E1207" s="61"/>
    </row>
    <row r="1208" spans="1:5" s="63" customFormat="1" ht="45" x14ac:dyDescent="0.25">
      <c r="A1208" s="80" t="s">
        <v>10741</v>
      </c>
      <c r="B1208" s="81" t="s">
        <v>10742</v>
      </c>
      <c r="C1208" s="82" t="s">
        <v>63</v>
      </c>
      <c r="D1208" s="83">
        <v>975.02</v>
      </c>
      <c r="E1208" s="61"/>
    </row>
    <row r="1209" spans="1:5" s="63" customFormat="1" ht="45" x14ac:dyDescent="0.25">
      <c r="A1209" s="80" t="s">
        <v>10743</v>
      </c>
      <c r="B1209" s="81" t="s">
        <v>10744</v>
      </c>
      <c r="C1209" s="82" t="s">
        <v>63</v>
      </c>
      <c r="D1209" s="83">
        <v>1032.99</v>
      </c>
      <c r="E1209" s="61"/>
    </row>
    <row r="1210" spans="1:5" s="63" customFormat="1" ht="45" x14ac:dyDescent="0.25">
      <c r="A1210" s="80" t="s">
        <v>10745</v>
      </c>
      <c r="B1210" s="81" t="s">
        <v>10746</v>
      </c>
      <c r="C1210" s="82" t="s">
        <v>63</v>
      </c>
      <c r="D1210" s="83">
        <v>1180.83</v>
      </c>
      <c r="E1210" s="61"/>
    </row>
    <row r="1211" spans="1:5" s="63" customFormat="1" ht="45" x14ac:dyDescent="0.25">
      <c r="A1211" s="80" t="s">
        <v>10747</v>
      </c>
      <c r="B1211" s="81" t="s">
        <v>10748</v>
      </c>
      <c r="C1211" s="82" t="s">
        <v>63</v>
      </c>
      <c r="D1211" s="83">
        <v>768.55</v>
      </c>
      <c r="E1211" s="61"/>
    </row>
    <row r="1212" spans="1:5" s="63" customFormat="1" ht="45" x14ac:dyDescent="0.25">
      <c r="A1212" s="80" t="s">
        <v>10749</v>
      </c>
      <c r="B1212" s="81" t="s">
        <v>10750</v>
      </c>
      <c r="C1212" s="82" t="s">
        <v>63</v>
      </c>
      <c r="D1212" s="83">
        <v>833.58</v>
      </c>
      <c r="E1212" s="61"/>
    </row>
    <row r="1213" spans="1:5" s="63" customFormat="1" ht="45" x14ac:dyDescent="0.25">
      <c r="A1213" s="80" t="s">
        <v>10751</v>
      </c>
      <c r="B1213" s="81" t="s">
        <v>10752</v>
      </c>
      <c r="C1213" s="82" t="s">
        <v>63</v>
      </c>
      <c r="D1213" s="83">
        <v>942.06</v>
      </c>
      <c r="E1213" s="61"/>
    </row>
    <row r="1214" spans="1:5" s="63" customFormat="1" ht="30" x14ac:dyDescent="0.25">
      <c r="A1214" s="80" t="s">
        <v>10753</v>
      </c>
      <c r="B1214" s="81" t="s">
        <v>10754</v>
      </c>
      <c r="C1214" s="82" t="s">
        <v>63</v>
      </c>
      <c r="D1214" s="83">
        <v>33.04</v>
      </c>
      <c r="E1214" s="61"/>
    </row>
    <row r="1215" spans="1:5" s="63" customFormat="1" ht="45" x14ac:dyDescent="0.25">
      <c r="A1215" s="80" t="s">
        <v>10755</v>
      </c>
      <c r="B1215" s="81" t="s">
        <v>10756</v>
      </c>
      <c r="C1215" s="82" t="s">
        <v>63</v>
      </c>
      <c r="D1215" s="83">
        <v>99.61</v>
      </c>
      <c r="E1215" s="61"/>
    </row>
    <row r="1216" spans="1:5" s="63" customFormat="1" ht="45" x14ac:dyDescent="0.25">
      <c r="A1216" s="80" t="s">
        <v>10757</v>
      </c>
      <c r="B1216" s="81" t="s">
        <v>10758</v>
      </c>
      <c r="C1216" s="82" t="s">
        <v>63</v>
      </c>
      <c r="D1216" s="83">
        <v>117.91</v>
      </c>
      <c r="E1216" s="61"/>
    </row>
    <row r="1217" spans="1:5" s="63" customFormat="1" ht="45" x14ac:dyDescent="0.25">
      <c r="A1217" s="80" t="s">
        <v>10759</v>
      </c>
      <c r="B1217" s="81" t="s">
        <v>10760</v>
      </c>
      <c r="C1217" s="82" t="s">
        <v>63</v>
      </c>
      <c r="D1217" s="83">
        <v>68.760000000000005</v>
      </c>
      <c r="E1217" s="61"/>
    </row>
    <row r="1218" spans="1:5" s="63" customFormat="1" ht="45" x14ac:dyDescent="0.25">
      <c r="A1218" s="80" t="s">
        <v>10761</v>
      </c>
      <c r="B1218" s="81" t="s">
        <v>10762</v>
      </c>
      <c r="C1218" s="82" t="s">
        <v>63</v>
      </c>
      <c r="D1218" s="83">
        <v>208.59</v>
      </c>
      <c r="E1218" s="61"/>
    </row>
    <row r="1219" spans="1:5" s="63" customFormat="1" ht="30" x14ac:dyDescent="0.25">
      <c r="A1219" s="80" t="s">
        <v>10763</v>
      </c>
      <c r="B1219" s="81" t="s">
        <v>10764</v>
      </c>
      <c r="C1219" s="82" t="s">
        <v>63</v>
      </c>
      <c r="D1219" s="83">
        <v>196.85</v>
      </c>
      <c r="E1219" s="61"/>
    </row>
    <row r="1220" spans="1:5" s="63" customFormat="1" ht="30" x14ac:dyDescent="0.25">
      <c r="A1220" s="80" t="s">
        <v>10765</v>
      </c>
      <c r="B1220" s="81" t="s">
        <v>10766</v>
      </c>
      <c r="C1220" s="82" t="s">
        <v>63</v>
      </c>
      <c r="D1220" s="83">
        <v>198.6</v>
      </c>
      <c r="E1220" s="61"/>
    </row>
    <row r="1221" spans="1:5" s="63" customFormat="1" ht="30" x14ac:dyDescent="0.25">
      <c r="A1221" s="80" t="s">
        <v>10767</v>
      </c>
      <c r="B1221" s="81" t="s">
        <v>10768</v>
      </c>
      <c r="C1221" s="82" t="s">
        <v>63</v>
      </c>
      <c r="D1221" s="83">
        <v>91.14</v>
      </c>
      <c r="E1221" s="61"/>
    </row>
    <row r="1222" spans="1:5" s="63" customFormat="1" x14ac:dyDescent="0.25">
      <c r="A1222" s="80" t="s">
        <v>10769</v>
      </c>
      <c r="B1222" s="81" t="s">
        <v>7938</v>
      </c>
      <c r="C1222" s="82" t="s">
        <v>63</v>
      </c>
      <c r="D1222" s="83">
        <v>66.5</v>
      </c>
      <c r="E1222" s="61"/>
    </row>
    <row r="1223" spans="1:5" s="63" customFormat="1" ht="45" x14ac:dyDescent="0.25">
      <c r="A1223" s="80" t="s">
        <v>10770</v>
      </c>
      <c r="B1223" s="81" t="s">
        <v>10771</v>
      </c>
      <c r="C1223" s="82" t="s">
        <v>13</v>
      </c>
      <c r="D1223" s="83">
        <v>483.83</v>
      </c>
      <c r="E1223" s="61"/>
    </row>
    <row r="1224" spans="1:5" s="63" customFormat="1" x14ac:dyDescent="0.25">
      <c r="A1224" s="80" t="s">
        <v>10772</v>
      </c>
      <c r="B1224" s="81" t="s">
        <v>10773</v>
      </c>
      <c r="C1224" s="82" t="s">
        <v>13</v>
      </c>
      <c r="D1224" s="83">
        <v>57.97</v>
      </c>
      <c r="E1224" s="61"/>
    </row>
    <row r="1225" spans="1:5" s="63" customFormat="1" x14ac:dyDescent="0.25">
      <c r="A1225" s="80" t="s">
        <v>10774</v>
      </c>
      <c r="B1225" s="81" t="s">
        <v>10775</v>
      </c>
      <c r="C1225" s="82" t="s">
        <v>119</v>
      </c>
      <c r="D1225" s="83">
        <v>3.86</v>
      </c>
      <c r="E1225" s="61"/>
    </row>
    <row r="1226" spans="1:5" s="63" customFormat="1" x14ac:dyDescent="0.25">
      <c r="A1226" s="80" t="s">
        <v>10776</v>
      </c>
      <c r="B1226" s="81" t="s">
        <v>10777</v>
      </c>
      <c r="C1226" s="82" t="s">
        <v>119</v>
      </c>
      <c r="D1226" s="83">
        <v>4.4800000000000004</v>
      </c>
      <c r="E1226" s="61"/>
    </row>
    <row r="1227" spans="1:5" s="63" customFormat="1" x14ac:dyDescent="0.25">
      <c r="A1227" s="80" t="s">
        <v>10778</v>
      </c>
      <c r="B1227" s="81" t="s">
        <v>10779</v>
      </c>
      <c r="C1227" s="82" t="s">
        <v>119</v>
      </c>
      <c r="D1227" s="83">
        <v>10</v>
      </c>
      <c r="E1227" s="61"/>
    </row>
    <row r="1228" spans="1:5" s="63" customFormat="1" x14ac:dyDescent="0.25">
      <c r="A1228" s="80" t="s">
        <v>10780</v>
      </c>
      <c r="B1228" s="81" t="s">
        <v>10781</v>
      </c>
      <c r="C1228" s="82" t="s">
        <v>119</v>
      </c>
      <c r="D1228" s="83">
        <v>14.98</v>
      </c>
      <c r="E1228" s="61"/>
    </row>
    <row r="1229" spans="1:5" s="63" customFormat="1" x14ac:dyDescent="0.25">
      <c r="A1229" s="80" t="s">
        <v>10782</v>
      </c>
      <c r="B1229" s="81" t="s">
        <v>10783</v>
      </c>
      <c r="C1229" s="82" t="s">
        <v>119</v>
      </c>
      <c r="D1229" s="83">
        <v>16.149999999999999</v>
      </c>
      <c r="E1229" s="61"/>
    </row>
    <row r="1230" spans="1:5" s="63" customFormat="1" x14ac:dyDescent="0.25">
      <c r="A1230" s="80" t="s">
        <v>10784</v>
      </c>
      <c r="B1230" s="81" t="s">
        <v>10785</v>
      </c>
      <c r="C1230" s="82" t="s">
        <v>119</v>
      </c>
      <c r="D1230" s="83">
        <v>29.08</v>
      </c>
      <c r="E1230" s="61"/>
    </row>
    <row r="1231" spans="1:5" s="63" customFormat="1" x14ac:dyDescent="0.25">
      <c r="A1231" s="80" t="s">
        <v>10786</v>
      </c>
      <c r="B1231" s="81" t="s">
        <v>10787</v>
      </c>
      <c r="C1231" s="82" t="s">
        <v>119</v>
      </c>
      <c r="D1231" s="83">
        <v>44.38</v>
      </c>
      <c r="E1231" s="61"/>
    </row>
    <row r="1232" spans="1:5" s="63" customFormat="1" x14ac:dyDescent="0.25">
      <c r="A1232" s="80" t="s">
        <v>10788</v>
      </c>
      <c r="B1232" s="81" t="s">
        <v>10789</v>
      </c>
      <c r="C1232" s="82" t="s">
        <v>119</v>
      </c>
      <c r="D1232" s="83">
        <v>58.2</v>
      </c>
      <c r="E1232" s="61"/>
    </row>
    <row r="1233" spans="1:5" s="63" customFormat="1" x14ac:dyDescent="0.25">
      <c r="A1233" s="80" t="s">
        <v>10790</v>
      </c>
      <c r="B1233" s="81" t="s">
        <v>10791</v>
      </c>
      <c r="C1233" s="82" t="s">
        <v>119</v>
      </c>
      <c r="D1233" s="83">
        <v>88.56</v>
      </c>
      <c r="E1233" s="61"/>
    </row>
    <row r="1234" spans="1:5" s="63" customFormat="1" x14ac:dyDescent="0.25">
      <c r="A1234" s="80" t="s">
        <v>10792</v>
      </c>
      <c r="B1234" s="81" t="s">
        <v>10793</v>
      </c>
      <c r="C1234" s="82" t="s">
        <v>119</v>
      </c>
      <c r="D1234" s="83">
        <v>240.02</v>
      </c>
      <c r="E1234" s="61"/>
    </row>
    <row r="1235" spans="1:5" s="63" customFormat="1" x14ac:dyDescent="0.25">
      <c r="A1235" s="80" t="s">
        <v>10794</v>
      </c>
      <c r="B1235" s="81" t="s">
        <v>10795</v>
      </c>
      <c r="C1235" s="82" t="s">
        <v>119</v>
      </c>
      <c r="D1235" s="83">
        <v>364.56</v>
      </c>
      <c r="E1235" s="61"/>
    </row>
    <row r="1236" spans="1:5" s="63" customFormat="1" x14ac:dyDescent="0.25">
      <c r="A1236" s="80" t="s">
        <v>10796</v>
      </c>
      <c r="B1236" s="81" t="s">
        <v>10797</v>
      </c>
      <c r="C1236" s="82" t="s">
        <v>119</v>
      </c>
      <c r="D1236" s="83">
        <v>550.67999999999995</v>
      </c>
      <c r="E1236" s="61"/>
    </row>
    <row r="1237" spans="1:5" s="63" customFormat="1" x14ac:dyDescent="0.25">
      <c r="A1237" s="80" t="s">
        <v>10798</v>
      </c>
      <c r="B1237" s="81" t="s">
        <v>10799</v>
      </c>
      <c r="C1237" s="82" t="s">
        <v>119</v>
      </c>
      <c r="D1237" s="83">
        <v>426.89</v>
      </c>
      <c r="E1237" s="61"/>
    </row>
    <row r="1238" spans="1:5" s="63" customFormat="1" x14ac:dyDescent="0.25">
      <c r="A1238" s="80" t="s">
        <v>10800</v>
      </c>
      <c r="B1238" s="81" t="s">
        <v>10801</v>
      </c>
      <c r="C1238" s="82" t="s">
        <v>119</v>
      </c>
      <c r="D1238" s="83">
        <v>6.39</v>
      </c>
      <c r="E1238" s="61"/>
    </row>
    <row r="1239" spans="1:5" s="63" customFormat="1" x14ac:dyDescent="0.25">
      <c r="A1239" s="80" t="s">
        <v>10802</v>
      </c>
      <c r="B1239" s="81" t="s">
        <v>10803</v>
      </c>
      <c r="C1239" s="82" t="s">
        <v>119</v>
      </c>
      <c r="D1239" s="83">
        <v>10.65</v>
      </c>
      <c r="E1239" s="61"/>
    </row>
    <row r="1240" spans="1:5" s="63" customFormat="1" x14ac:dyDescent="0.25">
      <c r="A1240" s="80" t="s">
        <v>10804</v>
      </c>
      <c r="B1240" s="81" t="s">
        <v>10805</v>
      </c>
      <c r="C1240" s="82" t="s">
        <v>119</v>
      </c>
      <c r="D1240" s="83">
        <v>16.239999999999998</v>
      </c>
      <c r="E1240" s="61"/>
    </row>
    <row r="1241" spans="1:5" s="63" customFormat="1" x14ac:dyDescent="0.25">
      <c r="A1241" s="80" t="s">
        <v>10806</v>
      </c>
      <c r="B1241" s="81" t="s">
        <v>10807</v>
      </c>
      <c r="C1241" s="82" t="s">
        <v>119</v>
      </c>
      <c r="D1241" s="83">
        <v>15.3</v>
      </c>
      <c r="E1241" s="61"/>
    </row>
    <row r="1242" spans="1:5" s="63" customFormat="1" x14ac:dyDescent="0.25">
      <c r="A1242" s="80" t="s">
        <v>10808</v>
      </c>
      <c r="B1242" s="81" t="s">
        <v>10809</v>
      </c>
      <c r="C1242" s="82" t="s">
        <v>119</v>
      </c>
      <c r="D1242" s="83">
        <v>40.770000000000003</v>
      </c>
      <c r="E1242" s="61"/>
    </row>
    <row r="1243" spans="1:5" s="63" customFormat="1" x14ac:dyDescent="0.25">
      <c r="A1243" s="80" t="s">
        <v>10810</v>
      </c>
      <c r="B1243" s="81" t="s">
        <v>10811</v>
      </c>
      <c r="C1243" s="82" t="s">
        <v>13</v>
      </c>
      <c r="D1243" s="83">
        <v>20.05</v>
      </c>
      <c r="E1243" s="61"/>
    </row>
    <row r="1244" spans="1:5" s="63" customFormat="1" x14ac:dyDescent="0.25">
      <c r="A1244" s="80" t="s">
        <v>10812</v>
      </c>
      <c r="B1244" s="81" t="s">
        <v>10813</v>
      </c>
      <c r="C1244" s="82" t="s">
        <v>119</v>
      </c>
      <c r="D1244" s="83">
        <v>11.6</v>
      </c>
      <c r="E1244" s="61"/>
    </row>
    <row r="1245" spans="1:5" s="63" customFormat="1" x14ac:dyDescent="0.25">
      <c r="A1245" s="80" t="s">
        <v>10814</v>
      </c>
      <c r="B1245" s="81" t="s">
        <v>10815</v>
      </c>
      <c r="C1245" s="82" t="s">
        <v>119</v>
      </c>
      <c r="D1245" s="83">
        <v>15.05</v>
      </c>
      <c r="E1245" s="61"/>
    </row>
    <row r="1246" spans="1:5" s="63" customFormat="1" x14ac:dyDescent="0.25">
      <c r="A1246" s="80" t="s">
        <v>10816</v>
      </c>
      <c r="B1246" s="81" t="s">
        <v>10817</v>
      </c>
      <c r="C1246" s="82" t="s">
        <v>119</v>
      </c>
      <c r="D1246" s="83">
        <v>21.09</v>
      </c>
      <c r="E1246" s="61"/>
    </row>
    <row r="1247" spans="1:5" s="63" customFormat="1" x14ac:dyDescent="0.25">
      <c r="A1247" s="80" t="s">
        <v>10818</v>
      </c>
      <c r="B1247" s="81" t="s">
        <v>10819</v>
      </c>
      <c r="C1247" s="82" t="s">
        <v>119</v>
      </c>
      <c r="D1247" s="83">
        <v>34.950000000000003</v>
      </c>
      <c r="E1247" s="61"/>
    </row>
    <row r="1248" spans="1:5" s="63" customFormat="1" x14ac:dyDescent="0.25">
      <c r="A1248" s="80" t="s">
        <v>10820</v>
      </c>
      <c r="B1248" s="81" t="s">
        <v>10821</v>
      </c>
      <c r="C1248" s="82" t="s">
        <v>119</v>
      </c>
      <c r="D1248" s="83">
        <v>63.49</v>
      </c>
      <c r="E1248" s="61"/>
    </row>
    <row r="1249" spans="1:5" s="63" customFormat="1" x14ac:dyDescent="0.25">
      <c r="A1249" s="80" t="s">
        <v>10822</v>
      </c>
      <c r="B1249" s="81" t="s">
        <v>10823</v>
      </c>
      <c r="C1249" s="82" t="s">
        <v>119</v>
      </c>
      <c r="D1249" s="83">
        <v>23.67</v>
      </c>
      <c r="E1249" s="61"/>
    </row>
    <row r="1250" spans="1:5" s="63" customFormat="1" x14ac:dyDescent="0.25">
      <c r="A1250" s="80" t="s">
        <v>10824</v>
      </c>
      <c r="B1250" s="81" t="s">
        <v>10825</v>
      </c>
      <c r="C1250" s="82" t="s">
        <v>119</v>
      </c>
      <c r="D1250" s="83">
        <v>43.17</v>
      </c>
      <c r="E1250" s="61"/>
    </row>
    <row r="1251" spans="1:5" s="63" customFormat="1" x14ac:dyDescent="0.25">
      <c r="A1251" s="80" t="s">
        <v>10826</v>
      </c>
      <c r="B1251" s="81" t="s">
        <v>10827</v>
      </c>
      <c r="C1251" s="82" t="s">
        <v>119</v>
      </c>
      <c r="D1251" s="83">
        <v>82.36</v>
      </c>
      <c r="E1251" s="61"/>
    </row>
    <row r="1252" spans="1:5" s="63" customFormat="1" x14ac:dyDescent="0.25">
      <c r="A1252" s="80" t="s">
        <v>10828</v>
      </c>
      <c r="B1252" s="81" t="s">
        <v>10829</v>
      </c>
      <c r="C1252" s="82" t="s">
        <v>119</v>
      </c>
      <c r="D1252" s="83">
        <v>29.46</v>
      </c>
      <c r="E1252" s="61"/>
    </row>
    <row r="1253" spans="1:5" s="63" customFormat="1" x14ac:dyDescent="0.25">
      <c r="A1253" s="80" t="s">
        <v>10830</v>
      </c>
      <c r="B1253" s="81" t="s">
        <v>10831</v>
      </c>
      <c r="C1253" s="82" t="s">
        <v>119</v>
      </c>
      <c r="D1253" s="83">
        <v>61.74</v>
      </c>
      <c r="E1253" s="61"/>
    </row>
    <row r="1254" spans="1:5" s="63" customFormat="1" x14ac:dyDescent="0.25">
      <c r="A1254" s="80" t="s">
        <v>10832</v>
      </c>
      <c r="B1254" s="81" t="s">
        <v>10833</v>
      </c>
      <c r="C1254" s="82" t="s">
        <v>119</v>
      </c>
      <c r="D1254" s="83">
        <v>96.49</v>
      </c>
      <c r="E1254" s="61"/>
    </row>
    <row r="1255" spans="1:5" s="63" customFormat="1" x14ac:dyDescent="0.25">
      <c r="A1255" s="80" t="s">
        <v>10834</v>
      </c>
      <c r="B1255" s="81" t="s">
        <v>10835</v>
      </c>
      <c r="C1255" s="82" t="s">
        <v>119</v>
      </c>
      <c r="D1255" s="83">
        <v>161.91</v>
      </c>
      <c r="E1255" s="61"/>
    </row>
    <row r="1256" spans="1:5" s="63" customFormat="1" x14ac:dyDescent="0.25">
      <c r="A1256" s="80" t="s">
        <v>10836</v>
      </c>
      <c r="B1256" s="81" t="s">
        <v>10837</v>
      </c>
      <c r="C1256" s="82" t="s">
        <v>119</v>
      </c>
      <c r="D1256" s="83">
        <v>271.13</v>
      </c>
      <c r="E1256" s="61"/>
    </row>
    <row r="1257" spans="1:5" s="63" customFormat="1" x14ac:dyDescent="0.25">
      <c r="A1257" s="80" t="s">
        <v>10838</v>
      </c>
      <c r="B1257" s="81" t="s">
        <v>10839</v>
      </c>
      <c r="C1257" s="82" t="s">
        <v>13</v>
      </c>
      <c r="D1257" s="83">
        <v>418.24</v>
      </c>
      <c r="E1257" s="61"/>
    </row>
    <row r="1258" spans="1:5" s="63" customFormat="1" x14ac:dyDescent="0.25">
      <c r="A1258" s="80" t="s">
        <v>10840</v>
      </c>
      <c r="B1258" s="81" t="s">
        <v>10841</v>
      </c>
      <c r="C1258" s="82" t="s">
        <v>13</v>
      </c>
      <c r="D1258" s="83">
        <v>8.27</v>
      </c>
      <c r="E1258" s="61"/>
    </row>
    <row r="1259" spans="1:5" s="63" customFormat="1" ht="30" x14ac:dyDescent="0.25">
      <c r="A1259" s="80" t="s">
        <v>10842</v>
      </c>
      <c r="B1259" s="81" t="s">
        <v>10843</v>
      </c>
      <c r="C1259" s="82" t="s">
        <v>13</v>
      </c>
      <c r="D1259" s="83">
        <v>25.64</v>
      </c>
      <c r="E1259" s="61"/>
    </row>
    <row r="1260" spans="1:5" s="63" customFormat="1" x14ac:dyDescent="0.25">
      <c r="A1260" s="80" t="s">
        <v>10844</v>
      </c>
      <c r="B1260" s="81" t="s">
        <v>10845</v>
      </c>
      <c r="C1260" s="82" t="s">
        <v>13</v>
      </c>
      <c r="D1260" s="83">
        <v>4.71</v>
      </c>
      <c r="E1260" s="61"/>
    </row>
    <row r="1261" spans="1:5" s="63" customFormat="1" x14ac:dyDescent="0.25">
      <c r="A1261" s="80" t="s">
        <v>10846</v>
      </c>
      <c r="B1261" s="81" t="s">
        <v>10847</v>
      </c>
      <c r="C1261" s="82" t="s">
        <v>13</v>
      </c>
      <c r="D1261" s="83">
        <v>33.22</v>
      </c>
      <c r="E1261" s="61"/>
    </row>
    <row r="1262" spans="1:5" s="63" customFormat="1" x14ac:dyDescent="0.25">
      <c r="A1262" s="80" t="s">
        <v>10848</v>
      </c>
      <c r="B1262" s="81" t="s">
        <v>10849</v>
      </c>
      <c r="C1262" s="82" t="s">
        <v>13</v>
      </c>
      <c r="D1262" s="83">
        <v>103.06</v>
      </c>
      <c r="E1262" s="61"/>
    </row>
    <row r="1263" spans="1:5" s="63" customFormat="1" x14ac:dyDescent="0.25">
      <c r="A1263" s="80" t="s">
        <v>10850</v>
      </c>
      <c r="B1263" s="81" t="s">
        <v>10851</v>
      </c>
      <c r="C1263" s="82" t="s">
        <v>13</v>
      </c>
      <c r="D1263" s="83">
        <v>10.73</v>
      </c>
      <c r="E1263" s="61"/>
    </row>
    <row r="1264" spans="1:5" s="63" customFormat="1" x14ac:dyDescent="0.25">
      <c r="A1264" s="80" t="s">
        <v>10852</v>
      </c>
      <c r="B1264" s="81" t="s">
        <v>10853</v>
      </c>
      <c r="C1264" s="82" t="s">
        <v>13</v>
      </c>
      <c r="D1264" s="83">
        <v>26.28</v>
      </c>
      <c r="E1264" s="61"/>
    </row>
    <row r="1265" spans="1:5" s="63" customFormat="1" x14ac:dyDescent="0.25">
      <c r="A1265" s="80" t="s">
        <v>10854</v>
      </c>
      <c r="B1265" s="81" t="s">
        <v>10855</v>
      </c>
      <c r="C1265" s="82" t="s">
        <v>13</v>
      </c>
      <c r="D1265" s="83">
        <v>78.31</v>
      </c>
      <c r="E1265" s="61"/>
    </row>
    <row r="1266" spans="1:5" s="63" customFormat="1" x14ac:dyDescent="0.25">
      <c r="A1266" s="80" t="s">
        <v>10856</v>
      </c>
      <c r="B1266" s="81" t="s">
        <v>10857</v>
      </c>
      <c r="C1266" s="82" t="s">
        <v>13</v>
      </c>
      <c r="D1266" s="83">
        <v>14.14</v>
      </c>
      <c r="E1266" s="61"/>
    </row>
    <row r="1267" spans="1:5" s="63" customFormat="1" x14ac:dyDescent="0.25">
      <c r="A1267" s="80" t="s">
        <v>10858</v>
      </c>
      <c r="B1267" s="81" t="s">
        <v>10859</v>
      </c>
      <c r="C1267" s="82" t="s">
        <v>814</v>
      </c>
      <c r="D1267" s="83">
        <v>48.12</v>
      </c>
      <c r="E1267" s="61"/>
    </row>
    <row r="1268" spans="1:5" s="63" customFormat="1" x14ac:dyDescent="0.25">
      <c r="A1268" s="80" t="s">
        <v>10860</v>
      </c>
      <c r="B1268" s="81" t="s">
        <v>10861</v>
      </c>
      <c r="C1268" s="82" t="s">
        <v>119</v>
      </c>
      <c r="D1268" s="83">
        <v>171.24</v>
      </c>
      <c r="E1268" s="61"/>
    </row>
    <row r="1269" spans="1:5" s="63" customFormat="1" ht="30" x14ac:dyDescent="0.25">
      <c r="A1269" s="80" t="s">
        <v>10862</v>
      </c>
      <c r="B1269" s="81" t="s">
        <v>10863</v>
      </c>
      <c r="C1269" s="82" t="s">
        <v>13</v>
      </c>
      <c r="D1269" s="83">
        <v>29.67</v>
      </c>
      <c r="E1269" s="61"/>
    </row>
    <row r="1270" spans="1:5" s="63" customFormat="1" x14ac:dyDescent="0.25">
      <c r="A1270" s="80" t="s">
        <v>10864</v>
      </c>
      <c r="B1270" s="81" t="s">
        <v>10865</v>
      </c>
      <c r="C1270" s="82" t="s">
        <v>119</v>
      </c>
      <c r="D1270" s="83">
        <v>67.010000000000005</v>
      </c>
      <c r="E1270" s="61"/>
    </row>
    <row r="1271" spans="1:5" s="63" customFormat="1" x14ac:dyDescent="0.25">
      <c r="A1271" s="80" t="s">
        <v>10866</v>
      </c>
      <c r="B1271" s="81" t="s">
        <v>10867</v>
      </c>
      <c r="C1271" s="82" t="s">
        <v>13</v>
      </c>
      <c r="D1271" s="83">
        <v>41.57</v>
      </c>
      <c r="E1271" s="61"/>
    </row>
    <row r="1272" spans="1:5" s="63" customFormat="1" x14ac:dyDescent="0.25">
      <c r="A1272" s="80" t="s">
        <v>10868</v>
      </c>
      <c r="B1272" s="81" t="s">
        <v>10869</v>
      </c>
      <c r="C1272" s="82" t="s">
        <v>119</v>
      </c>
      <c r="D1272" s="83">
        <v>141.66999999999999</v>
      </c>
      <c r="E1272" s="61"/>
    </row>
    <row r="1273" spans="1:5" s="63" customFormat="1" x14ac:dyDescent="0.25">
      <c r="A1273" s="80" t="s">
        <v>10870</v>
      </c>
      <c r="B1273" s="81" t="s">
        <v>10871</v>
      </c>
      <c r="C1273" s="82" t="s">
        <v>119</v>
      </c>
      <c r="D1273" s="83">
        <v>239.87</v>
      </c>
      <c r="E1273" s="61"/>
    </row>
    <row r="1274" spans="1:5" s="63" customFormat="1" x14ac:dyDescent="0.25">
      <c r="A1274" s="80" t="s">
        <v>10872</v>
      </c>
      <c r="B1274" s="81" t="s">
        <v>10873</v>
      </c>
      <c r="C1274" s="82" t="s">
        <v>119</v>
      </c>
      <c r="D1274" s="83">
        <v>267.26</v>
      </c>
      <c r="E1274" s="61"/>
    </row>
    <row r="1275" spans="1:5" s="63" customFormat="1" x14ac:dyDescent="0.25">
      <c r="A1275" s="80" t="s">
        <v>10874</v>
      </c>
      <c r="B1275" s="81" t="s">
        <v>10875</v>
      </c>
      <c r="C1275" s="82" t="s">
        <v>119</v>
      </c>
      <c r="D1275" s="83">
        <v>15.52</v>
      </c>
      <c r="E1275" s="61"/>
    </row>
    <row r="1276" spans="1:5" s="63" customFormat="1" x14ac:dyDescent="0.25">
      <c r="A1276" s="80" t="s">
        <v>10876</v>
      </c>
      <c r="B1276" s="81" t="s">
        <v>10877</v>
      </c>
      <c r="C1276" s="82" t="s">
        <v>119</v>
      </c>
      <c r="D1276" s="83">
        <v>19.440000000000001</v>
      </c>
      <c r="E1276" s="61"/>
    </row>
    <row r="1277" spans="1:5" s="63" customFormat="1" x14ac:dyDescent="0.25">
      <c r="A1277" s="80" t="s">
        <v>10878</v>
      </c>
      <c r="B1277" s="81" t="s">
        <v>10879</v>
      </c>
      <c r="C1277" s="82" t="s">
        <v>119</v>
      </c>
      <c r="D1277" s="83">
        <v>11.28</v>
      </c>
      <c r="E1277" s="61"/>
    </row>
    <row r="1278" spans="1:5" s="63" customFormat="1" x14ac:dyDescent="0.25">
      <c r="A1278" s="80" t="s">
        <v>10880</v>
      </c>
      <c r="B1278" s="81" t="s">
        <v>10881</v>
      </c>
      <c r="C1278" s="82" t="s">
        <v>119</v>
      </c>
      <c r="D1278" s="83">
        <v>53.28</v>
      </c>
      <c r="E1278" s="61"/>
    </row>
    <row r="1279" spans="1:5" s="63" customFormat="1" x14ac:dyDescent="0.25">
      <c r="A1279" s="80" t="s">
        <v>10882</v>
      </c>
      <c r="B1279" s="81" t="s">
        <v>10883</v>
      </c>
      <c r="C1279" s="82" t="s">
        <v>119</v>
      </c>
      <c r="D1279" s="83">
        <v>60.3</v>
      </c>
      <c r="E1279" s="61"/>
    </row>
    <row r="1280" spans="1:5" s="63" customFormat="1" ht="30" x14ac:dyDescent="0.25">
      <c r="A1280" s="80" t="s">
        <v>10884</v>
      </c>
      <c r="B1280" s="81" t="s">
        <v>10885</v>
      </c>
      <c r="C1280" s="82" t="s">
        <v>119</v>
      </c>
      <c r="D1280" s="83">
        <v>99.84</v>
      </c>
      <c r="E1280" s="61"/>
    </row>
    <row r="1281" spans="1:5" s="63" customFormat="1" ht="30" x14ac:dyDescent="0.25">
      <c r="A1281" s="80" t="s">
        <v>10886</v>
      </c>
      <c r="B1281" s="81" t="s">
        <v>10887</v>
      </c>
      <c r="C1281" s="82" t="s">
        <v>119</v>
      </c>
      <c r="D1281" s="83">
        <v>140.08000000000001</v>
      </c>
      <c r="E1281" s="61"/>
    </row>
    <row r="1282" spans="1:5" s="63" customFormat="1" ht="30" x14ac:dyDescent="0.25">
      <c r="A1282" s="80" t="s">
        <v>10888</v>
      </c>
      <c r="B1282" s="81" t="s">
        <v>10889</v>
      </c>
      <c r="C1282" s="82" t="s">
        <v>119</v>
      </c>
      <c r="D1282" s="83">
        <v>214.57</v>
      </c>
      <c r="E1282" s="61"/>
    </row>
    <row r="1283" spans="1:5" s="63" customFormat="1" ht="30" x14ac:dyDescent="0.25">
      <c r="A1283" s="80" t="s">
        <v>10890</v>
      </c>
      <c r="B1283" s="81" t="s">
        <v>10891</v>
      </c>
      <c r="C1283" s="82" t="s">
        <v>119</v>
      </c>
      <c r="D1283" s="83">
        <v>336.93</v>
      </c>
      <c r="E1283" s="61"/>
    </row>
    <row r="1284" spans="1:5" s="63" customFormat="1" ht="30" x14ac:dyDescent="0.25">
      <c r="A1284" s="80" t="s">
        <v>10892</v>
      </c>
      <c r="B1284" s="81" t="s">
        <v>10893</v>
      </c>
      <c r="C1284" s="82" t="s">
        <v>119</v>
      </c>
      <c r="D1284" s="83">
        <v>485.9</v>
      </c>
      <c r="E1284" s="61"/>
    </row>
    <row r="1285" spans="1:5" s="63" customFormat="1" ht="30" x14ac:dyDescent="0.25">
      <c r="A1285" s="80" t="s">
        <v>10894</v>
      </c>
      <c r="B1285" s="81" t="s">
        <v>10895</v>
      </c>
      <c r="C1285" s="82" t="s">
        <v>119</v>
      </c>
      <c r="D1285" s="83">
        <v>779.64</v>
      </c>
      <c r="E1285" s="61"/>
    </row>
    <row r="1286" spans="1:5" s="63" customFormat="1" ht="30" x14ac:dyDescent="0.25">
      <c r="A1286" s="80" t="s">
        <v>10896</v>
      </c>
      <c r="B1286" s="81" t="s">
        <v>10897</v>
      </c>
      <c r="C1286" s="82" t="s">
        <v>119</v>
      </c>
      <c r="D1286" s="83">
        <v>1160.06</v>
      </c>
      <c r="E1286" s="61"/>
    </row>
    <row r="1287" spans="1:5" s="63" customFormat="1" ht="30" x14ac:dyDescent="0.25">
      <c r="A1287" s="80" t="s">
        <v>10898</v>
      </c>
      <c r="B1287" s="81" t="s">
        <v>10899</v>
      </c>
      <c r="C1287" s="82" t="s">
        <v>119</v>
      </c>
      <c r="D1287" s="83">
        <v>1634.02</v>
      </c>
      <c r="E1287" s="61"/>
    </row>
    <row r="1288" spans="1:5" s="63" customFormat="1" x14ac:dyDescent="0.25">
      <c r="A1288" s="80" t="s">
        <v>10900</v>
      </c>
      <c r="B1288" s="81" t="s">
        <v>10901</v>
      </c>
      <c r="C1288" s="82" t="s">
        <v>119</v>
      </c>
      <c r="D1288" s="83">
        <v>404.44</v>
      </c>
      <c r="E1288" s="61"/>
    </row>
    <row r="1289" spans="1:5" s="63" customFormat="1" x14ac:dyDescent="0.25">
      <c r="A1289" s="80" t="s">
        <v>10902</v>
      </c>
      <c r="B1289" s="81" t="s">
        <v>10903</v>
      </c>
      <c r="C1289" s="82" t="s">
        <v>119</v>
      </c>
      <c r="D1289" s="83">
        <v>148.15</v>
      </c>
      <c r="E1289" s="61"/>
    </row>
    <row r="1290" spans="1:5" s="63" customFormat="1" x14ac:dyDescent="0.25">
      <c r="A1290" s="80" t="s">
        <v>10904</v>
      </c>
      <c r="B1290" s="81" t="s">
        <v>10905</v>
      </c>
      <c r="C1290" s="82" t="s">
        <v>119</v>
      </c>
      <c r="D1290" s="83">
        <v>596.23</v>
      </c>
      <c r="E1290" s="61"/>
    </row>
    <row r="1291" spans="1:5" s="63" customFormat="1" x14ac:dyDescent="0.25">
      <c r="A1291" s="80" t="s">
        <v>10906</v>
      </c>
      <c r="B1291" s="81" t="s">
        <v>10907</v>
      </c>
      <c r="C1291" s="82" t="s">
        <v>119</v>
      </c>
      <c r="D1291" s="83">
        <v>55.53</v>
      </c>
      <c r="E1291" s="61"/>
    </row>
    <row r="1292" spans="1:5" s="63" customFormat="1" x14ac:dyDescent="0.25">
      <c r="A1292" s="80" t="s">
        <v>10908</v>
      </c>
      <c r="B1292" s="81" t="s">
        <v>10909</v>
      </c>
      <c r="C1292" s="82" t="s">
        <v>119</v>
      </c>
      <c r="D1292" s="83">
        <v>121.79</v>
      </c>
      <c r="E1292" s="61"/>
    </row>
    <row r="1293" spans="1:5" s="63" customFormat="1" x14ac:dyDescent="0.25">
      <c r="A1293" s="80" t="s">
        <v>10910</v>
      </c>
      <c r="B1293" s="81" t="s">
        <v>10911</v>
      </c>
      <c r="C1293" s="82" t="s">
        <v>119</v>
      </c>
      <c r="D1293" s="83">
        <v>203.73</v>
      </c>
      <c r="E1293" s="61"/>
    </row>
    <row r="1294" spans="1:5" s="63" customFormat="1" x14ac:dyDescent="0.25">
      <c r="A1294" s="80" t="s">
        <v>10912</v>
      </c>
      <c r="B1294" s="81" t="s">
        <v>10913</v>
      </c>
      <c r="C1294" s="82" t="s">
        <v>119</v>
      </c>
      <c r="D1294" s="83">
        <v>283.04000000000002</v>
      </c>
      <c r="E1294" s="61"/>
    </row>
    <row r="1295" spans="1:5" s="63" customFormat="1" x14ac:dyDescent="0.25">
      <c r="A1295" s="80" t="s">
        <v>10914</v>
      </c>
      <c r="B1295" s="81" t="s">
        <v>10915</v>
      </c>
      <c r="C1295" s="82" t="s">
        <v>119</v>
      </c>
      <c r="D1295" s="83">
        <v>70.62</v>
      </c>
      <c r="E1295" s="61"/>
    </row>
    <row r="1296" spans="1:5" s="63" customFormat="1" x14ac:dyDescent="0.25">
      <c r="A1296" s="80" t="s">
        <v>10916</v>
      </c>
      <c r="B1296" s="81" t="s">
        <v>10917</v>
      </c>
      <c r="C1296" s="82" t="s">
        <v>119</v>
      </c>
      <c r="D1296" s="83">
        <v>51.11</v>
      </c>
      <c r="E1296" s="61"/>
    </row>
    <row r="1297" spans="1:5" s="63" customFormat="1" x14ac:dyDescent="0.25">
      <c r="A1297" s="80" t="s">
        <v>10918</v>
      </c>
      <c r="B1297" s="81" t="s">
        <v>10919</v>
      </c>
      <c r="C1297" s="82" t="s">
        <v>119</v>
      </c>
      <c r="D1297" s="83">
        <v>39.68</v>
      </c>
      <c r="E1297" s="61"/>
    </row>
    <row r="1298" spans="1:5" s="63" customFormat="1" x14ac:dyDescent="0.25">
      <c r="A1298" s="80" t="s">
        <v>10920</v>
      </c>
      <c r="B1298" s="81" t="s">
        <v>10921</v>
      </c>
      <c r="C1298" s="82" t="s">
        <v>119</v>
      </c>
      <c r="D1298" s="83">
        <v>209.49</v>
      </c>
      <c r="E1298" s="61"/>
    </row>
    <row r="1299" spans="1:5" s="63" customFormat="1" x14ac:dyDescent="0.25">
      <c r="A1299" s="80" t="s">
        <v>10922</v>
      </c>
      <c r="B1299" s="81" t="s">
        <v>10923</v>
      </c>
      <c r="C1299" s="82" t="s">
        <v>119</v>
      </c>
      <c r="D1299" s="83">
        <v>717.3</v>
      </c>
      <c r="E1299" s="61"/>
    </row>
    <row r="1300" spans="1:5" s="63" customFormat="1" x14ac:dyDescent="0.25">
      <c r="A1300" s="80" t="s">
        <v>10924</v>
      </c>
      <c r="B1300" s="81" t="s">
        <v>10925</v>
      </c>
      <c r="C1300" s="82" t="s">
        <v>119</v>
      </c>
      <c r="D1300" s="83">
        <v>966.29</v>
      </c>
      <c r="E1300" s="61"/>
    </row>
    <row r="1301" spans="1:5" s="63" customFormat="1" ht="30" x14ac:dyDescent="0.25">
      <c r="A1301" s="80" t="s">
        <v>10926</v>
      </c>
      <c r="B1301" s="81" t="s">
        <v>10927</v>
      </c>
      <c r="C1301" s="82" t="s">
        <v>13</v>
      </c>
      <c r="D1301" s="83">
        <v>147.44</v>
      </c>
      <c r="E1301" s="61"/>
    </row>
    <row r="1302" spans="1:5" s="63" customFormat="1" ht="45" x14ac:dyDescent="0.25">
      <c r="A1302" s="80" t="s">
        <v>10928</v>
      </c>
      <c r="B1302" s="81" t="s">
        <v>10929</v>
      </c>
      <c r="C1302" s="82" t="s">
        <v>13</v>
      </c>
      <c r="D1302" s="83">
        <v>82.7</v>
      </c>
      <c r="E1302" s="61"/>
    </row>
    <row r="1303" spans="1:5" s="63" customFormat="1" ht="30" x14ac:dyDescent="0.25">
      <c r="A1303" s="80" t="s">
        <v>10930</v>
      </c>
      <c r="B1303" s="81" t="s">
        <v>10931</v>
      </c>
      <c r="C1303" s="82" t="s">
        <v>13</v>
      </c>
      <c r="D1303" s="83">
        <v>113.27</v>
      </c>
      <c r="E1303" s="61"/>
    </row>
    <row r="1304" spans="1:5" s="63" customFormat="1" ht="30" x14ac:dyDescent="0.25">
      <c r="A1304" s="80" t="s">
        <v>10932</v>
      </c>
      <c r="B1304" s="81" t="s">
        <v>10933</v>
      </c>
      <c r="C1304" s="82" t="s">
        <v>13</v>
      </c>
      <c r="D1304" s="83">
        <v>146.91</v>
      </c>
      <c r="E1304" s="61"/>
    </row>
    <row r="1305" spans="1:5" s="63" customFormat="1" ht="45" x14ac:dyDescent="0.25">
      <c r="A1305" s="80" t="s">
        <v>10934</v>
      </c>
      <c r="B1305" s="81" t="s">
        <v>10935</v>
      </c>
      <c r="C1305" s="82" t="s">
        <v>13</v>
      </c>
      <c r="D1305" s="83">
        <v>355.01</v>
      </c>
      <c r="E1305" s="61"/>
    </row>
    <row r="1306" spans="1:5" s="63" customFormat="1" ht="30" x14ac:dyDescent="0.25">
      <c r="A1306" s="80" t="s">
        <v>10936</v>
      </c>
      <c r="B1306" s="81" t="s">
        <v>10937</v>
      </c>
      <c r="C1306" s="82" t="s">
        <v>13</v>
      </c>
      <c r="D1306" s="83">
        <v>461.29</v>
      </c>
      <c r="E1306" s="61"/>
    </row>
    <row r="1307" spans="1:5" s="63" customFormat="1" ht="45" x14ac:dyDescent="0.25">
      <c r="A1307" s="80" t="s">
        <v>10938</v>
      </c>
      <c r="B1307" s="81" t="s">
        <v>10939</v>
      </c>
      <c r="C1307" s="82" t="s">
        <v>13</v>
      </c>
      <c r="D1307" s="83">
        <v>864.89</v>
      </c>
      <c r="E1307" s="61"/>
    </row>
    <row r="1308" spans="1:5" s="63" customFormat="1" ht="30" x14ac:dyDescent="0.25">
      <c r="A1308" s="80" t="s">
        <v>10940</v>
      </c>
      <c r="B1308" s="81" t="s">
        <v>10941</v>
      </c>
      <c r="C1308" s="82" t="s">
        <v>13</v>
      </c>
      <c r="D1308" s="83">
        <v>1196.46</v>
      </c>
      <c r="E1308" s="61"/>
    </row>
    <row r="1309" spans="1:5" s="63" customFormat="1" ht="30" x14ac:dyDescent="0.25">
      <c r="A1309" s="80" t="s">
        <v>10942</v>
      </c>
      <c r="B1309" s="81" t="s">
        <v>10943</v>
      </c>
      <c r="C1309" s="82" t="s">
        <v>13</v>
      </c>
      <c r="D1309" s="83">
        <v>235.7</v>
      </c>
      <c r="E1309" s="61"/>
    </row>
    <row r="1310" spans="1:5" s="63" customFormat="1" ht="30" x14ac:dyDescent="0.25">
      <c r="A1310" s="80" t="s">
        <v>10944</v>
      </c>
      <c r="B1310" s="81" t="s">
        <v>10945</v>
      </c>
      <c r="C1310" s="82" t="s">
        <v>13</v>
      </c>
      <c r="D1310" s="83">
        <v>418.59</v>
      </c>
      <c r="E1310" s="61"/>
    </row>
    <row r="1311" spans="1:5" s="63" customFormat="1" ht="30" x14ac:dyDescent="0.25">
      <c r="A1311" s="80" t="s">
        <v>10946</v>
      </c>
      <c r="B1311" s="81" t="s">
        <v>10947</v>
      </c>
      <c r="C1311" s="82" t="s">
        <v>13</v>
      </c>
      <c r="D1311" s="83">
        <v>9.27</v>
      </c>
      <c r="E1311" s="61"/>
    </row>
    <row r="1312" spans="1:5" s="63" customFormat="1" ht="30" x14ac:dyDescent="0.25">
      <c r="A1312" s="80" t="s">
        <v>10948</v>
      </c>
      <c r="B1312" s="81" t="s">
        <v>10949</v>
      </c>
      <c r="C1312" s="82" t="s">
        <v>13</v>
      </c>
      <c r="D1312" s="83">
        <v>65.64</v>
      </c>
      <c r="E1312" s="61"/>
    </row>
    <row r="1313" spans="1:5" s="63" customFormat="1" x14ac:dyDescent="0.25">
      <c r="A1313" s="80" t="s">
        <v>10950</v>
      </c>
      <c r="B1313" s="81" t="s">
        <v>10951</v>
      </c>
      <c r="C1313" s="82" t="s">
        <v>13</v>
      </c>
      <c r="D1313" s="83">
        <v>29.36</v>
      </c>
      <c r="E1313" s="61"/>
    </row>
    <row r="1314" spans="1:5" s="63" customFormat="1" ht="30" x14ac:dyDescent="0.25">
      <c r="A1314" s="80" t="s">
        <v>10952</v>
      </c>
      <c r="B1314" s="81" t="s">
        <v>10953</v>
      </c>
      <c r="C1314" s="82" t="s">
        <v>13</v>
      </c>
      <c r="D1314" s="83">
        <v>163.15</v>
      </c>
      <c r="E1314" s="61"/>
    </row>
    <row r="1315" spans="1:5" s="63" customFormat="1" ht="45" x14ac:dyDescent="0.25">
      <c r="A1315" s="80" t="s">
        <v>10954</v>
      </c>
      <c r="B1315" s="81" t="s">
        <v>10955</v>
      </c>
      <c r="C1315" s="82" t="s">
        <v>13</v>
      </c>
      <c r="D1315" s="83">
        <v>4602.66</v>
      </c>
      <c r="E1315" s="61"/>
    </row>
    <row r="1316" spans="1:5" s="63" customFormat="1" x14ac:dyDescent="0.25">
      <c r="A1316" s="80" t="s">
        <v>10956</v>
      </c>
      <c r="B1316" s="81" t="s">
        <v>10957</v>
      </c>
      <c r="C1316" s="82" t="s">
        <v>13</v>
      </c>
      <c r="D1316" s="83">
        <v>233.55</v>
      </c>
      <c r="E1316" s="61"/>
    </row>
    <row r="1317" spans="1:5" s="63" customFormat="1" x14ac:dyDescent="0.25">
      <c r="A1317" s="80" t="s">
        <v>10958</v>
      </c>
      <c r="B1317" s="81" t="s">
        <v>10959</v>
      </c>
      <c r="C1317" s="82" t="s">
        <v>13</v>
      </c>
      <c r="D1317" s="83">
        <v>958.94</v>
      </c>
      <c r="E1317" s="61"/>
    </row>
    <row r="1318" spans="1:5" s="63" customFormat="1" x14ac:dyDescent="0.25">
      <c r="A1318" s="80" t="s">
        <v>10960</v>
      </c>
      <c r="B1318" s="81" t="s">
        <v>10961</v>
      </c>
      <c r="C1318" s="82" t="s">
        <v>13</v>
      </c>
      <c r="D1318" s="83">
        <v>2311.8000000000002</v>
      </c>
      <c r="E1318" s="61"/>
    </row>
    <row r="1319" spans="1:5" s="63" customFormat="1" ht="30" x14ac:dyDescent="0.25">
      <c r="A1319" s="80" t="s">
        <v>10962</v>
      </c>
      <c r="B1319" s="81" t="s">
        <v>10963</v>
      </c>
      <c r="C1319" s="82" t="s">
        <v>13</v>
      </c>
      <c r="D1319" s="83">
        <v>377.07</v>
      </c>
      <c r="E1319" s="61"/>
    </row>
    <row r="1320" spans="1:5" s="63" customFormat="1" ht="30" x14ac:dyDescent="0.25">
      <c r="A1320" s="80" t="s">
        <v>10964</v>
      </c>
      <c r="B1320" s="81" t="s">
        <v>10965</v>
      </c>
      <c r="C1320" s="82" t="s">
        <v>13</v>
      </c>
      <c r="D1320" s="83">
        <v>407.71</v>
      </c>
      <c r="E1320" s="61"/>
    </row>
    <row r="1321" spans="1:5" s="63" customFormat="1" ht="30" x14ac:dyDescent="0.25">
      <c r="A1321" s="80" t="s">
        <v>10966</v>
      </c>
      <c r="B1321" s="81" t="s">
        <v>10967</v>
      </c>
      <c r="C1321" s="82" t="s">
        <v>13</v>
      </c>
      <c r="D1321" s="83">
        <v>394.96</v>
      </c>
      <c r="E1321" s="61"/>
    </row>
    <row r="1322" spans="1:5" s="63" customFormat="1" ht="30" x14ac:dyDescent="0.25">
      <c r="A1322" s="80" t="s">
        <v>10968</v>
      </c>
      <c r="B1322" s="81" t="s">
        <v>10969</v>
      </c>
      <c r="C1322" s="82" t="s">
        <v>13</v>
      </c>
      <c r="D1322" s="83">
        <v>203.89</v>
      </c>
      <c r="E1322" s="61"/>
    </row>
    <row r="1323" spans="1:5" s="63" customFormat="1" ht="30" x14ac:dyDescent="0.25">
      <c r="A1323" s="80" t="s">
        <v>10970</v>
      </c>
      <c r="B1323" s="81" t="s">
        <v>10971</v>
      </c>
      <c r="C1323" s="82" t="s">
        <v>13</v>
      </c>
      <c r="D1323" s="83">
        <v>292.10000000000002</v>
      </c>
      <c r="E1323" s="61"/>
    </row>
    <row r="1324" spans="1:5" s="63" customFormat="1" ht="30" x14ac:dyDescent="0.25">
      <c r="A1324" s="80" t="s">
        <v>10972</v>
      </c>
      <c r="B1324" s="81" t="s">
        <v>10973</v>
      </c>
      <c r="C1324" s="82" t="s">
        <v>13</v>
      </c>
      <c r="D1324" s="83">
        <v>393.6</v>
      </c>
      <c r="E1324" s="61"/>
    </row>
    <row r="1325" spans="1:5" s="63" customFormat="1" ht="45" x14ac:dyDescent="0.25">
      <c r="A1325" s="80" t="s">
        <v>10974</v>
      </c>
      <c r="B1325" s="81" t="s">
        <v>10975</v>
      </c>
      <c r="C1325" s="82" t="s">
        <v>13</v>
      </c>
      <c r="D1325" s="83">
        <v>497.14</v>
      </c>
      <c r="E1325" s="61"/>
    </row>
    <row r="1326" spans="1:5" s="63" customFormat="1" ht="30" x14ac:dyDescent="0.25">
      <c r="A1326" s="80" t="s">
        <v>10976</v>
      </c>
      <c r="B1326" s="81" t="s">
        <v>10977</v>
      </c>
      <c r="C1326" s="82" t="s">
        <v>119</v>
      </c>
      <c r="D1326" s="83">
        <v>393.56</v>
      </c>
      <c r="E1326" s="61"/>
    </row>
    <row r="1327" spans="1:5" s="63" customFormat="1" ht="30" x14ac:dyDescent="0.25">
      <c r="A1327" s="80" t="s">
        <v>10978</v>
      </c>
      <c r="B1327" s="81" t="s">
        <v>10979</v>
      </c>
      <c r="C1327" s="82" t="s">
        <v>119</v>
      </c>
      <c r="D1327" s="83">
        <v>592.14</v>
      </c>
      <c r="E1327" s="61"/>
    </row>
    <row r="1328" spans="1:5" s="63" customFormat="1" ht="30" x14ac:dyDescent="0.25">
      <c r="A1328" s="80" t="s">
        <v>10980</v>
      </c>
      <c r="B1328" s="81" t="s">
        <v>10981</v>
      </c>
      <c r="C1328" s="82" t="s">
        <v>119</v>
      </c>
      <c r="D1328" s="83">
        <v>868.64</v>
      </c>
      <c r="E1328" s="61"/>
    </row>
    <row r="1329" spans="1:5" s="63" customFormat="1" x14ac:dyDescent="0.25">
      <c r="A1329" s="80" t="s">
        <v>10982</v>
      </c>
      <c r="B1329" s="81" t="s">
        <v>10983</v>
      </c>
      <c r="C1329" s="82" t="s">
        <v>13</v>
      </c>
      <c r="D1329" s="83">
        <v>188.83</v>
      </c>
      <c r="E1329" s="61"/>
    </row>
    <row r="1330" spans="1:5" s="63" customFormat="1" x14ac:dyDescent="0.25">
      <c r="A1330" s="80" t="s">
        <v>10984</v>
      </c>
      <c r="B1330" s="81" t="s">
        <v>10985</v>
      </c>
      <c r="C1330" s="82" t="s">
        <v>13</v>
      </c>
      <c r="D1330" s="83">
        <v>320.31</v>
      </c>
      <c r="E1330" s="61"/>
    </row>
    <row r="1331" spans="1:5" s="63" customFormat="1" x14ac:dyDescent="0.25">
      <c r="A1331" s="80" t="s">
        <v>10986</v>
      </c>
      <c r="B1331" s="81" t="s">
        <v>10987</v>
      </c>
      <c r="C1331" s="82" t="s">
        <v>13</v>
      </c>
      <c r="D1331" s="83">
        <v>360.98</v>
      </c>
      <c r="E1331" s="61"/>
    </row>
    <row r="1332" spans="1:5" s="63" customFormat="1" x14ac:dyDescent="0.25">
      <c r="A1332" s="80" t="s">
        <v>10988</v>
      </c>
      <c r="B1332" s="81" t="s">
        <v>10989</v>
      </c>
      <c r="C1332" s="82" t="s">
        <v>119</v>
      </c>
      <c r="D1332" s="83">
        <v>538.22</v>
      </c>
      <c r="E1332" s="61"/>
    </row>
    <row r="1333" spans="1:5" s="63" customFormat="1" x14ac:dyDescent="0.25">
      <c r="A1333" s="80" t="s">
        <v>10990</v>
      </c>
      <c r="B1333" s="81" t="s">
        <v>10991</v>
      </c>
      <c r="C1333" s="82" t="s">
        <v>119</v>
      </c>
      <c r="D1333" s="83">
        <v>643.73</v>
      </c>
      <c r="E1333" s="61"/>
    </row>
    <row r="1334" spans="1:5" s="63" customFormat="1" x14ac:dyDescent="0.25">
      <c r="A1334" s="80" t="s">
        <v>10992</v>
      </c>
      <c r="B1334" s="81" t="s">
        <v>10993</v>
      </c>
      <c r="C1334" s="82" t="s">
        <v>119</v>
      </c>
      <c r="D1334" s="83">
        <v>804.04</v>
      </c>
      <c r="E1334" s="61"/>
    </row>
    <row r="1335" spans="1:5" s="63" customFormat="1" x14ac:dyDescent="0.25">
      <c r="A1335" s="80" t="s">
        <v>10994</v>
      </c>
      <c r="B1335" s="81" t="s">
        <v>10995</v>
      </c>
      <c r="C1335" s="82" t="s">
        <v>119</v>
      </c>
      <c r="D1335" s="83">
        <v>1275.93</v>
      </c>
      <c r="E1335" s="61"/>
    </row>
    <row r="1336" spans="1:5" s="63" customFormat="1" ht="30" x14ac:dyDescent="0.25">
      <c r="A1336" s="80" t="s">
        <v>10996</v>
      </c>
      <c r="B1336" s="81" t="s">
        <v>10997</v>
      </c>
      <c r="C1336" s="82" t="s">
        <v>119</v>
      </c>
      <c r="D1336" s="83">
        <v>526.04</v>
      </c>
      <c r="E1336" s="61"/>
    </row>
    <row r="1337" spans="1:5" s="63" customFormat="1" ht="30" x14ac:dyDescent="0.25">
      <c r="A1337" s="80" t="s">
        <v>10998</v>
      </c>
      <c r="B1337" s="81" t="s">
        <v>10999</v>
      </c>
      <c r="C1337" s="82" t="s">
        <v>119</v>
      </c>
      <c r="D1337" s="83">
        <v>734.92</v>
      </c>
      <c r="E1337" s="61"/>
    </row>
    <row r="1338" spans="1:5" s="63" customFormat="1" ht="30" x14ac:dyDescent="0.25">
      <c r="A1338" s="80" t="s">
        <v>11000</v>
      </c>
      <c r="B1338" s="81" t="s">
        <v>11001</v>
      </c>
      <c r="C1338" s="82" t="s">
        <v>119</v>
      </c>
      <c r="D1338" s="83">
        <v>990.66</v>
      </c>
      <c r="E1338" s="61"/>
    </row>
    <row r="1339" spans="1:5" s="63" customFormat="1" ht="30" x14ac:dyDescent="0.25">
      <c r="A1339" s="80" t="s">
        <v>11002</v>
      </c>
      <c r="B1339" s="81" t="s">
        <v>11003</v>
      </c>
      <c r="C1339" s="82" t="s">
        <v>119</v>
      </c>
      <c r="D1339" s="83">
        <v>1273.5999999999999</v>
      </c>
      <c r="E1339" s="61"/>
    </row>
    <row r="1340" spans="1:5" s="63" customFormat="1" x14ac:dyDescent="0.25">
      <c r="A1340" s="80" t="s">
        <v>11004</v>
      </c>
      <c r="B1340" s="81" t="s">
        <v>11005</v>
      </c>
      <c r="C1340" s="82" t="s">
        <v>13</v>
      </c>
      <c r="D1340" s="83">
        <v>136.12</v>
      </c>
      <c r="E1340" s="61"/>
    </row>
    <row r="1341" spans="1:5" s="63" customFormat="1" x14ac:dyDescent="0.25">
      <c r="A1341" s="80" t="s">
        <v>11006</v>
      </c>
      <c r="B1341" s="81" t="s">
        <v>11007</v>
      </c>
      <c r="C1341" s="82" t="s">
        <v>13</v>
      </c>
      <c r="D1341" s="83">
        <v>263</v>
      </c>
      <c r="E1341" s="61"/>
    </row>
    <row r="1342" spans="1:5" s="63" customFormat="1" x14ac:dyDescent="0.25">
      <c r="A1342" s="80" t="s">
        <v>11008</v>
      </c>
      <c r="B1342" s="81" t="s">
        <v>11009</v>
      </c>
      <c r="C1342" s="82" t="s">
        <v>13</v>
      </c>
      <c r="D1342" s="83">
        <v>390.09</v>
      </c>
      <c r="E1342" s="61"/>
    </row>
    <row r="1343" spans="1:5" s="63" customFormat="1" x14ac:dyDescent="0.25">
      <c r="A1343" s="80" t="s">
        <v>11010</v>
      </c>
      <c r="B1343" s="81" t="s">
        <v>11011</v>
      </c>
      <c r="C1343" s="82" t="s">
        <v>13</v>
      </c>
      <c r="D1343" s="83">
        <v>519.64</v>
      </c>
      <c r="E1343" s="61"/>
    </row>
    <row r="1344" spans="1:5" s="63" customFormat="1" x14ac:dyDescent="0.25">
      <c r="A1344" s="80" t="s">
        <v>11012</v>
      </c>
      <c r="B1344" s="81" t="s">
        <v>11013</v>
      </c>
      <c r="C1344" s="82" t="s">
        <v>119</v>
      </c>
      <c r="D1344" s="83">
        <v>685.3</v>
      </c>
      <c r="E1344" s="61"/>
    </row>
    <row r="1345" spans="1:5" s="63" customFormat="1" x14ac:dyDescent="0.25">
      <c r="A1345" s="80" t="s">
        <v>11014</v>
      </c>
      <c r="B1345" s="81" t="s">
        <v>11015</v>
      </c>
      <c r="C1345" s="82" t="s">
        <v>13</v>
      </c>
      <c r="D1345" s="83">
        <v>340.68</v>
      </c>
      <c r="E1345" s="61"/>
    </row>
    <row r="1346" spans="1:5" s="63" customFormat="1" x14ac:dyDescent="0.25">
      <c r="A1346" s="80" t="s">
        <v>11016</v>
      </c>
      <c r="B1346" s="81" t="s">
        <v>11017</v>
      </c>
      <c r="C1346" s="82" t="s">
        <v>13</v>
      </c>
      <c r="D1346" s="83">
        <v>570.88</v>
      </c>
      <c r="E1346" s="61"/>
    </row>
    <row r="1347" spans="1:5" s="63" customFormat="1" ht="30" x14ac:dyDescent="0.25">
      <c r="A1347" s="80" t="s">
        <v>11018</v>
      </c>
      <c r="B1347" s="81" t="s">
        <v>11019</v>
      </c>
      <c r="C1347" s="82" t="s">
        <v>13</v>
      </c>
      <c r="D1347" s="83">
        <v>476.28</v>
      </c>
      <c r="E1347" s="61"/>
    </row>
    <row r="1348" spans="1:5" s="63" customFormat="1" ht="30" x14ac:dyDescent="0.25">
      <c r="A1348" s="80" t="s">
        <v>11020</v>
      </c>
      <c r="B1348" s="81" t="s">
        <v>11021</v>
      </c>
      <c r="C1348" s="82" t="s">
        <v>13</v>
      </c>
      <c r="D1348" s="83">
        <v>512.07000000000005</v>
      </c>
      <c r="E1348" s="61"/>
    </row>
    <row r="1349" spans="1:5" s="63" customFormat="1" ht="30" x14ac:dyDescent="0.25">
      <c r="A1349" s="80" t="s">
        <v>11022</v>
      </c>
      <c r="B1349" s="81" t="s">
        <v>11023</v>
      </c>
      <c r="C1349" s="82" t="s">
        <v>13</v>
      </c>
      <c r="D1349" s="83">
        <v>851.96</v>
      </c>
      <c r="E1349" s="61"/>
    </row>
    <row r="1350" spans="1:5" s="63" customFormat="1" x14ac:dyDescent="0.25">
      <c r="A1350" s="80" t="s">
        <v>11024</v>
      </c>
      <c r="B1350" s="81" t="s">
        <v>11025</v>
      </c>
      <c r="C1350" s="82" t="s">
        <v>119</v>
      </c>
      <c r="D1350" s="83">
        <v>560.21</v>
      </c>
      <c r="E1350" s="61"/>
    </row>
    <row r="1351" spans="1:5" s="63" customFormat="1" x14ac:dyDescent="0.25">
      <c r="A1351" s="80" t="s">
        <v>11026</v>
      </c>
      <c r="B1351" s="81" t="s">
        <v>11027</v>
      </c>
      <c r="C1351" s="82" t="s">
        <v>119</v>
      </c>
      <c r="D1351" s="83">
        <v>957.35</v>
      </c>
      <c r="E1351" s="61"/>
    </row>
    <row r="1352" spans="1:5" s="63" customFormat="1" x14ac:dyDescent="0.25">
      <c r="A1352" s="80" t="s">
        <v>11028</v>
      </c>
      <c r="B1352" s="81" t="s">
        <v>11029</v>
      </c>
      <c r="C1352" s="82" t="s">
        <v>119</v>
      </c>
      <c r="D1352" s="83">
        <v>927.3</v>
      </c>
      <c r="E1352" s="61"/>
    </row>
    <row r="1353" spans="1:5" s="63" customFormat="1" x14ac:dyDescent="0.25">
      <c r="A1353" s="80" t="s">
        <v>11030</v>
      </c>
      <c r="B1353" s="81" t="s">
        <v>11031</v>
      </c>
      <c r="C1353" s="82" t="s">
        <v>119</v>
      </c>
      <c r="D1353" s="83">
        <v>446.56</v>
      </c>
      <c r="E1353" s="61"/>
    </row>
    <row r="1354" spans="1:5" s="63" customFormat="1" x14ac:dyDescent="0.25">
      <c r="A1354" s="80" t="s">
        <v>11032</v>
      </c>
      <c r="B1354" s="81" t="s">
        <v>11033</v>
      </c>
      <c r="C1354" s="82" t="s">
        <v>119</v>
      </c>
      <c r="D1354" s="83">
        <v>444.04</v>
      </c>
      <c r="E1354" s="61"/>
    </row>
    <row r="1355" spans="1:5" s="63" customFormat="1" x14ac:dyDescent="0.25">
      <c r="A1355" s="80" t="s">
        <v>11034</v>
      </c>
      <c r="B1355" s="81" t="s">
        <v>11035</v>
      </c>
      <c r="C1355" s="82" t="s">
        <v>119</v>
      </c>
      <c r="D1355" s="83">
        <v>809.91</v>
      </c>
      <c r="E1355" s="61"/>
    </row>
    <row r="1356" spans="1:5" s="63" customFormat="1" x14ac:dyDescent="0.25">
      <c r="A1356" s="80" t="s">
        <v>11036</v>
      </c>
      <c r="B1356" s="81" t="s">
        <v>11037</v>
      </c>
      <c r="C1356" s="82" t="s">
        <v>119</v>
      </c>
      <c r="D1356" s="83">
        <v>1269.67</v>
      </c>
      <c r="E1356" s="61"/>
    </row>
    <row r="1357" spans="1:5" s="63" customFormat="1" ht="30" x14ac:dyDescent="0.25">
      <c r="A1357" s="80" t="s">
        <v>11038</v>
      </c>
      <c r="B1357" s="81" t="s">
        <v>11039</v>
      </c>
      <c r="C1357" s="82" t="s">
        <v>119</v>
      </c>
      <c r="D1357" s="83">
        <v>182.44</v>
      </c>
      <c r="E1357" s="61"/>
    </row>
    <row r="1358" spans="1:5" s="63" customFormat="1" ht="30" x14ac:dyDescent="0.25">
      <c r="A1358" s="80" t="s">
        <v>11040</v>
      </c>
      <c r="B1358" s="81" t="s">
        <v>11041</v>
      </c>
      <c r="C1358" s="82" t="s">
        <v>119</v>
      </c>
      <c r="D1358" s="83">
        <v>253.72</v>
      </c>
      <c r="E1358" s="61"/>
    </row>
    <row r="1359" spans="1:5" s="63" customFormat="1" ht="30" x14ac:dyDescent="0.25">
      <c r="A1359" s="80" t="s">
        <v>11042</v>
      </c>
      <c r="B1359" s="81" t="s">
        <v>11043</v>
      </c>
      <c r="C1359" s="82" t="s">
        <v>13</v>
      </c>
      <c r="D1359" s="83">
        <v>137.74</v>
      </c>
      <c r="E1359" s="61"/>
    </row>
    <row r="1360" spans="1:5" s="63" customFormat="1" ht="30" x14ac:dyDescent="0.25">
      <c r="A1360" s="80" t="s">
        <v>11044</v>
      </c>
      <c r="B1360" s="81" t="s">
        <v>11045</v>
      </c>
      <c r="C1360" s="82" t="s">
        <v>13</v>
      </c>
      <c r="D1360" s="83">
        <v>254.39</v>
      </c>
      <c r="E1360" s="61"/>
    </row>
    <row r="1361" spans="1:5" s="63" customFormat="1" ht="30" x14ac:dyDescent="0.25">
      <c r="A1361" s="80" t="s">
        <v>11046</v>
      </c>
      <c r="B1361" s="81" t="s">
        <v>11047</v>
      </c>
      <c r="C1361" s="82" t="s">
        <v>13</v>
      </c>
      <c r="D1361" s="83">
        <v>1318.95</v>
      </c>
      <c r="E1361" s="61"/>
    </row>
    <row r="1362" spans="1:5" s="63" customFormat="1" ht="30" x14ac:dyDescent="0.25">
      <c r="A1362" s="80" t="s">
        <v>11048</v>
      </c>
      <c r="B1362" s="81" t="s">
        <v>11049</v>
      </c>
      <c r="C1362" s="82" t="s">
        <v>119</v>
      </c>
      <c r="D1362" s="83">
        <v>154.19999999999999</v>
      </c>
      <c r="E1362" s="61"/>
    </row>
    <row r="1363" spans="1:5" s="63" customFormat="1" ht="30" x14ac:dyDescent="0.25">
      <c r="A1363" s="80" t="s">
        <v>11050</v>
      </c>
      <c r="B1363" s="81" t="s">
        <v>11051</v>
      </c>
      <c r="C1363" s="82" t="s">
        <v>119</v>
      </c>
      <c r="D1363" s="83">
        <v>159.94999999999999</v>
      </c>
      <c r="E1363" s="61"/>
    </row>
    <row r="1364" spans="1:5" s="63" customFormat="1" ht="30" x14ac:dyDescent="0.25">
      <c r="A1364" s="80" t="s">
        <v>11052</v>
      </c>
      <c r="B1364" s="81" t="s">
        <v>11053</v>
      </c>
      <c r="C1364" s="82" t="s">
        <v>119</v>
      </c>
      <c r="D1364" s="83">
        <v>610.82000000000005</v>
      </c>
      <c r="E1364" s="61"/>
    </row>
    <row r="1365" spans="1:5" s="63" customFormat="1" ht="30" x14ac:dyDescent="0.25">
      <c r="A1365" s="80" t="s">
        <v>11054</v>
      </c>
      <c r="B1365" s="81" t="s">
        <v>11055</v>
      </c>
      <c r="C1365" s="82" t="s">
        <v>13</v>
      </c>
      <c r="D1365" s="83">
        <v>98.06</v>
      </c>
      <c r="E1365" s="61"/>
    </row>
    <row r="1366" spans="1:5" s="63" customFormat="1" ht="30" x14ac:dyDescent="0.25">
      <c r="A1366" s="80" t="s">
        <v>11056</v>
      </c>
      <c r="B1366" s="81" t="s">
        <v>11057</v>
      </c>
      <c r="C1366" s="82" t="s">
        <v>13</v>
      </c>
      <c r="D1366" s="83">
        <v>117.25</v>
      </c>
      <c r="E1366" s="61"/>
    </row>
    <row r="1367" spans="1:5" s="63" customFormat="1" ht="30" x14ac:dyDescent="0.25">
      <c r="A1367" s="80" t="s">
        <v>11058</v>
      </c>
      <c r="B1367" s="81" t="s">
        <v>11059</v>
      </c>
      <c r="C1367" s="82" t="s">
        <v>13</v>
      </c>
      <c r="D1367" s="83">
        <v>417.78</v>
      </c>
      <c r="E1367" s="61"/>
    </row>
    <row r="1368" spans="1:5" s="63" customFormat="1" ht="30" x14ac:dyDescent="0.25">
      <c r="A1368" s="80" t="s">
        <v>11060</v>
      </c>
      <c r="B1368" s="81" t="s">
        <v>11061</v>
      </c>
      <c r="C1368" s="82" t="s">
        <v>319</v>
      </c>
      <c r="D1368" s="83">
        <v>1160.55</v>
      </c>
      <c r="E1368" s="61"/>
    </row>
    <row r="1369" spans="1:5" s="63" customFormat="1" ht="30" x14ac:dyDescent="0.25">
      <c r="A1369" s="80" t="s">
        <v>11062</v>
      </c>
      <c r="B1369" s="81" t="s">
        <v>11063</v>
      </c>
      <c r="C1369" s="82" t="s">
        <v>319</v>
      </c>
      <c r="D1369" s="83">
        <v>1178.7</v>
      </c>
      <c r="E1369" s="61"/>
    </row>
    <row r="1370" spans="1:5" s="63" customFormat="1" ht="30" x14ac:dyDescent="0.25">
      <c r="A1370" s="80" t="s">
        <v>11064</v>
      </c>
      <c r="B1370" s="81" t="s">
        <v>11065</v>
      </c>
      <c r="C1370" s="82" t="s">
        <v>319</v>
      </c>
      <c r="D1370" s="83">
        <v>1830.24</v>
      </c>
      <c r="E1370" s="61"/>
    </row>
    <row r="1371" spans="1:5" s="63" customFormat="1" ht="30" x14ac:dyDescent="0.25">
      <c r="A1371" s="80" t="s">
        <v>11066</v>
      </c>
      <c r="B1371" s="81" t="s">
        <v>11067</v>
      </c>
      <c r="C1371" s="82" t="s">
        <v>319</v>
      </c>
      <c r="D1371" s="83">
        <v>2925.41</v>
      </c>
      <c r="E1371" s="61"/>
    </row>
    <row r="1372" spans="1:5" s="63" customFormat="1" ht="30" x14ac:dyDescent="0.25">
      <c r="A1372" s="80" t="s">
        <v>11068</v>
      </c>
      <c r="B1372" s="81" t="s">
        <v>11069</v>
      </c>
      <c r="C1372" s="82" t="s">
        <v>13</v>
      </c>
      <c r="D1372" s="83">
        <v>71.44</v>
      </c>
      <c r="E1372" s="61"/>
    </row>
    <row r="1373" spans="1:5" s="63" customFormat="1" ht="30" x14ac:dyDescent="0.25">
      <c r="A1373" s="80" t="s">
        <v>11070</v>
      </c>
      <c r="B1373" s="81" t="s">
        <v>11071</v>
      </c>
      <c r="C1373" s="82" t="s">
        <v>13</v>
      </c>
      <c r="D1373" s="83">
        <v>94.16</v>
      </c>
      <c r="E1373" s="61"/>
    </row>
    <row r="1374" spans="1:5" s="63" customFormat="1" ht="30" x14ac:dyDescent="0.25">
      <c r="A1374" s="80" t="s">
        <v>11072</v>
      </c>
      <c r="B1374" s="81" t="s">
        <v>11073</v>
      </c>
      <c r="C1374" s="82" t="s">
        <v>13</v>
      </c>
      <c r="D1374" s="83">
        <v>108.42</v>
      </c>
      <c r="E1374" s="61"/>
    </row>
    <row r="1375" spans="1:5" s="63" customFormat="1" ht="30" x14ac:dyDescent="0.25">
      <c r="A1375" s="80" t="s">
        <v>11074</v>
      </c>
      <c r="B1375" s="81" t="s">
        <v>11075</v>
      </c>
      <c r="C1375" s="82" t="s">
        <v>13</v>
      </c>
      <c r="D1375" s="83">
        <v>179.94</v>
      </c>
      <c r="E1375" s="61"/>
    </row>
    <row r="1376" spans="1:5" s="63" customFormat="1" ht="30" x14ac:dyDescent="0.25">
      <c r="A1376" s="80" t="s">
        <v>11076</v>
      </c>
      <c r="B1376" s="81" t="s">
        <v>11077</v>
      </c>
      <c r="C1376" s="82" t="s">
        <v>13</v>
      </c>
      <c r="D1376" s="83">
        <v>95.05</v>
      </c>
      <c r="E1376" s="61"/>
    </row>
    <row r="1377" spans="1:5" s="63" customFormat="1" ht="30" x14ac:dyDescent="0.25">
      <c r="A1377" s="80" t="s">
        <v>11078</v>
      </c>
      <c r="B1377" s="81" t="s">
        <v>11079</v>
      </c>
      <c r="C1377" s="82" t="s">
        <v>13</v>
      </c>
      <c r="D1377" s="83">
        <v>123.14</v>
      </c>
      <c r="E1377" s="61"/>
    </row>
    <row r="1378" spans="1:5" s="63" customFormat="1" ht="30" x14ac:dyDescent="0.25">
      <c r="A1378" s="80" t="s">
        <v>11080</v>
      </c>
      <c r="B1378" s="81" t="s">
        <v>11081</v>
      </c>
      <c r="C1378" s="82" t="s">
        <v>13</v>
      </c>
      <c r="D1378" s="83">
        <v>166.54</v>
      </c>
      <c r="E1378" s="61"/>
    </row>
    <row r="1379" spans="1:5" s="63" customFormat="1" ht="30" x14ac:dyDescent="0.25">
      <c r="A1379" s="80" t="s">
        <v>11082</v>
      </c>
      <c r="B1379" s="81" t="s">
        <v>11083</v>
      </c>
      <c r="C1379" s="82" t="s">
        <v>13</v>
      </c>
      <c r="D1379" s="83">
        <v>298.94</v>
      </c>
      <c r="E1379" s="61"/>
    </row>
    <row r="1380" spans="1:5" s="63" customFormat="1" ht="30" x14ac:dyDescent="0.25">
      <c r="A1380" s="80" t="s">
        <v>11084</v>
      </c>
      <c r="B1380" s="81" t="s">
        <v>11085</v>
      </c>
      <c r="C1380" s="82" t="s">
        <v>13</v>
      </c>
      <c r="D1380" s="83">
        <v>59.72</v>
      </c>
      <c r="E1380" s="61"/>
    </row>
    <row r="1381" spans="1:5" s="63" customFormat="1" ht="30" x14ac:dyDescent="0.25">
      <c r="A1381" s="80" t="s">
        <v>11086</v>
      </c>
      <c r="B1381" s="81" t="s">
        <v>11087</v>
      </c>
      <c r="C1381" s="82" t="s">
        <v>13</v>
      </c>
      <c r="D1381" s="83">
        <v>79</v>
      </c>
      <c r="E1381" s="61"/>
    </row>
    <row r="1382" spans="1:5" s="63" customFormat="1" ht="30" x14ac:dyDescent="0.25">
      <c r="A1382" s="80" t="s">
        <v>11088</v>
      </c>
      <c r="B1382" s="81" t="s">
        <v>11089</v>
      </c>
      <c r="C1382" s="82" t="s">
        <v>13</v>
      </c>
      <c r="D1382" s="83">
        <v>86.56</v>
      </c>
      <c r="E1382" s="61"/>
    </row>
    <row r="1383" spans="1:5" s="63" customFormat="1" ht="30" x14ac:dyDescent="0.25">
      <c r="A1383" s="80" t="s">
        <v>11090</v>
      </c>
      <c r="B1383" s="81" t="s">
        <v>11091</v>
      </c>
      <c r="C1383" s="82" t="s">
        <v>13</v>
      </c>
      <c r="D1383" s="83">
        <v>126.04</v>
      </c>
      <c r="E1383" s="61"/>
    </row>
    <row r="1384" spans="1:5" s="63" customFormat="1" ht="30" x14ac:dyDescent="0.25">
      <c r="A1384" s="80" t="s">
        <v>11092</v>
      </c>
      <c r="B1384" s="81" t="s">
        <v>11093</v>
      </c>
      <c r="C1384" s="82" t="s">
        <v>13</v>
      </c>
      <c r="D1384" s="83">
        <v>53.82</v>
      </c>
      <c r="E1384" s="61"/>
    </row>
    <row r="1385" spans="1:5" s="63" customFormat="1" ht="30" x14ac:dyDescent="0.25">
      <c r="A1385" s="80" t="s">
        <v>11094</v>
      </c>
      <c r="B1385" s="81" t="s">
        <v>11095</v>
      </c>
      <c r="C1385" s="82" t="s">
        <v>13</v>
      </c>
      <c r="D1385" s="83">
        <v>65.540000000000006</v>
      </c>
      <c r="E1385" s="61"/>
    </row>
    <row r="1386" spans="1:5" s="63" customFormat="1" ht="30" x14ac:dyDescent="0.25">
      <c r="A1386" s="80" t="s">
        <v>11096</v>
      </c>
      <c r="B1386" s="81" t="s">
        <v>11097</v>
      </c>
      <c r="C1386" s="82" t="s">
        <v>13</v>
      </c>
      <c r="D1386" s="83">
        <v>113.9</v>
      </c>
      <c r="E1386" s="61"/>
    </row>
    <row r="1387" spans="1:5" s="63" customFormat="1" ht="30" x14ac:dyDescent="0.25">
      <c r="A1387" s="80" t="s">
        <v>11098</v>
      </c>
      <c r="B1387" s="81" t="s">
        <v>11099</v>
      </c>
      <c r="C1387" s="82" t="s">
        <v>13</v>
      </c>
      <c r="D1387" s="83">
        <v>144.21</v>
      </c>
      <c r="E1387" s="61"/>
    </row>
    <row r="1388" spans="1:5" s="63" customFormat="1" ht="30" x14ac:dyDescent="0.25">
      <c r="A1388" s="80" t="s">
        <v>11100</v>
      </c>
      <c r="B1388" s="81" t="s">
        <v>11101</v>
      </c>
      <c r="C1388" s="82" t="s">
        <v>13</v>
      </c>
      <c r="D1388" s="83">
        <v>180.38</v>
      </c>
      <c r="E1388" s="61"/>
    </row>
    <row r="1389" spans="1:5" s="63" customFormat="1" ht="30" x14ac:dyDescent="0.25">
      <c r="A1389" s="80" t="s">
        <v>11102</v>
      </c>
      <c r="B1389" s="81" t="s">
        <v>11103</v>
      </c>
      <c r="C1389" s="82" t="s">
        <v>13</v>
      </c>
      <c r="D1389" s="83">
        <v>151.35</v>
      </c>
      <c r="E1389" s="61"/>
    </row>
    <row r="1390" spans="1:5" s="63" customFormat="1" ht="30" x14ac:dyDescent="0.25">
      <c r="A1390" s="80" t="s">
        <v>11104</v>
      </c>
      <c r="B1390" s="81" t="s">
        <v>11105</v>
      </c>
      <c r="C1390" s="82" t="s">
        <v>13</v>
      </c>
      <c r="D1390" s="83">
        <v>183.17</v>
      </c>
      <c r="E1390" s="61"/>
    </row>
    <row r="1391" spans="1:5" s="63" customFormat="1" ht="30" x14ac:dyDescent="0.25">
      <c r="A1391" s="80" t="s">
        <v>11106</v>
      </c>
      <c r="B1391" s="81" t="s">
        <v>11107</v>
      </c>
      <c r="C1391" s="82" t="s">
        <v>13</v>
      </c>
      <c r="D1391" s="83">
        <v>210.82</v>
      </c>
      <c r="E1391" s="61"/>
    </row>
    <row r="1392" spans="1:5" s="63" customFormat="1" ht="30" x14ac:dyDescent="0.25">
      <c r="A1392" s="80" t="s">
        <v>11108</v>
      </c>
      <c r="B1392" s="81" t="s">
        <v>11109</v>
      </c>
      <c r="C1392" s="82" t="s">
        <v>13</v>
      </c>
      <c r="D1392" s="83">
        <v>235.99</v>
      </c>
      <c r="E1392" s="61"/>
    </row>
    <row r="1393" spans="1:5" s="63" customFormat="1" ht="30" x14ac:dyDescent="0.25">
      <c r="A1393" s="80" t="s">
        <v>11110</v>
      </c>
      <c r="B1393" s="81" t="s">
        <v>11111</v>
      </c>
      <c r="C1393" s="82" t="s">
        <v>13</v>
      </c>
      <c r="D1393" s="83">
        <v>296.66000000000003</v>
      </c>
      <c r="E1393" s="61"/>
    </row>
    <row r="1394" spans="1:5" s="63" customFormat="1" ht="30" x14ac:dyDescent="0.25">
      <c r="A1394" s="80" t="s">
        <v>11112</v>
      </c>
      <c r="B1394" s="81" t="s">
        <v>11113</v>
      </c>
      <c r="C1394" s="82" t="s">
        <v>13</v>
      </c>
      <c r="D1394" s="83">
        <v>107.54</v>
      </c>
      <c r="E1394" s="61"/>
    </row>
    <row r="1395" spans="1:5" s="63" customFormat="1" ht="30" x14ac:dyDescent="0.25">
      <c r="A1395" s="80" t="s">
        <v>11114</v>
      </c>
      <c r="B1395" s="81" t="s">
        <v>11115</v>
      </c>
      <c r="C1395" s="82" t="s">
        <v>13</v>
      </c>
      <c r="D1395" s="83">
        <v>125.66</v>
      </c>
      <c r="E1395" s="61"/>
    </row>
    <row r="1396" spans="1:5" s="63" customFormat="1" ht="30" x14ac:dyDescent="0.25">
      <c r="A1396" s="80" t="s">
        <v>11116</v>
      </c>
      <c r="B1396" s="81" t="s">
        <v>11117</v>
      </c>
      <c r="C1396" s="82" t="s">
        <v>13</v>
      </c>
      <c r="D1396" s="83">
        <v>141.28</v>
      </c>
      <c r="E1396" s="61"/>
    </row>
    <row r="1397" spans="1:5" s="63" customFormat="1" ht="30" x14ac:dyDescent="0.25">
      <c r="A1397" s="80" t="s">
        <v>11118</v>
      </c>
      <c r="B1397" s="81" t="s">
        <v>11119</v>
      </c>
      <c r="C1397" s="82" t="s">
        <v>13</v>
      </c>
      <c r="D1397" s="83">
        <v>137.46</v>
      </c>
      <c r="E1397" s="61"/>
    </row>
    <row r="1398" spans="1:5" s="63" customFormat="1" ht="30" x14ac:dyDescent="0.25">
      <c r="A1398" s="80" t="s">
        <v>11120</v>
      </c>
      <c r="B1398" s="81" t="s">
        <v>11121</v>
      </c>
      <c r="C1398" s="82" t="s">
        <v>13</v>
      </c>
      <c r="D1398" s="83">
        <v>148.56</v>
      </c>
      <c r="E1398" s="61"/>
    </row>
    <row r="1399" spans="1:5" s="63" customFormat="1" ht="30" x14ac:dyDescent="0.25">
      <c r="A1399" s="80" t="s">
        <v>11122</v>
      </c>
      <c r="B1399" s="81" t="s">
        <v>11123</v>
      </c>
      <c r="C1399" s="82" t="s">
        <v>13</v>
      </c>
      <c r="D1399" s="83">
        <v>192.48</v>
      </c>
      <c r="E1399" s="61"/>
    </row>
    <row r="1400" spans="1:5" s="63" customFormat="1" ht="30" x14ac:dyDescent="0.25">
      <c r="A1400" s="80" t="s">
        <v>11124</v>
      </c>
      <c r="B1400" s="81" t="s">
        <v>11125</v>
      </c>
      <c r="C1400" s="82" t="s">
        <v>13</v>
      </c>
      <c r="D1400" s="83">
        <v>41.48</v>
      </c>
      <c r="E1400" s="61"/>
    </row>
    <row r="1401" spans="1:5" s="63" customFormat="1" ht="30" x14ac:dyDescent="0.25">
      <c r="A1401" s="80" t="s">
        <v>11126</v>
      </c>
      <c r="B1401" s="81" t="s">
        <v>11127</v>
      </c>
      <c r="C1401" s="82" t="s">
        <v>13</v>
      </c>
      <c r="D1401" s="83">
        <v>52.2</v>
      </c>
      <c r="E1401" s="61"/>
    </row>
    <row r="1402" spans="1:5" s="63" customFormat="1" ht="30" x14ac:dyDescent="0.25">
      <c r="A1402" s="80" t="s">
        <v>11128</v>
      </c>
      <c r="B1402" s="81" t="s">
        <v>11129</v>
      </c>
      <c r="C1402" s="82" t="s">
        <v>13</v>
      </c>
      <c r="D1402" s="83">
        <v>118.19</v>
      </c>
      <c r="E1402" s="61"/>
    </row>
    <row r="1403" spans="1:5" s="63" customFormat="1" ht="30" x14ac:dyDescent="0.25">
      <c r="A1403" s="80" t="s">
        <v>11130</v>
      </c>
      <c r="B1403" s="81" t="s">
        <v>11131</v>
      </c>
      <c r="C1403" s="82" t="s">
        <v>13</v>
      </c>
      <c r="D1403" s="83">
        <v>198.46</v>
      </c>
      <c r="E1403" s="61"/>
    </row>
    <row r="1404" spans="1:5" s="63" customFormat="1" ht="30" x14ac:dyDescent="0.25">
      <c r="A1404" s="80" t="s">
        <v>11132</v>
      </c>
      <c r="B1404" s="81" t="s">
        <v>11133</v>
      </c>
      <c r="C1404" s="82" t="s">
        <v>13</v>
      </c>
      <c r="D1404" s="83">
        <v>489.7</v>
      </c>
      <c r="E1404" s="61"/>
    </row>
    <row r="1405" spans="1:5" s="63" customFormat="1" ht="30" x14ac:dyDescent="0.25">
      <c r="A1405" s="80" t="s">
        <v>11134</v>
      </c>
      <c r="B1405" s="81" t="s">
        <v>11135</v>
      </c>
      <c r="C1405" s="82" t="s">
        <v>13</v>
      </c>
      <c r="D1405" s="83">
        <v>253.42</v>
      </c>
      <c r="E1405" s="61"/>
    </row>
    <row r="1406" spans="1:5" s="63" customFormat="1" ht="30" x14ac:dyDescent="0.25">
      <c r="A1406" s="80" t="s">
        <v>11136</v>
      </c>
      <c r="B1406" s="81" t="s">
        <v>11137</v>
      </c>
      <c r="C1406" s="82" t="s">
        <v>13</v>
      </c>
      <c r="D1406" s="83">
        <v>282.60000000000002</v>
      </c>
      <c r="E1406" s="61"/>
    </row>
    <row r="1407" spans="1:5" s="63" customFormat="1" ht="30" x14ac:dyDescent="0.25">
      <c r="A1407" s="80" t="s">
        <v>11138</v>
      </c>
      <c r="B1407" s="81" t="s">
        <v>11139</v>
      </c>
      <c r="C1407" s="82" t="s">
        <v>13</v>
      </c>
      <c r="D1407" s="83">
        <v>369.06</v>
      </c>
      <c r="E1407" s="61"/>
    </row>
    <row r="1408" spans="1:5" s="63" customFormat="1" ht="30" x14ac:dyDescent="0.25">
      <c r="A1408" s="80" t="s">
        <v>11140</v>
      </c>
      <c r="B1408" s="81" t="s">
        <v>11141</v>
      </c>
      <c r="C1408" s="82" t="s">
        <v>13</v>
      </c>
      <c r="D1408" s="83">
        <v>371.28</v>
      </c>
      <c r="E1408" s="61"/>
    </row>
    <row r="1409" spans="1:5" s="63" customFormat="1" ht="30" x14ac:dyDescent="0.25">
      <c r="A1409" s="80" t="s">
        <v>11142</v>
      </c>
      <c r="B1409" s="81" t="s">
        <v>11143</v>
      </c>
      <c r="C1409" s="82" t="s">
        <v>13</v>
      </c>
      <c r="D1409" s="83">
        <v>879.26</v>
      </c>
      <c r="E1409" s="61"/>
    </row>
    <row r="1410" spans="1:5" s="63" customFormat="1" ht="30" x14ac:dyDescent="0.25">
      <c r="A1410" s="80" t="s">
        <v>11144</v>
      </c>
      <c r="B1410" s="81" t="s">
        <v>11145</v>
      </c>
      <c r="C1410" s="82" t="s">
        <v>13</v>
      </c>
      <c r="D1410" s="83">
        <v>354.47</v>
      </c>
      <c r="E1410" s="61"/>
    </row>
    <row r="1411" spans="1:5" s="63" customFormat="1" ht="30" x14ac:dyDescent="0.25">
      <c r="A1411" s="80" t="s">
        <v>11146</v>
      </c>
      <c r="B1411" s="81" t="s">
        <v>11147</v>
      </c>
      <c r="C1411" s="82" t="s">
        <v>13</v>
      </c>
      <c r="D1411" s="83">
        <v>358.72</v>
      </c>
      <c r="E1411" s="61"/>
    </row>
    <row r="1412" spans="1:5" s="63" customFormat="1" ht="30" x14ac:dyDescent="0.25">
      <c r="A1412" s="80" t="s">
        <v>11148</v>
      </c>
      <c r="B1412" s="81" t="s">
        <v>11149</v>
      </c>
      <c r="C1412" s="82" t="s">
        <v>13</v>
      </c>
      <c r="D1412" s="83">
        <v>1051.8399999999999</v>
      </c>
      <c r="E1412" s="61"/>
    </row>
    <row r="1413" spans="1:5" s="63" customFormat="1" ht="30" x14ac:dyDescent="0.25">
      <c r="A1413" s="80" t="s">
        <v>11150</v>
      </c>
      <c r="B1413" s="81" t="s">
        <v>11151</v>
      </c>
      <c r="C1413" s="82" t="s">
        <v>319</v>
      </c>
      <c r="D1413" s="83">
        <v>1380.45</v>
      </c>
      <c r="E1413" s="61"/>
    </row>
    <row r="1414" spans="1:5" s="63" customFormat="1" ht="30" x14ac:dyDescent="0.25">
      <c r="A1414" s="80" t="s">
        <v>11152</v>
      </c>
      <c r="B1414" s="81" t="s">
        <v>11153</v>
      </c>
      <c r="C1414" s="82" t="s">
        <v>13</v>
      </c>
      <c r="D1414" s="83">
        <v>237.76</v>
      </c>
      <c r="E1414" s="61"/>
    </row>
    <row r="1415" spans="1:5" s="63" customFormat="1" ht="30" x14ac:dyDescent="0.25">
      <c r="A1415" s="80" t="s">
        <v>11154</v>
      </c>
      <c r="B1415" s="81" t="s">
        <v>11155</v>
      </c>
      <c r="C1415" s="82" t="s">
        <v>13</v>
      </c>
      <c r="D1415" s="83">
        <v>784.59</v>
      </c>
      <c r="E1415" s="61"/>
    </row>
    <row r="1416" spans="1:5" s="63" customFormat="1" ht="30" x14ac:dyDescent="0.25">
      <c r="A1416" s="80" t="s">
        <v>11156</v>
      </c>
      <c r="B1416" s="81" t="s">
        <v>11157</v>
      </c>
      <c r="C1416" s="82" t="s">
        <v>13</v>
      </c>
      <c r="D1416" s="83">
        <v>265.89999999999998</v>
      </c>
      <c r="E1416" s="61"/>
    </row>
    <row r="1417" spans="1:5" s="63" customFormat="1" ht="30" x14ac:dyDescent="0.25">
      <c r="A1417" s="80" t="s">
        <v>11158</v>
      </c>
      <c r="B1417" s="81" t="s">
        <v>11159</v>
      </c>
      <c r="C1417" s="82" t="s">
        <v>13</v>
      </c>
      <c r="D1417" s="83">
        <v>623.78</v>
      </c>
      <c r="E1417" s="61"/>
    </row>
    <row r="1418" spans="1:5" s="63" customFormat="1" ht="30" x14ac:dyDescent="0.25">
      <c r="A1418" s="80" t="s">
        <v>11160</v>
      </c>
      <c r="B1418" s="81" t="s">
        <v>11161</v>
      </c>
      <c r="C1418" s="82" t="s">
        <v>13</v>
      </c>
      <c r="D1418" s="83">
        <v>631.12</v>
      </c>
      <c r="E1418" s="61"/>
    </row>
    <row r="1419" spans="1:5" s="63" customFormat="1" ht="30" x14ac:dyDescent="0.25">
      <c r="A1419" s="80" t="s">
        <v>11162</v>
      </c>
      <c r="B1419" s="81" t="s">
        <v>11163</v>
      </c>
      <c r="C1419" s="82" t="s">
        <v>119</v>
      </c>
      <c r="D1419" s="83">
        <v>322.45999999999998</v>
      </c>
      <c r="E1419" s="61"/>
    </row>
    <row r="1420" spans="1:5" s="63" customFormat="1" ht="30" x14ac:dyDescent="0.25">
      <c r="A1420" s="80" t="s">
        <v>11164</v>
      </c>
      <c r="B1420" s="81" t="s">
        <v>11165</v>
      </c>
      <c r="C1420" s="82" t="s">
        <v>13</v>
      </c>
      <c r="D1420" s="83">
        <v>655.87</v>
      </c>
      <c r="E1420" s="61"/>
    </row>
    <row r="1421" spans="1:5" s="63" customFormat="1" x14ac:dyDescent="0.25">
      <c r="A1421" s="80" t="s">
        <v>11166</v>
      </c>
      <c r="B1421" s="81" t="s">
        <v>11167</v>
      </c>
      <c r="C1421" s="82" t="s">
        <v>13</v>
      </c>
      <c r="D1421" s="83">
        <v>92.74</v>
      </c>
      <c r="E1421" s="61"/>
    </row>
    <row r="1422" spans="1:5" s="63" customFormat="1" ht="30" x14ac:dyDescent="0.25">
      <c r="A1422" s="80" t="s">
        <v>11168</v>
      </c>
      <c r="B1422" s="81" t="s">
        <v>11169</v>
      </c>
      <c r="C1422" s="82" t="s">
        <v>13</v>
      </c>
      <c r="D1422" s="83">
        <v>785.28</v>
      </c>
      <c r="E1422" s="61"/>
    </row>
    <row r="1423" spans="1:5" s="63" customFormat="1" ht="30" x14ac:dyDescent="0.25">
      <c r="A1423" s="80" t="s">
        <v>11170</v>
      </c>
      <c r="B1423" s="81" t="s">
        <v>11171</v>
      </c>
      <c r="C1423" s="82" t="s">
        <v>13</v>
      </c>
      <c r="D1423" s="83">
        <v>678.13</v>
      </c>
      <c r="E1423" s="61"/>
    </row>
    <row r="1424" spans="1:5" s="63" customFormat="1" ht="30" x14ac:dyDescent="0.25">
      <c r="A1424" s="80" t="s">
        <v>11172</v>
      </c>
      <c r="B1424" s="81" t="s">
        <v>11173</v>
      </c>
      <c r="C1424" s="82" t="s">
        <v>13</v>
      </c>
      <c r="D1424" s="83">
        <v>767.56</v>
      </c>
      <c r="E1424" s="61"/>
    </row>
    <row r="1425" spans="1:5" s="63" customFormat="1" ht="30" x14ac:dyDescent="0.25">
      <c r="A1425" s="80" t="s">
        <v>11174</v>
      </c>
      <c r="B1425" s="81" t="s">
        <v>11175</v>
      </c>
      <c r="C1425" s="82" t="s">
        <v>13</v>
      </c>
      <c r="D1425" s="83">
        <v>998.39</v>
      </c>
      <c r="E1425" s="61"/>
    </row>
    <row r="1426" spans="1:5" s="63" customFormat="1" ht="30" x14ac:dyDescent="0.25">
      <c r="A1426" s="80" t="s">
        <v>11176</v>
      </c>
      <c r="B1426" s="81" t="s">
        <v>11177</v>
      </c>
      <c r="C1426" s="82" t="s">
        <v>13</v>
      </c>
      <c r="D1426" s="83">
        <v>331.1</v>
      </c>
      <c r="E1426" s="61"/>
    </row>
    <row r="1427" spans="1:5" s="63" customFormat="1" ht="30" x14ac:dyDescent="0.25">
      <c r="A1427" s="80" t="s">
        <v>11178</v>
      </c>
      <c r="B1427" s="81" t="s">
        <v>11179</v>
      </c>
      <c r="C1427" s="82" t="s">
        <v>13</v>
      </c>
      <c r="D1427" s="83">
        <v>766.16</v>
      </c>
      <c r="E1427" s="61"/>
    </row>
    <row r="1428" spans="1:5" s="63" customFormat="1" ht="30" x14ac:dyDescent="0.25">
      <c r="A1428" s="80" t="s">
        <v>11180</v>
      </c>
      <c r="B1428" s="81" t="s">
        <v>11181</v>
      </c>
      <c r="C1428" s="82" t="s">
        <v>13</v>
      </c>
      <c r="D1428" s="83">
        <v>244.25</v>
      </c>
      <c r="E1428" s="61"/>
    </row>
    <row r="1429" spans="1:5" s="63" customFormat="1" ht="30" x14ac:dyDescent="0.25">
      <c r="A1429" s="80" t="s">
        <v>11182</v>
      </c>
      <c r="B1429" s="81" t="s">
        <v>11183</v>
      </c>
      <c r="C1429" s="82" t="s">
        <v>13</v>
      </c>
      <c r="D1429" s="83">
        <v>2090.0300000000002</v>
      </c>
      <c r="E1429" s="61"/>
    </row>
    <row r="1430" spans="1:5" s="63" customFormat="1" ht="30" x14ac:dyDescent="0.25">
      <c r="A1430" s="80" t="s">
        <v>11184</v>
      </c>
      <c r="B1430" s="81" t="s">
        <v>11185</v>
      </c>
      <c r="C1430" s="82" t="s">
        <v>13</v>
      </c>
      <c r="D1430" s="83">
        <v>3810.76</v>
      </c>
      <c r="E1430" s="61"/>
    </row>
    <row r="1431" spans="1:5" s="63" customFormat="1" ht="30" x14ac:dyDescent="0.25">
      <c r="A1431" s="80" t="s">
        <v>11186</v>
      </c>
      <c r="B1431" s="81" t="s">
        <v>11187</v>
      </c>
      <c r="C1431" s="82" t="s">
        <v>13</v>
      </c>
      <c r="D1431" s="83">
        <v>1484.73</v>
      </c>
      <c r="E1431" s="61"/>
    </row>
    <row r="1432" spans="1:5" s="63" customFormat="1" ht="30" x14ac:dyDescent="0.25">
      <c r="A1432" s="80" t="s">
        <v>11188</v>
      </c>
      <c r="B1432" s="81" t="s">
        <v>11189</v>
      </c>
      <c r="C1432" s="82" t="s">
        <v>13</v>
      </c>
      <c r="D1432" s="83">
        <v>2704.59</v>
      </c>
      <c r="E1432" s="61"/>
    </row>
    <row r="1433" spans="1:5" s="63" customFormat="1" ht="30" x14ac:dyDescent="0.25">
      <c r="A1433" s="80" t="s">
        <v>11190</v>
      </c>
      <c r="B1433" s="81" t="s">
        <v>11191</v>
      </c>
      <c r="C1433" s="82" t="s">
        <v>13</v>
      </c>
      <c r="D1433" s="83">
        <v>319.66000000000003</v>
      </c>
      <c r="E1433" s="61"/>
    </row>
    <row r="1434" spans="1:5" s="63" customFormat="1" ht="30" x14ac:dyDescent="0.25">
      <c r="A1434" s="80" t="s">
        <v>11192</v>
      </c>
      <c r="B1434" s="81" t="s">
        <v>11193</v>
      </c>
      <c r="C1434" s="82" t="s">
        <v>13</v>
      </c>
      <c r="D1434" s="83">
        <v>559.98</v>
      </c>
      <c r="E1434" s="61"/>
    </row>
    <row r="1435" spans="1:5" s="63" customFormat="1" ht="30" x14ac:dyDescent="0.25">
      <c r="A1435" s="80" t="s">
        <v>11194</v>
      </c>
      <c r="B1435" s="81" t="s">
        <v>11195</v>
      </c>
      <c r="C1435" s="82" t="s">
        <v>13</v>
      </c>
      <c r="D1435" s="83">
        <v>724.58</v>
      </c>
      <c r="E1435" s="61"/>
    </row>
    <row r="1436" spans="1:5" s="63" customFormat="1" ht="30" x14ac:dyDescent="0.25">
      <c r="A1436" s="80" t="s">
        <v>11196</v>
      </c>
      <c r="B1436" s="81" t="s">
        <v>11197</v>
      </c>
      <c r="C1436" s="82" t="s">
        <v>13</v>
      </c>
      <c r="D1436" s="83">
        <v>1078.8800000000001</v>
      </c>
      <c r="E1436" s="61"/>
    </row>
    <row r="1437" spans="1:5" s="63" customFormat="1" ht="30" x14ac:dyDescent="0.25">
      <c r="A1437" s="80" t="s">
        <v>11198</v>
      </c>
      <c r="B1437" s="81" t="s">
        <v>11199</v>
      </c>
      <c r="C1437" s="82" t="s">
        <v>13</v>
      </c>
      <c r="D1437" s="83">
        <v>401.18</v>
      </c>
      <c r="E1437" s="61"/>
    </row>
    <row r="1438" spans="1:5" s="63" customFormat="1" ht="30" x14ac:dyDescent="0.25">
      <c r="A1438" s="80" t="s">
        <v>11200</v>
      </c>
      <c r="B1438" s="81" t="s">
        <v>11201</v>
      </c>
      <c r="C1438" s="82" t="s">
        <v>13</v>
      </c>
      <c r="D1438" s="83">
        <v>490.62</v>
      </c>
      <c r="E1438" s="61"/>
    </row>
    <row r="1439" spans="1:5" s="63" customFormat="1" ht="30" x14ac:dyDescent="0.25">
      <c r="A1439" s="80" t="s">
        <v>11202</v>
      </c>
      <c r="B1439" s="81" t="s">
        <v>11203</v>
      </c>
      <c r="C1439" s="82" t="s">
        <v>13</v>
      </c>
      <c r="D1439" s="83">
        <v>679.32</v>
      </c>
      <c r="E1439" s="61"/>
    </row>
    <row r="1440" spans="1:5" s="63" customFormat="1" ht="30" x14ac:dyDescent="0.25">
      <c r="A1440" s="80" t="s">
        <v>11204</v>
      </c>
      <c r="B1440" s="81" t="s">
        <v>11205</v>
      </c>
      <c r="C1440" s="82" t="s">
        <v>13</v>
      </c>
      <c r="D1440" s="83">
        <v>1155.52</v>
      </c>
      <c r="E1440" s="61"/>
    </row>
    <row r="1441" spans="1:5" s="63" customFormat="1" x14ac:dyDescent="0.25">
      <c r="A1441" s="80" t="s">
        <v>11206</v>
      </c>
      <c r="B1441" s="81" t="s">
        <v>11207</v>
      </c>
      <c r="C1441" s="82" t="s">
        <v>13</v>
      </c>
      <c r="D1441" s="83">
        <v>304.08</v>
      </c>
      <c r="E1441" s="61"/>
    </row>
    <row r="1442" spans="1:5" s="63" customFormat="1" x14ac:dyDescent="0.25">
      <c r="A1442" s="80" t="s">
        <v>11208</v>
      </c>
      <c r="B1442" s="81" t="s">
        <v>11209</v>
      </c>
      <c r="C1442" s="82" t="s">
        <v>13</v>
      </c>
      <c r="D1442" s="83">
        <v>152.88999999999999</v>
      </c>
      <c r="E1442" s="61"/>
    </row>
    <row r="1443" spans="1:5" s="63" customFormat="1" x14ac:dyDescent="0.25">
      <c r="A1443" s="80" t="s">
        <v>11210</v>
      </c>
      <c r="B1443" s="81" t="s">
        <v>11211</v>
      </c>
      <c r="C1443" s="82" t="s">
        <v>13</v>
      </c>
      <c r="D1443" s="83">
        <v>186.8</v>
      </c>
      <c r="E1443" s="61"/>
    </row>
    <row r="1444" spans="1:5" s="63" customFormat="1" x14ac:dyDescent="0.25">
      <c r="A1444" s="80" t="s">
        <v>11212</v>
      </c>
      <c r="B1444" s="81" t="s">
        <v>11213</v>
      </c>
      <c r="C1444" s="82" t="s">
        <v>13</v>
      </c>
      <c r="D1444" s="83">
        <v>213.97</v>
      </c>
      <c r="E1444" s="61"/>
    </row>
    <row r="1445" spans="1:5" s="63" customFormat="1" x14ac:dyDescent="0.25">
      <c r="A1445" s="80" t="s">
        <v>11214</v>
      </c>
      <c r="B1445" s="81" t="s">
        <v>11215</v>
      </c>
      <c r="C1445" s="82" t="s">
        <v>13</v>
      </c>
      <c r="D1445" s="83">
        <v>185.76</v>
      </c>
      <c r="E1445" s="61"/>
    </row>
    <row r="1446" spans="1:5" s="63" customFormat="1" x14ac:dyDescent="0.25">
      <c r="A1446" s="80" t="s">
        <v>11216</v>
      </c>
      <c r="B1446" s="81" t="s">
        <v>11217</v>
      </c>
      <c r="C1446" s="82" t="s">
        <v>13</v>
      </c>
      <c r="D1446" s="83">
        <v>224.29</v>
      </c>
      <c r="E1446" s="61"/>
    </row>
    <row r="1447" spans="1:5" s="63" customFormat="1" x14ac:dyDescent="0.25">
      <c r="A1447" s="80" t="s">
        <v>11218</v>
      </c>
      <c r="B1447" s="81" t="s">
        <v>11219</v>
      </c>
      <c r="C1447" s="82" t="s">
        <v>13</v>
      </c>
      <c r="D1447" s="83">
        <v>179.49</v>
      </c>
      <c r="E1447" s="61"/>
    </row>
    <row r="1448" spans="1:5" s="63" customFormat="1" x14ac:dyDescent="0.25">
      <c r="A1448" s="80" t="s">
        <v>11220</v>
      </c>
      <c r="B1448" s="81" t="s">
        <v>11221</v>
      </c>
      <c r="C1448" s="82" t="s">
        <v>13</v>
      </c>
      <c r="D1448" s="83">
        <v>307.85000000000002</v>
      </c>
      <c r="E1448" s="61"/>
    </row>
    <row r="1449" spans="1:5" s="63" customFormat="1" x14ac:dyDescent="0.25">
      <c r="A1449" s="80" t="s">
        <v>11222</v>
      </c>
      <c r="B1449" s="81" t="s">
        <v>11223</v>
      </c>
      <c r="C1449" s="82" t="s">
        <v>13</v>
      </c>
      <c r="D1449" s="83">
        <v>633.19000000000005</v>
      </c>
      <c r="E1449" s="61"/>
    </row>
    <row r="1450" spans="1:5" s="63" customFormat="1" x14ac:dyDescent="0.25">
      <c r="A1450" s="80" t="s">
        <v>11224</v>
      </c>
      <c r="B1450" s="81" t="s">
        <v>11225</v>
      </c>
      <c r="C1450" s="82" t="s">
        <v>13</v>
      </c>
      <c r="D1450" s="83">
        <v>488.32</v>
      </c>
      <c r="E1450" s="61"/>
    </row>
    <row r="1451" spans="1:5" s="63" customFormat="1" ht="30" x14ac:dyDescent="0.25">
      <c r="A1451" s="80" t="s">
        <v>11226</v>
      </c>
      <c r="B1451" s="81" t="s">
        <v>11227</v>
      </c>
      <c r="C1451" s="82" t="s">
        <v>13</v>
      </c>
      <c r="D1451" s="83">
        <v>615.36</v>
      </c>
      <c r="E1451" s="61"/>
    </row>
    <row r="1452" spans="1:5" s="63" customFormat="1" x14ac:dyDescent="0.25">
      <c r="A1452" s="80" t="s">
        <v>11228</v>
      </c>
      <c r="B1452" s="81" t="s">
        <v>11229</v>
      </c>
      <c r="C1452" s="82" t="s">
        <v>13</v>
      </c>
      <c r="D1452" s="83">
        <v>176.41</v>
      </c>
      <c r="E1452" s="61"/>
    </row>
    <row r="1453" spans="1:5" s="63" customFormat="1" ht="30" x14ac:dyDescent="0.25">
      <c r="A1453" s="80" t="s">
        <v>11230</v>
      </c>
      <c r="B1453" s="81" t="s">
        <v>11231</v>
      </c>
      <c r="C1453" s="82" t="s">
        <v>13</v>
      </c>
      <c r="D1453" s="83">
        <v>779.96</v>
      </c>
      <c r="E1453" s="61"/>
    </row>
    <row r="1454" spans="1:5" s="63" customFormat="1" ht="30" x14ac:dyDescent="0.25">
      <c r="A1454" s="80" t="s">
        <v>11232</v>
      </c>
      <c r="B1454" s="81" t="s">
        <v>11233</v>
      </c>
      <c r="C1454" s="82" t="s">
        <v>13</v>
      </c>
      <c r="D1454" s="83">
        <v>447.29</v>
      </c>
      <c r="E1454" s="61"/>
    </row>
    <row r="1455" spans="1:5" s="63" customFormat="1" ht="30" x14ac:dyDescent="0.25">
      <c r="A1455" s="80" t="s">
        <v>11234</v>
      </c>
      <c r="B1455" s="81" t="s">
        <v>11235</v>
      </c>
      <c r="C1455" s="82" t="s">
        <v>13</v>
      </c>
      <c r="D1455" s="83">
        <v>554.66999999999996</v>
      </c>
      <c r="E1455" s="61"/>
    </row>
    <row r="1456" spans="1:5" s="63" customFormat="1" ht="30" x14ac:dyDescent="0.25">
      <c r="A1456" s="80" t="s">
        <v>11236</v>
      </c>
      <c r="B1456" s="81" t="s">
        <v>11237</v>
      </c>
      <c r="C1456" s="82" t="s">
        <v>119</v>
      </c>
      <c r="D1456" s="83">
        <v>803.5</v>
      </c>
      <c r="E1456" s="61"/>
    </row>
    <row r="1457" spans="1:5" s="63" customFormat="1" ht="30" x14ac:dyDescent="0.25">
      <c r="A1457" s="80" t="s">
        <v>11238</v>
      </c>
      <c r="B1457" s="81" t="s">
        <v>11239</v>
      </c>
      <c r="C1457" s="82" t="s">
        <v>13</v>
      </c>
      <c r="D1457" s="83">
        <v>1220.01</v>
      </c>
      <c r="E1457" s="61"/>
    </row>
    <row r="1458" spans="1:5" s="63" customFormat="1" ht="30" x14ac:dyDescent="0.25">
      <c r="A1458" s="80" t="s">
        <v>11240</v>
      </c>
      <c r="B1458" s="81" t="s">
        <v>11241</v>
      </c>
      <c r="C1458" s="82" t="s">
        <v>13</v>
      </c>
      <c r="D1458" s="83">
        <v>610.55999999999995</v>
      </c>
      <c r="E1458" s="61"/>
    </row>
    <row r="1459" spans="1:5" s="63" customFormat="1" x14ac:dyDescent="0.25">
      <c r="A1459" s="80" t="s">
        <v>11242</v>
      </c>
      <c r="B1459" s="81" t="s">
        <v>11243</v>
      </c>
      <c r="C1459" s="82" t="s">
        <v>13</v>
      </c>
      <c r="D1459" s="83">
        <v>1146.44</v>
      </c>
      <c r="E1459" s="61"/>
    </row>
    <row r="1460" spans="1:5" s="63" customFormat="1" ht="30" x14ac:dyDescent="0.25">
      <c r="A1460" s="80" t="s">
        <v>11244</v>
      </c>
      <c r="B1460" s="81" t="s">
        <v>11245</v>
      </c>
      <c r="C1460" s="82" t="s">
        <v>13</v>
      </c>
      <c r="D1460" s="83">
        <v>1187.1500000000001</v>
      </c>
      <c r="E1460" s="61"/>
    </row>
    <row r="1461" spans="1:5" s="63" customFormat="1" x14ac:dyDescent="0.25">
      <c r="A1461" s="80" t="s">
        <v>11246</v>
      </c>
      <c r="B1461" s="81" t="s">
        <v>6795</v>
      </c>
      <c r="C1461" s="82" t="s">
        <v>13</v>
      </c>
      <c r="D1461" s="83">
        <v>2345.19</v>
      </c>
      <c r="E1461" s="61"/>
    </row>
    <row r="1462" spans="1:5" s="63" customFormat="1" x14ac:dyDescent="0.25">
      <c r="A1462" s="80" t="s">
        <v>11247</v>
      </c>
      <c r="B1462" s="81" t="s">
        <v>6791</v>
      </c>
      <c r="C1462" s="82" t="s">
        <v>13</v>
      </c>
      <c r="D1462" s="83">
        <v>2337.25</v>
      </c>
      <c r="E1462" s="61"/>
    </row>
    <row r="1463" spans="1:5" s="63" customFormat="1" ht="30" x14ac:dyDescent="0.25">
      <c r="A1463" s="80" t="s">
        <v>11248</v>
      </c>
      <c r="B1463" s="81" t="s">
        <v>11249</v>
      </c>
      <c r="C1463" s="82" t="s">
        <v>13</v>
      </c>
      <c r="D1463" s="83">
        <v>3393.99</v>
      </c>
      <c r="E1463" s="61"/>
    </row>
    <row r="1464" spans="1:5" s="63" customFormat="1" ht="30" x14ac:dyDescent="0.25">
      <c r="A1464" s="80" t="s">
        <v>11250</v>
      </c>
      <c r="B1464" s="81" t="s">
        <v>11251</v>
      </c>
      <c r="C1464" s="82" t="s">
        <v>13</v>
      </c>
      <c r="D1464" s="83">
        <v>2438.34</v>
      </c>
      <c r="E1464" s="61"/>
    </row>
    <row r="1465" spans="1:5" s="63" customFormat="1" x14ac:dyDescent="0.25">
      <c r="A1465" s="80" t="s">
        <v>11252</v>
      </c>
      <c r="B1465" s="81" t="s">
        <v>11253</v>
      </c>
      <c r="C1465" s="82" t="s">
        <v>13</v>
      </c>
      <c r="D1465" s="83">
        <v>2230.31</v>
      </c>
      <c r="E1465" s="61"/>
    </row>
    <row r="1466" spans="1:5" s="63" customFormat="1" x14ac:dyDescent="0.25">
      <c r="A1466" s="80" t="s">
        <v>11254</v>
      </c>
      <c r="B1466" s="81" t="s">
        <v>11255</v>
      </c>
      <c r="C1466" s="82" t="s">
        <v>13</v>
      </c>
      <c r="D1466" s="83">
        <v>1847.28</v>
      </c>
      <c r="E1466" s="61"/>
    </row>
    <row r="1467" spans="1:5" s="63" customFormat="1" x14ac:dyDescent="0.25">
      <c r="A1467" s="80" t="s">
        <v>11256</v>
      </c>
      <c r="B1467" s="81" t="s">
        <v>11257</v>
      </c>
      <c r="C1467" s="82" t="s">
        <v>13</v>
      </c>
      <c r="D1467" s="83">
        <v>3091.09</v>
      </c>
      <c r="E1467" s="61"/>
    </row>
    <row r="1468" spans="1:5" s="63" customFormat="1" ht="30" x14ac:dyDescent="0.25">
      <c r="A1468" s="80" t="s">
        <v>11258</v>
      </c>
      <c r="B1468" s="81" t="s">
        <v>11259</v>
      </c>
      <c r="C1468" s="82" t="s">
        <v>13</v>
      </c>
      <c r="D1468" s="83">
        <v>994.42</v>
      </c>
      <c r="E1468" s="61"/>
    </row>
    <row r="1469" spans="1:5" s="63" customFormat="1" ht="30" x14ac:dyDescent="0.25">
      <c r="A1469" s="80" t="s">
        <v>11260</v>
      </c>
      <c r="B1469" s="81" t="s">
        <v>11261</v>
      </c>
      <c r="C1469" s="82" t="s">
        <v>13</v>
      </c>
      <c r="D1469" s="83">
        <v>667.96</v>
      </c>
      <c r="E1469" s="61"/>
    </row>
    <row r="1470" spans="1:5" s="63" customFormat="1" x14ac:dyDescent="0.25">
      <c r="A1470" s="80" t="s">
        <v>11262</v>
      </c>
      <c r="B1470" s="81" t="s">
        <v>11263</v>
      </c>
      <c r="C1470" s="82" t="s">
        <v>13</v>
      </c>
      <c r="D1470" s="83">
        <v>1526.07</v>
      </c>
      <c r="E1470" s="61"/>
    </row>
    <row r="1471" spans="1:5" s="63" customFormat="1" ht="30" x14ac:dyDescent="0.25">
      <c r="A1471" s="80" t="s">
        <v>11264</v>
      </c>
      <c r="B1471" s="81" t="s">
        <v>11265</v>
      </c>
      <c r="C1471" s="82" t="s">
        <v>13</v>
      </c>
      <c r="D1471" s="83">
        <v>2714.89</v>
      </c>
      <c r="E1471" s="61"/>
    </row>
    <row r="1472" spans="1:5" s="63" customFormat="1" ht="30" x14ac:dyDescent="0.25">
      <c r="A1472" s="80" t="s">
        <v>11266</v>
      </c>
      <c r="B1472" s="81" t="s">
        <v>11267</v>
      </c>
      <c r="C1472" s="82" t="s">
        <v>13</v>
      </c>
      <c r="D1472" s="83">
        <v>3481.61</v>
      </c>
      <c r="E1472" s="61"/>
    </row>
    <row r="1473" spans="1:5" s="63" customFormat="1" ht="30" x14ac:dyDescent="0.25">
      <c r="A1473" s="80" t="s">
        <v>11268</v>
      </c>
      <c r="B1473" s="81" t="s">
        <v>11269</v>
      </c>
      <c r="C1473" s="82" t="s">
        <v>13</v>
      </c>
      <c r="D1473" s="83">
        <v>7259.2</v>
      </c>
      <c r="E1473" s="61"/>
    </row>
    <row r="1474" spans="1:5" s="63" customFormat="1" ht="30" x14ac:dyDescent="0.25">
      <c r="A1474" s="80" t="s">
        <v>11270</v>
      </c>
      <c r="B1474" s="81" t="s">
        <v>11271</v>
      </c>
      <c r="C1474" s="82" t="s">
        <v>13</v>
      </c>
      <c r="D1474" s="83">
        <v>1449.91</v>
      </c>
      <c r="E1474" s="61"/>
    </row>
    <row r="1475" spans="1:5" s="63" customFormat="1" ht="30" x14ac:dyDescent="0.25">
      <c r="A1475" s="80" t="s">
        <v>11272</v>
      </c>
      <c r="B1475" s="81" t="s">
        <v>11273</v>
      </c>
      <c r="C1475" s="82" t="s">
        <v>13</v>
      </c>
      <c r="D1475" s="83">
        <v>1921.68</v>
      </c>
      <c r="E1475" s="61"/>
    </row>
    <row r="1476" spans="1:5" s="63" customFormat="1" ht="30" x14ac:dyDescent="0.25">
      <c r="A1476" s="80" t="s">
        <v>11274</v>
      </c>
      <c r="B1476" s="81" t="s">
        <v>11275</v>
      </c>
      <c r="C1476" s="82" t="s">
        <v>13</v>
      </c>
      <c r="D1476" s="83">
        <v>2850.4</v>
      </c>
      <c r="E1476" s="61"/>
    </row>
    <row r="1477" spans="1:5" s="63" customFormat="1" x14ac:dyDescent="0.25">
      <c r="A1477" s="80" t="s">
        <v>11276</v>
      </c>
      <c r="B1477" s="81" t="s">
        <v>6809</v>
      </c>
      <c r="C1477" s="82" t="s">
        <v>13</v>
      </c>
      <c r="D1477" s="83">
        <v>944.68</v>
      </c>
      <c r="E1477" s="61"/>
    </row>
    <row r="1478" spans="1:5" s="63" customFormat="1" ht="30" x14ac:dyDescent="0.25">
      <c r="A1478" s="80" t="s">
        <v>11277</v>
      </c>
      <c r="B1478" s="81" t="s">
        <v>11278</v>
      </c>
      <c r="C1478" s="82" t="s">
        <v>13</v>
      </c>
      <c r="D1478" s="83">
        <v>5865.01</v>
      </c>
      <c r="E1478" s="61"/>
    </row>
    <row r="1479" spans="1:5" s="63" customFormat="1" ht="30" x14ac:dyDescent="0.25">
      <c r="A1479" s="80" t="s">
        <v>11279</v>
      </c>
      <c r="B1479" s="81" t="s">
        <v>11280</v>
      </c>
      <c r="C1479" s="82" t="s">
        <v>13</v>
      </c>
      <c r="D1479" s="83">
        <v>1139.8399999999999</v>
      </c>
      <c r="E1479" s="61"/>
    </row>
    <row r="1480" spans="1:5" s="63" customFormat="1" ht="30" x14ac:dyDescent="0.25">
      <c r="A1480" s="80" t="s">
        <v>11281</v>
      </c>
      <c r="B1480" s="81" t="s">
        <v>11282</v>
      </c>
      <c r="C1480" s="82" t="s">
        <v>13</v>
      </c>
      <c r="D1480" s="83">
        <v>1595.47</v>
      </c>
      <c r="E1480" s="61"/>
    </row>
    <row r="1481" spans="1:5" s="63" customFormat="1" x14ac:dyDescent="0.25">
      <c r="A1481" s="80" t="s">
        <v>11283</v>
      </c>
      <c r="B1481" s="81" t="s">
        <v>6811</v>
      </c>
      <c r="C1481" s="82" t="s">
        <v>13</v>
      </c>
      <c r="D1481" s="83">
        <v>1039.8499999999999</v>
      </c>
      <c r="E1481" s="61"/>
    </row>
    <row r="1482" spans="1:5" s="63" customFormat="1" ht="30" x14ac:dyDescent="0.25">
      <c r="A1482" s="80" t="s">
        <v>11284</v>
      </c>
      <c r="B1482" s="81" t="s">
        <v>11285</v>
      </c>
      <c r="C1482" s="82" t="s">
        <v>13</v>
      </c>
      <c r="D1482" s="83">
        <v>490.64</v>
      </c>
      <c r="E1482" s="61"/>
    </row>
    <row r="1483" spans="1:5" s="63" customFormat="1" ht="30" x14ac:dyDescent="0.25">
      <c r="A1483" s="80" t="s">
        <v>11286</v>
      </c>
      <c r="B1483" s="81" t="s">
        <v>11287</v>
      </c>
      <c r="C1483" s="82" t="s">
        <v>13</v>
      </c>
      <c r="D1483" s="83">
        <v>8673.3799999999992</v>
      </c>
      <c r="E1483" s="61"/>
    </row>
    <row r="1484" spans="1:5" s="63" customFormat="1" ht="30" x14ac:dyDescent="0.25">
      <c r="A1484" s="80" t="s">
        <v>11288</v>
      </c>
      <c r="B1484" s="81" t="s">
        <v>11289</v>
      </c>
      <c r="C1484" s="82" t="s">
        <v>13</v>
      </c>
      <c r="D1484" s="83">
        <v>1789.72</v>
      </c>
      <c r="E1484" s="61"/>
    </row>
    <row r="1485" spans="1:5" s="63" customFormat="1" ht="30" x14ac:dyDescent="0.25">
      <c r="A1485" s="80" t="s">
        <v>11290</v>
      </c>
      <c r="B1485" s="81" t="s">
        <v>11291</v>
      </c>
      <c r="C1485" s="82" t="s">
        <v>13</v>
      </c>
      <c r="D1485" s="83">
        <v>2723.83</v>
      </c>
      <c r="E1485" s="61"/>
    </row>
    <row r="1486" spans="1:5" s="63" customFormat="1" ht="30" x14ac:dyDescent="0.25">
      <c r="A1486" s="80" t="s">
        <v>11292</v>
      </c>
      <c r="B1486" s="81" t="s">
        <v>11293</v>
      </c>
      <c r="C1486" s="82" t="s">
        <v>13</v>
      </c>
      <c r="D1486" s="83">
        <v>1655.44</v>
      </c>
      <c r="E1486" s="61"/>
    </row>
    <row r="1487" spans="1:5" s="63" customFormat="1" ht="30" x14ac:dyDescent="0.25">
      <c r="A1487" s="80" t="s">
        <v>11294</v>
      </c>
      <c r="B1487" s="81" t="s">
        <v>11295</v>
      </c>
      <c r="C1487" s="82" t="s">
        <v>13</v>
      </c>
      <c r="D1487" s="83">
        <v>266.29000000000002</v>
      </c>
      <c r="E1487" s="61"/>
    </row>
    <row r="1488" spans="1:5" s="63" customFormat="1" ht="30" x14ac:dyDescent="0.25">
      <c r="A1488" s="80" t="s">
        <v>11296</v>
      </c>
      <c r="B1488" s="81" t="s">
        <v>11297</v>
      </c>
      <c r="C1488" s="82" t="s">
        <v>13</v>
      </c>
      <c r="D1488" s="83">
        <v>428.61</v>
      </c>
      <c r="E1488" s="61"/>
    </row>
    <row r="1489" spans="1:5" s="63" customFormat="1" ht="30" x14ac:dyDescent="0.25">
      <c r="A1489" s="80" t="s">
        <v>11298</v>
      </c>
      <c r="B1489" s="81" t="s">
        <v>11299</v>
      </c>
      <c r="C1489" s="82" t="s">
        <v>13</v>
      </c>
      <c r="D1489" s="83">
        <v>27742.14</v>
      </c>
      <c r="E1489" s="61"/>
    </row>
    <row r="1490" spans="1:5" s="63" customFormat="1" x14ac:dyDescent="0.25">
      <c r="A1490" s="80" t="s">
        <v>11300</v>
      </c>
      <c r="B1490" s="81" t="s">
        <v>11301</v>
      </c>
      <c r="C1490" s="82" t="s">
        <v>13</v>
      </c>
      <c r="D1490" s="83">
        <v>105.36</v>
      </c>
      <c r="E1490" s="61"/>
    </row>
    <row r="1491" spans="1:5" s="63" customFormat="1" ht="30" x14ac:dyDescent="0.25">
      <c r="A1491" s="80" t="s">
        <v>11302</v>
      </c>
      <c r="B1491" s="81" t="s">
        <v>11303</v>
      </c>
      <c r="C1491" s="82" t="s">
        <v>13</v>
      </c>
      <c r="D1491" s="83">
        <v>743.15</v>
      </c>
      <c r="E1491" s="61"/>
    </row>
    <row r="1492" spans="1:5" s="63" customFormat="1" x14ac:dyDescent="0.25">
      <c r="A1492" s="80" t="s">
        <v>11304</v>
      </c>
      <c r="B1492" s="81" t="s">
        <v>11305</v>
      </c>
      <c r="C1492" s="82" t="s">
        <v>13</v>
      </c>
      <c r="D1492" s="83">
        <v>243.08</v>
      </c>
      <c r="E1492" s="61"/>
    </row>
    <row r="1493" spans="1:5" s="63" customFormat="1" x14ac:dyDescent="0.25">
      <c r="A1493" s="80" t="s">
        <v>11306</v>
      </c>
      <c r="B1493" s="81" t="s">
        <v>11307</v>
      </c>
      <c r="C1493" s="82" t="s">
        <v>13</v>
      </c>
      <c r="D1493" s="83">
        <v>22.48</v>
      </c>
      <c r="E1493" s="61"/>
    </row>
    <row r="1494" spans="1:5" s="63" customFormat="1" x14ac:dyDescent="0.25">
      <c r="A1494" s="80" t="s">
        <v>11308</v>
      </c>
      <c r="B1494" s="81" t="s">
        <v>11309</v>
      </c>
      <c r="C1494" s="82" t="s">
        <v>13</v>
      </c>
      <c r="D1494" s="83">
        <v>369.23</v>
      </c>
      <c r="E1494" s="61"/>
    </row>
    <row r="1495" spans="1:5" s="63" customFormat="1" ht="30" x14ac:dyDescent="0.25">
      <c r="A1495" s="80" t="s">
        <v>11310</v>
      </c>
      <c r="B1495" s="81" t="s">
        <v>11311</v>
      </c>
      <c r="C1495" s="82" t="s">
        <v>13</v>
      </c>
      <c r="D1495" s="83">
        <v>22.73</v>
      </c>
      <c r="E1495" s="61"/>
    </row>
    <row r="1496" spans="1:5" s="63" customFormat="1" ht="30" x14ac:dyDescent="0.25">
      <c r="A1496" s="80" t="s">
        <v>11312</v>
      </c>
      <c r="B1496" s="81" t="s">
        <v>11313</v>
      </c>
      <c r="C1496" s="82" t="s">
        <v>13</v>
      </c>
      <c r="D1496" s="83">
        <v>18.760000000000002</v>
      </c>
      <c r="E1496" s="61"/>
    </row>
    <row r="1497" spans="1:5" s="63" customFormat="1" ht="30" x14ac:dyDescent="0.25">
      <c r="A1497" s="80" t="s">
        <v>11314</v>
      </c>
      <c r="B1497" s="81" t="s">
        <v>11315</v>
      </c>
      <c r="C1497" s="82" t="s">
        <v>13</v>
      </c>
      <c r="D1497" s="83">
        <v>33.42</v>
      </c>
      <c r="E1497" s="61"/>
    </row>
    <row r="1498" spans="1:5" s="63" customFormat="1" x14ac:dyDescent="0.25">
      <c r="A1498" s="80" t="s">
        <v>11316</v>
      </c>
      <c r="B1498" s="81" t="s">
        <v>11317</v>
      </c>
      <c r="C1498" s="82" t="s">
        <v>13</v>
      </c>
      <c r="D1498" s="83">
        <v>621.26</v>
      </c>
      <c r="E1498" s="61"/>
    </row>
    <row r="1499" spans="1:5" s="63" customFormat="1" ht="30" x14ac:dyDescent="0.25">
      <c r="A1499" s="80" t="s">
        <v>11318</v>
      </c>
      <c r="B1499" s="81" t="s">
        <v>11319</v>
      </c>
      <c r="C1499" s="82" t="s">
        <v>13</v>
      </c>
      <c r="D1499" s="83">
        <v>1673.6</v>
      </c>
      <c r="E1499" s="61"/>
    </row>
    <row r="1500" spans="1:5" s="63" customFormat="1" ht="30" x14ac:dyDescent="0.25">
      <c r="A1500" s="80" t="s">
        <v>11320</v>
      </c>
      <c r="B1500" s="81" t="s">
        <v>11321</v>
      </c>
      <c r="C1500" s="82" t="s">
        <v>13</v>
      </c>
      <c r="D1500" s="83">
        <v>291.37</v>
      </c>
      <c r="E1500" s="61"/>
    </row>
    <row r="1501" spans="1:5" s="63" customFormat="1" x14ac:dyDescent="0.25">
      <c r="A1501" s="80" t="s">
        <v>11322</v>
      </c>
      <c r="B1501" s="81" t="s">
        <v>11323</v>
      </c>
      <c r="C1501" s="82" t="s">
        <v>13</v>
      </c>
      <c r="D1501" s="83">
        <v>12.83</v>
      </c>
      <c r="E1501" s="61"/>
    </row>
    <row r="1502" spans="1:5" s="63" customFormat="1" x14ac:dyDescent="0.25">
      <c r="A1502" s="80" t="s">
        <v>11324</v>
      </c>
      <c r="B1502" s="81" t="s">
        <v>11325</v>
      </c>
      <c r="C1502" s="82" t="s">
        <v>13</v>
      </c>
      <c r="D1502" s="83">
        <v>8.44</v>
      </c>
      <c r="E1502" s="61"/>
    </row>
    <row r="1503" spans="1:5" s="63" customFormat="1" x14ac:dyDescent="0.25">
      <c r="A1503" s="80" t="s">
        <v>11326</v>
      </c>
      <c r="B1503" s="81" t="s">
        <v>11327</v>
      </c>
      <c r="C1503" s="82" t="s">
        <v>13</v>
      </c>
      <c r="D1503" s="83">
        <v>8.14</v>
      </c>
      <c r="E1503" s="61"/>
    </row>
    <row r="1504" spans="1:5" s="63" customFormat="1" x14ac:dyDescent="0.25">
      <c r="A1504" s="80" t="s">
        <v>11328</v>
      </c>
      <c r="B1504" s="81" t="s">
        <v>11329</v>
      </c>
      <c r="C1504" s="82" t="s">
        <v>13</v>
      </c>
      <c r="D1504" s="83">
        <v>33.53</v>
      </c>
      <c r="E1504" s="61"/>
    </row>
    <row r="1505" spans="1:5" s="63" customFormat="1" ht="30" x14ac:dyDescent="0.25">
      <c r="A1505" s="80" t="s">
        <v>11330</v>
      </c>
      <c r="B1505" s="81" t="s">
        <v>11331</v>
      </c>
      <c r="C1505" s="82" t="s">
        <v>13</v>
      </c>
      <c r="D1505" s="83">
        <v>942.69</v>
      </c>
      <c r="E1505" s="61"/>
    </row>
    <row r="1506" spans="1:5" s="63" customFormat="1" x14ac:dyDescent="0.25">
      <c r="A1506" s="80" t="s">
        <v>11332</v>
      </c>
      <c r="B1506" s="81" t="s">
        <v>11333</v>
      </c>
      <c r="C1506" s="82" t="s">
        <v>119</v>
      </c>
      <c r="D1506" s="83">
        <v>22.44</v>
      </c>
      <c r="E1506" s="61"/>
    </row>
    <row r="1507" spans="1:5" s="63" customFormat="1" x14ac:dyDescent="0.25">
      <c r="A1507" s="80" t="s">
        <v>11334</v>
      </c>
      <c r="B1507" s="81" t="s">
        <v>11335</v>
      </c>
      <c r="C1507" s="82" t="s">
        <v>119</v>
      </c>
      <c r="D1507" s="83">
        <v>37.79</v>
      </c>
      <c r="E1507" s="61"/>
    </row>
    <row r="1508" spans="1:5" s="63" customFormat="1" x14ac:dyDescent="0.25">
      <c r="A1508" s="80" t="s">
        <v>11336</v>
      </c>
      <c r="B1508" s="81" t="s">
        <v>11337</v>
      </c>
      <c r="C1508" s="82" t="s">
        <v>119</v>
      </c>
      <c r="D1508" s="83">
        <v>58.21</v>
      </c>
      <c r="E1508" s="61"/>
    </row>
    <row r="1509" spans="1:5" s="63" customFormat="1" x14ac:dyDescent="0.25">
      <c r="A1509" s="80" t="s">
        <v>11338</v>
      </c>
      <c r="B1509" s="81" t="s">
        <v>11339</v>
      </c>
      <c r="C1509" s="82" t="s">
        <v>119</v>
      </c>
      <c r="D1509" s="83">
        <v>73.63</v>
      </c>
      <c r="E1509" s="61"/>
    </row>
    <row r="1510" spans="1:5" s="63" customFormat="1" x14ac:dyDescent="0.25">
      <c r="A1510" s="80" t="s">
        <v>11340</v>
      </c>
      <c r="B1510" s="81" t="s">
        <v>11341</v>
      </c>
      <c r="C1510" s="82" t="s">
        <v>119</v>
      </c>
      <c r="D1510" s="83">
        <v>60.81</v>
      </c>
      <c r="E1510" s="61"/>
    </row>
    <row r="1511" spans="1:5" s="63" customFormat="1" x14ac:dyDescent="0.25">
      <c r="A1511" s="80" t="s">
        <v>11342</v>
      </c>
      <c r="B1511" s="81" t="s">
        <v>11343</v>
      </c>
      <c r="C1511" s="82" t="s">
        <v>119</v>
      </c>
      <c r="D1511" s="83">
        <v>117.74</v>
      </c>
      <c r="E1511" s="61"/>
    </row>
    <row r="1512" spans="1:5" s="63" customFormat="1" x14ac:dyDescent="0.25">
      <c r="A1512" s="80" t="s">
        <v>11344</v>
      </c>
      <c r="B1512" s="81" t="s">
        <v>11345</v>
      </c>
      <c r="C1512" s="82" t="s">
        <v>119</v>
      </c>
      <c r="D1512" s="83">
        <v>152.38</v>
      </c>
      <c r="E1512" s="61"/>
    </row>
    <row r="1513" spans="1:5" s="63" customFormat="1" x14ac:dyDescent="0.25">
      <c r="A1513" s="80" t="s">
        <v>11346</v>
      </c>
      <c r="B1513" s="81" t="s">
        <v>11347</v>
      </c>
      <c r="C1513" s="82" t="s">
        <v>119</v>
      </c>
      <c r="D1513" s="83">
        <v>187.9</v>
      </c>
      <c r="E1513" s="61"/>
    </row>
    <row r="1514" spans="1:5" s="63" customFormat="1" x14ac:dyDescent="0.25">
      <c r="A1514" s="80" t="s">
        <v>11348</v>
      </c>
      <c r="B1514" s="81" t="s">
        <v>11349</v>
      </c>
      <c r="C1514" s="82" t="s">
        <v>119</v>
      </c>
      <c r="D1514" s="83">
        <v>273.39999999999998</v>
      </c>
      <c r="E1514" s="61"/>
    </row>
    <row r="1515" spans="1:5" s="63" customFormat="1" x14ac:dyDescent="0.25">
      <c r="A1515" s="80" t="s">
        <v>11350</v>
      </c>
      <c r="B1515" s="81" t="s">
        <v>11351</v>
      </c>
      <c r="C1515" s="82" t="s">
        <v>119</v>
      </c>
      <c r="D1515" s="83">
        <v>344.6</v>
      </c>
      <c r="E1515" s="61"/>
    </row>
    <row r="1516" spans="1:5" s="63" customFormat="1" x14ac:dyDescent="0.25">
      <c r="A1516" s="80" t="s">
        <v>11352</v>
      </c>
      <c r="B1516" s="81" t="s">
        <v>11353</v>
      </c>
      <c r="C1516" s="82" t="s">
        <v>119</v>
      </c>
      <c r="D1516" s="83">
        <v>118.48</v>
      </c>
      <c r="E1516" s="61"/>
    </row>
    <row r="1517" spans="1:5" s="63" customFormat="1" x14ac:dyDescent="0.25">
      <c r="A1517" s="80" t="s">
        <v>11354</v>
      </c>
      <c r="B1517" s="81" t="s">
        <v>11355</v>
      </c>
      <c r="C1517" s="82" t="s">
        <v>119</v>
      </c>
      <c r="D1517" s="83">
        <v>107.44</v>
      </c>
      <c r="E1517" s="61"/>
    </row>
    <row r="1518" spans="1:5" s="63" customFormat="1" x14ac:dyDescent="0.25">
      <c r="A1518" s="80" t="s">
        <v>11356</v>
      </c>
      <c r="B1518" s="81" t="s">
        <v>11357</v>
      </c>
      <c r="C1518" s="82" t="s">
        <v>119</v>
      </c>
      <c r="D1518" s="83">
        <v>49.96</v>
      </c>
      <c r="E1518" s="61"/>
    </row>
    <row r="1519" spans="1:5" s="63" customFormat="1" x14ac:dyDescent="0.25">
      <c r="A1519" s="80" t="s">
        <v>11358</v>
      </c>
      <c r="B1519" s="81" t="s">
        <v>11359</v>
      </c>
      <c r="C1519" s="82" t="s">
        <v>119</v>
      </c>
      <c r="D1519" s="83">
        <v>62.74</v>
      </c>
      <c r="E1519" s="61"/>
    </row>
    <row r="1520" spans="1:5" s="63" customFormat="1" x14ac:dyDescent="0.25">
      <c r="A1520" s="80" t="s">
        <v>11360</v>
      </c>
      <c r="B1520" s="81" t="s">
        <v>11361</v>
      </c>
      <c r="C1520" s="82" t="s">
        <v>119</v>
      </c>
      <c r="D1520" s="83">
        <v>342.83</v>
      </c>
      <c r="E1520" s="61"/>
    </row>
    <row r="1521" spans="1:5" s="63" customFormat="1" x14ac:dyDescent="0.25">
      <c r="A1521" s="80" t="s">
        <v>11362</v>
      </c>
      <c r="B1521" s="81" t="s">
        <v>11363</v>
      </c>
      <c r="C1521" s="82" t="s">
        <v>119</v>
      </c>
      <c r="D1521" s="83">
        <v>52.98</v>
      </c>
      <c r="E1521" s="61"/>
    </row>
    <row r="1522" spans="1:5" s="63" customFormat="1" x14ac:dyDescent="0.25">
      <c r="A1522" s="80" t="s">
        <v>11364</v>
      </c>
      <c r="B1522" s="81" t="s">
        <v>11365</v>
      </c>
      <c r="C1522" s="82" t="s">
        <v>119</v>
      </c>
      <c r="D1522" s="83">
        <v>62.19</v>
      </c>
      <c r="E1522" s="61"/>
    </row>
    <row r="1523" spans="1:5" s="63" customFormat="1" x14ac:dyDescent="0.25">
      <c r="A1523" s="80" t="s">
        <v>11366</v>
      </c>
      <c r="B1523" s="81" t="s">
        <v>11367</v>
      </c>
      <c r="C1523" s="82" t="s">
        <v>119</v>
      </c>
      <c r="D1523" s="83">
        <v>83.51</v>
      </c>
      <c r="E1523" s="61"/>
    </row>
    <row r="1524" spans="1:5" s="63" customFormat="1" x14ac:dyDescent="0.25">
      <c r="A1524" s="80" t="s">
        <v>11368</v>
      </c>
      <c r="B1524" s="81" t="s">
        <v>11369</v>
      </c>
      <c r="C1524" s="82" t="s">
        <v>119</v>
      </c>
      <c r="D1524" s="83">
        <v>184.3</v>
      </c>
      <c r="E1524" s="61"/>
    </row>
    <row r="1525" spans="1:5" s="63" customFormat="1" x14ac:dyDescent="0.25">
      <c r="A1525" s="80" t="s">
        <v>11370</v>
      </c>
      <c r="B1525" s="81" t="s">
        <v>11371</v>
      </c>
      <c r="C1525" s="82" t="s">
        <v>119</v>
      </c>
      <c r="D1525" s="83">
        <v>250.25</v>
      </c>
      <c r="E1525" s="61"/>
    </row>
    <row r="1526" spans="1:5" s="63" customFormat="1" x14ac:dyDescent="0.25">
      <c r="A1526" s="80" t="s">
        <v>11372</v>
      </c>
      <c r="B1526" s="81" t="s">
        <v>11373</v>
      </c>
      <c r="C1526" s="82" t="s">
        <v>119</v>
      </c>
      <c r="D1526" s="83">
        <v>41.52</v>
      </c>
      <c r="E1526" s="61"/>
    </row>
    <row r="1527" spans="1:5" s="63" customFormat="1" x14ac:dyDescent="0.25">
      <c r="A1527" s="80" t="s">
        <v>11374</v>
      </c>
      <c r="B1527" s="81" t="s">
        <v>11375</v>
      </c>
      <c r="C1527" s="82" t="s">
        <v>119</v>
      </c>
      <c r="D1527" s="83">
        <v>593.35</v>
      </c>
      <c r="E1527" s="61"/>
    </row>
    <row r="1528" spans="1:5" s="63" customFormat="1" ht="30" x14ac:dyDescent="0.25">
      <c r="A1528" s="80" t="s">
        <v>11376</v>
      </c>
      <c r="B1528" s="81" t="s">
        <v>11377</v>
      </c>
      <c r="C1528" s="82" t="s">
        <v>13</v>
      </c>
      <c r="D1528" s="83">
        <v>890.03</v>
      </c>
      <c r="E1528" s="61"/>
    </row>
    <row r="1529" spans="1:5" s="63" customFormat="1" ht="30" x14ac:dyDescent="0.25">
      <c r="A1529" s="80" t="s">
        <v>11378</v>
      </c>
      <c r="B1529" s="81" t="s">
        <v>11379</v>
      </c>
      <c r="C1529" s="82" t="s">
        <v>13</v>
      </c>
      <c r="D1529" s="83">
        <v>60.29</v>
      </c>
      <c r="E1529" s="61"/>
    </row>
    <row r="1530" spans="1:5" s="63" customFormat="1" x14ac:dyDescent="0.25">
      <c r="A1530" s="80" t="s">
        <v>11380</v>
      </c>
      <c r="B1530" s="81" t="s">
        <v>11381</v>
      </c>
      <c r="C1530" s="82" t="s">
        <v>13</v>
      </c>
      <c r="D1530" s="83">
        <v>57.89</v>
      </c>
      <c r="E1530" s="61"/>
    </row>
    <row r="1531" spans="1:5" s="63" customFormat="1" x14ac:dyDescent="0.25">
      <c r="A1531" s="80" t="s">
        <v>11382</v>
      </c>
      <c r="B1531" s="81" t="s">
        <v>11383</v>
      </c>
      <c r="C1531" s="82" t="s">
        <v>13</v>
      </c>
      <c r="D1531" s="83">
        <v>74.959999999999994</v>
      </c>
      <c r="E1531" s="61"/>
    </row>
    <row r="1532" spans="1:5" s="63" customFormat="1" x14ac:dyDescent="0.25">
      <c r="A1532" s="80" t="s">
        <v>11384</v>
      </c>
      <c r="B1532" s="81" t="s">
        <v>11385</v>
      </c>
      <c r="C1532" s="82" t="s">
        <v>13</v>
      </c>
      <c r="D1532" s="83">
        <v>73.77</v>
      </c>
      <c r="E1532" s="61"/>
    </row>
    <row r="1533" spans="1:5" s="63" customFormat="1" ht="30" x14ac:dyDescent="0.25">
      <c r="A1533" s="80" t="s">
        <v>11386</v>
      </c>
      <c r="B1533" s="81" t="s">
        <v>11387</v>
      </c>
      <c r="C1533" s="82" t="s">
        <v>13</v>
      </c>
      <c r="D1533" s="83">
        <v>57.79</v>
      </c>
      <c r="E1533" s="61"/>
    </row>
    <row r="1534" spans="1:5" s="63" customFormat="1" x14ac:dyDescent="0.25">
      <c r="A1534" s="80" t="s">
        <v>11388</v>
      </c>
      <c r="B1534" s="81" t="s">
        <v>11389</v>
      </c>
      <c r="C1534" s="82" t="s">
        <v>13</v>
      </c>
      <c r="D1534" s="83">
        <v>77.28</v>
      </c>
      <c r="E1534" s="61"/>
    </row>
    <row r="1535" spans="1:5" s="63" customFormat="1" x14ac:dyDescent="0.25">
      <c r="A1535" s="80" t="s">
        <v>11390</v>
      </c>
      <c r="B1535" s="81" t="s">
        <v>11391</v>
      </c>
      <c r="C1535" s="82" t="s">
        <v>13</v>
      </c>
      <c r="D1535" s="83">
        <v>78.02</v>
      </c>
      <c r="E1535" s="61"/>
    </row>
    <row r="1536" spans="1:5" s="63" customFormat="1" x14ac:dyDescent="0.25">
      <c r="A1536" s="80" t="s">
        <v>11392</v>
      </c>
      <c r="B1536" s="81" t="s">
        <v>11393</v>
      </c>
      <c r="C1536" s="82" t="s">
        <v>13</v>
      </c>
      <c r="D1536" s="83">
        <v>91.72</v>
      </c>
      <c r="E1536" s="61"/>
    </row>
    <row r="1537" spans="1:5" s="63" customFormat="1" x14ac:dyDescent="0.25">
      <c r="A1537" s="80" t="s">
        <v>11394</v>
      </c>
      <c r="B1537" s="81" t="s">
        <v>11395</v>
      </c>
      <c r="C1537" s="82" t="s">
        <v>13</v>
      </c>
      <c r="D1537" s="83">
        <v>127.93</v>
      </c>
      <c r="E1537" s="61"/>
    </row>
    <row r="1538" spans="1:5" s="63" customFormat="1" x14ac:dyDescent="0.25">
      <c r="A1538" s="80" t="s">
        <v>11396</v>
      </c>
      <c r="B1538" s="81" t="s">
        <v>11397</v>
      </c>
      <c r="C1538" s="82" t="s">
        <v>13</v>
      </c>
      <c r="D1538" s="83">
        <v>129.66999999999999</v>
      </c>
      <c r="E1538" s="61"/>
    </row>
    <row r="1539" spans="1:5" s="63" customFormat="1" x14ac:dyDescent="0.25">
      <c r="A1539" s="80" t="s">
        <v>11398</v>
      </c>
      <c r="B1539" s="81" t="s">
        <v>11399</v>
      </c>
      <c r="C1539" s="82" t="s">
        <v>13</v>
      </c>
      <c r="D1539" s="83">
        <v>30.47</v>
      </c>
      <c r="E1539" s="61"/>
    </row>
    <row r="1540" spans="1:5" s="63" customFormat="1" x14ac:dyDescent="0.25">
      <c r="A1540" s="80" t="s">
        <v>11400</v>
      </c>
      <c r="B1540" s="81" t="s">
        <v>11401</v>
      </c>
      <c r="C1540" s="82" t="s">
        <v>13</v>
      </c>
      <c r="D1540" s="83">
        <v>39.18</v>
      </c>
      <c r="E1540" s="61"/>
    </row>
    <row r="1541" spans="1:5" s="63" customFormat="1" x14ac:dyDescent="0.25">
      <c r="A1541" s="80" t="s">
        <v>11402</v>
      </c>
      <c r="B1541" s="81" t="s">
        <v>11403</v>
      </c>
      <c r="C1541" s="82" t="s">
        <v>13</v>
      </c>
      <c r="D1541" s="83">
        <v>54.37</v>
      </c>
      <c r="E1541" s="61"/>
    </row>
    <row r="1542" spans="1:5" s="63" customFormat="1" x14ac:dyDescent="0.25">
      <c r="A1542" s="80" t="s">
        <v>11404</v>
      </c>
      <c r="B1542" s="81" t="s">
        <v>11405</v>
      </c>
      <c r="C1542" s="82" t="s">
        <v>13</v>
      </c>
      <c r="D1542" s="83">
        <v>71.06</v>
      </c>
      <c r="E1542" s="61"/>
    </row>
    <row r="1543" spans="1:5" s="63" customFormat="1" x14ac:dyDescent="0.25">
      <c r="A1543" s="80" t="s">
        <v>11406</v>
      </c>
      <c r="B1543" s="81" t="s">
        <v>11407</v>
      </c>
      <c r="C1543" s="82" t="s">
        <v>13</v>
      </c>
      <c r="D1543" s="83">
        <v>80.400000000000006</v>
      </c>
      <c r="E1543" s="61"/>
    </row>
    <row r="1544" spans="1:5" s="63" customFormat="1" x14ac:dyDescent="0.25">
      <c r="A1544" s="80" t="s">
        <v>11408</v>
      </c>
      <c r="B1544" s="81" t="s">
        <v>11409</v>
      </c>
      <c r="C1544" s="82" t="s">
        <v>13</v>
      </c>
      <c r="D1544" s="83">
        <v>125.61</v>
      </c>
      <c r="E1544" s="61"/>
    </row>
    <row r="1545" spans="1:5" s="63" customFormat="1" x14ac:dyDescent="0.25">
      <c r="A1545" s="80" t="s">
        <v>11410</v>
      </c>
      <c r="B1545" s="81" t="s">
        <v>11411</v>
      </c>
      <c r="C1545" s="82" t="s">
        <v>13</v>
      </c>
      <c r="D1545" s="83">
        <v>281.67</v>
      </c>
      <c r="E1545" s="61"/>
    </row>
    <row r="1546" spans="1:5" s="63" customFormat="1" x14ac:dyDescent="0.25">
      <c r="A1546" s="80" t="s">
        <v>11412</v>
      </c>
      <c r="B1546" s="81" t="s">
        <v>11413</v>
      </c>
      <c r="C1546" s="82" t="s">
        <v>13</v>
      </c>
      <c r="D1546" s="83">
        <v>425.15</v>
      </c>
      <c r="E1546" s="61"/>
    </row>
    <row r="1547" spans="1:5" s="63" customFormat="1" x14ac:dyDescent="0.25">
      <c r="A1547" s="80" t="s">
        <v>11414</v>
      </c>
      <c r="B1547" s="81" t="s">
        <v>11415</v>
      </c>
      <c r="C1547" s="82" t="s">
        <v>13</v>
      </c>
      <c r="D1547" s="83">
        <v>743.02</v>
      </c>
      <c r="E1547" s="61"/>
    </row>
    <row r="1548" spans="1:5" s="63" customFormat="1" ht="30" x14ac:dyDescent="0.25">
      <c r="A1548" s="80" t="s">
        <v>11416</v>
      </c>
      <c r="B1548" s="81" t="s">
        <v>11417</v>
      </c>
      <c r="C1548" s="82" t="s">
        <v>13</v>
      </c>
      <c r="D1548" s="83">
        <v>17.95</v>
      </c>
      <c r="E1548" s="61"/>
    </row>
    <row r="1549" spans="1:5" s="63" customFormat="1" x14ac:dyDescent="0.25">
      <c r="A1549" s="80" t="s">
        <v>11418</v>
      </c>
      <c r="B1549" s="81" t="s">
        <v>11419</v>
      </c>
      <c r="C1549" s="82" t="s">
        <v>13</v>
      </c>
      <c r="D1549" s="83">
        <v>16.48</v>
      </c>
      <c r="E1549" s="61"/>
    </row>
    <row r="1550" spans="1:5" s="63" customFormat="1" x14ac:dyDescent="0.25">
      <c r="A1550" s="80" t="s">
        <v>11420</v>
      </c>
      <c r="B1550" s="81" t="s">
        <v>11421</v>
      </c>
      <c r="C1550" s="82" t="s">
        <v>13</v>
      </c>
      <c r="D1550" s="83">
        <v>94.5</v>
      </c>
      <c r="E1550" s="61"/>
    </row>
    <row r="1551" spans="1:5" s="63" customFormat="1" ht="30" x14ac:dyDescent="0.25">
      <c r="A1551" s="80" t="s">
        <v>11422</v>
      </c>
      <c r="B1551" s="81" t="s">
        <v>11423</v>
      </c>
      <c r="C1551" s="82" t="s">
        <v>13</v>
      </c>
      <c r="D1551" s="83">
        <v>309.97000000000003</v>
      </c>
      <c r="E1551" s="61"/>
    </row>
    <row r="1552" spans="1:5" s="63" customFormat="1" x14ac:dyDescent="0.25">
      <c r="A1552" s="80" t="s">
        <v>11424</v>
      </c>
      <c r="B1552" s="81" t="s">
        <v>11425</v>
      </c>
      <c r="C1552" s="82" t="s">
        <v>13</v>
      </c>
      <c r="D1552" s="83">
        <v>8.2799999999999994</v>
      </c>
      <c r="E1552" s="61"/>
    </row>
    <row r="1553" spans="1:5" s="63" customFormat="1" ht="30" x14ac:dyDescent="0.25">
      <c r="A1553" s="80" t="s">
        <v>11426</v>
      </c>
      <c r="B1553" s="81" t="s">
        <v>11427</v>
      </c>
      <c r="C1553" s="82" t="s">
        <v>13</v>
      </c>
      <c r="D1553" s="83">
        <v>44.51</v>
      </c>
      <c r="E1553" s="61"/>
    </row>
    <row r="1554" spans="1:5" s="63" customFormat="1" ht="30" x14ac:dyDescent="0.25">
      <c r="A1554" s="80" t="s">
        <v>11428</v>
      </c>
      <c r="B1554" s="81" t="s">
        <v>11429</v>
      </c>
      <c r="C1554" s="82" t="s">
        <v>13</v>
      </c>
      <c r="D1554" s="83">
        <v>40.67</v>
      </c>
      <c r="E1554" s="61"/>
    </row>
    <row r="1555" spans="1:5" s="63" customFormat="1" ht="30" x14ac:dyDescent="0.25">
      <c r="A1555" s="80" t="s">
        <v>11430</v>
      </c>
      <c r="B1555" s="81" t="s">
        <v>11431</v>
      </c>
      <c r="C1555" s="82" t="s">
        <v>13</v>
      </c>
      <c r="D1555" s="83">
        <v>84.3</v>
      </c>
      <c r="E1555" s="61"/>
    </row>
    <row r="1556" spans="1:5" s="63" customFormat="1" ht="30" x14ac:dyDescent="0.25">
      <c r="A1556" s="80" t="s">
        <v>11432</v>
      </c>
      <c r="B1556" s="81" t="s">
        <v>11433</v>
      </c>
      <c r="C1556" s="82" t="s">
        <v>13</v>
      </c>
      <c r="D1556" s="83">
        <v>143.29</v>
      </c>
      <c r="E1556" s="61"/>
    </row>
    <row r="1557" spans="1:5" s="63" customFormat="1" x14ac:dyDescent="0.25">
      <c r="A1557" s="80" t="s">
        <v>11434</v>
      </c>
      <c r="B1557" s="81" t="s">
        <v>6907</v>
      </c>
      <c r="C1557" s="82" t="s">
        <v>13</v>
      </c>
      <c r="D1557" s="83">
        <v>213.76</v>
      </c>
      <c r="E1557" s="61"/>
    </row>
    <row r="1558" spans="1:5" s="63" customFormat="1" x14ac:dyDescent="0.25">
      <c r="A1558" s="80" t="s">
        <v>11435</v>
      </c>
      <c r="B1558" s="81" t="s">
        <v>6909</v>
      </c>
      <c r="C1558" s="82" t="s">
        <v>13</v>
      </c>
      <c r="D1558" s="83">
        <v>272.05</v>
      </c>
      <c r="E1558" s="61"/>
    </row>
    <row r="1559" spans="1:5" s="63" customFormat="1" ht="30" x14ac:dyDescent="0.25">
      <c r="A1559" s="80" t="s">
        <v>11436</v>
      </c>
      <c r="B1559" s="81" t="s">
        <v>11437</v>
      </c>
      <c r="C1559" s="82" t="s">
        <v>119</v>
      </c>
      <c r="D1559" s="83">
        <v>7.99</v>
      </c>
      <c r="E1559" s="61"/>
    </row>
    <row r="1560" spans="1:5" s="63" customFormat="1" ht="30" x14ac:dyDescent="0.25">
      <c r="A1560" s="80" t="s">
        <v>11438</v>
      </c>
      <c r="B1560" s="81" t="s">
        <v>11439</v>
      </c>
      <c r="C1560" s="82" t="s">
        <v>119</v>
      </c>
      <c r="D1560" s="83">
        <v>10.87</v>
      </c>
      <c r="E1560" s="61"/>
    </row>
    <row r="1561" spans="1:5" s="63" customFormat="1" ht="30" x14ac:dyDescent="0.25">
      <c r="A1561" s="80" t="s">
        <v>11440</v>
      </c>
      <c r="B1561" s="81" t="s">
        <v>11441</v>
      </c>
      <c r="C1561" s="82" t="s">
        <v>119</v>
      </c>
      <c r="D1561" s="83">
        <v>12.88</v>
      </c>
      <c r="E1561" s="61"/>
    </row>
    <row r="1562" spans="1:5" s="63" customFormat="1" ht="30" x14ac:dyDescent="0.25">
      <c r="A1562" s="80" t="s">
        <v>11442</v>
      </c>
      <c r="B1562" s="81" t="s">
        <v>11443</v>
      </c>
      <c r="C1562" s="82" t="s">
        <v>119</v>
      </c>
      <c r="D1562" s="83">
        <v>17.14</v>
      </c>
      <c r="E1562" s="61"/>
    </row>
    <row r="1563" spans="1:5" s="63" customFormat="1" ht="30" x14ac:dyDescent="0.25">
      <c r="A1563" s="80" t="s">
        <v>11444</v>
      </c>
      <c r="B1563" s="81" t="s">
        <v>11445</v>
      </c>
      <c r="C1563" s="82" t="s">
        <v>119</v>
      </c>
      <c r="D1563" s="83">
        <v>23.54</v>
      </c>
      <c r="E1563" s="61"/>
    </row>
    <row r="1564" spans="1:5" s="63" customFormat="1" ht="30" x14ac:dyDescent="0.25">
      <c r="A1564" s="80" t="s">
        <v>11446</v>
      </c>
      <c r="B1564" s="81" t="s">
        <v>11447</v>
      </c>
      <c r="C1564" s="82" t="s">
        <v>119</v>
      </c>
      <c r="D1564" s="83">
        <v>30.39</v>
      </c>
      <c r="E1564" s="61"/>
    </row>
    <row r="1565" spans="1:5" s="63" customFormat="1" ht="30" x14ac:dyDescent="0.25">
      <c r="A1565" s="80" t="s">
        <v>11448</v>
      </c>
      <c r="B1565" s="81" t="s">
        <v>11449</v>
      </c>
      <c r="C1565" s="82" t="s">
        <v>119</v>
      </c>
      <c r="D1565" s="83">
        <v>34.880000000000003</v>
      </c>
      <c r="E1565" s="61"/>
    </row>
    <row r="1566" spans="1:5" s="63" customFormat="1" x14ac:dyDescent="0.25">
      <c r="A1566" s="80" t="s">
        <v>11450</v>
      </c>
      <c r="B1566" s="81" t="s">
        <v>11451</v>
      </c>
      <c r="C1566" s="82" t="s">
        <v>119</v>
      </c>
      <c r="D1566" s="83">
        <v>32.58</v>
      </c>
      <c r="E1566" s="61"/>
    </row>
    <row r="1567" spans="1:5" s="63" customFormat="1" x14ac:dyDescent="0.25">
      <c r="A1567" s="80" t="s">
        <v>11452</v>
      </c>
      <c r="B1567" s="81" t="s">
        <v>11453</v>
      </c>
      <c r="C1567" s="82" t="s">
        <v>119</v>
      </c>
      <c r="D1567" s="83">
        <v>46.28</v>
      </c>
      <c r="E1567" s="61"/>
    </row>
    <row r="1568" spans="1:5" s="63" customFormat="1" x14ac:dyDescent="0.25">
      <c r="A1568" s="80" t="s">
        <v>11454</v>
      </c>
      <c r="B1568" s="81" t="s">
        <v>11455</v>
      </c>
      <c r="C1568" s="82" t="s">
        <v>119</v>
      </c>
      <c r="D1568" s="83">
        <v>56.31</v>
      </c>
      <c r="E1568" s="61"/>
    </row>
    <row r="1569" spans="1:5" s="63" customFormat="1" x14ac:dyDescent="0.25">
      <c r="A1569" s="80" t="s">
        <v>11456</v>
      </c>
      <c r="B1569" s="81" t="s">
        <v>11457</v>
      </c>
      <c r="C1569" s="82" t="s">
        <v>119</v>
      </c>
      <c r="D1569" s="83">
        <v>70.709999999999994</v>
      </c>
      <c r="E1569" s="61"/>
    </row>
    <row r="1570" spans="1:5" s="63" customFormat="1" x14ac:dyDescent="0.25">
      <c r="A1570" s="80" t="s">
        <v>11458</v>
      </c>
      <c r="B1570" s="81" t="s">
        <v>11459</v>
      </c>
      <c r="C1570" s="82" t="s">
        <v>119</v>
      </c>
      <c r="D1570" s="83">
        <v>82.93</v>
      </c>
      <c r="E1570" s="61"/>
    </row>
    <row r="1571" spans="1:5" s="63" customFormat="1" x14ac:dyDescent="0.25">
      <c r="A1571" s="80" t="s">
        <v>11460</v>
      </c>
      <c r="B1571" s="81" t="s">
        <v>11461</v>
      </c>
      <c r="C1571" s="82" t="s">
        <v>119</v>
      </c>
      <c r="D1571" s="83">
        <v>94.5</v>
      </c>
      <c r="E1571" s="61"/>
    </row>
    <row r="1572" spans="1:5" s="63" customFormat="1" x14ac:dyDescent="0.25">
      <c r="A1572" s="80" t="s">
        <v>11462</v>
      </c>
      <c r="B1572" s="81" t="s">
        <v>11463</v>
      </c>
      <c r="C1572" s="82" t="s">
        <v>119</v>
      </c>
      <c r="D1572" s="83">
        <v>108.04</v>
      </c>
      <c r="E1572" s="61"/>
    </row>
    <row r="1573" spans="1:5" s="63" customFormat="1" x14ac:dyDescent="0.25">
      <c r="A1573" s="80" t="s">
        <v>11464</v>
      </c>
      <c r="B1573" s="81" t="s">
        <v>11465</v>
      </c>
      <c r="C1573" s="82" t="s">
        <v>119</v>
      </c>
      <c r="D1573" s="83">
        <v>121.96</v>
      </c>
      <c r="E1573" s="61"/>
    </row>
    <row r="1574" spans="1:5" s="63" customFormat="1" x14ac:dyDescent="0.25">
      <c r="A1574" s="80" t="s">
        <v>11466</v>
      </c>
      <c r="B1574" s="81" t="s">
        <v>11467</v>
      </c>
      <c r="C1574" s="82" t="s">
        <v>119</v>
      </c>
      <c r="D1574" s="83">
        <v>133.72999999999999</v>
      </c>
      <c r="E1574" s="61"/>
    </row>
    <row r="1575" spans="1:5" s="63" customFormat="1" x14ac:dyDescent="0.25">
      <c r="A1575" s="80" t="s">
        <v>11468</v>
      </c>
      <c r="B1575" s="81" t="s">
        <v>11469</v>
      </c>
      <c r="C1575" s="82" t="s">
        <v>119</v>
      </c>
      <c r="D1575" s="83">
        <v>145.04</v>
      </c>
      <c r="E1575" s="61"/>
    </row>
    <row r="1576" spans="1:5" s="63" customFormat="1" x14ac:dyDescent="0.25">
      <c r="A1576" s="80" t="s">
        <v>11470</v>
      </c>
      <c r="B1576" s="81" t="s">
        <v>11471</v>
      </c>
      <c r="C1576" s="82" t="s">
        <v>119</v>
      </c>
      <c r="D1576" s="83">
        <v>159.80000000000001</v>
      </c>
      <c r="E1576" s="61"/>
    </row>
    <row r="1577" spans="1:5" s="63" customFormat="1" x14ac:dyDescent="0.25">
      <c r="A1577" s="80" t="s">
        <v>11472</v>
      </c>
      <c r="B1577" s="81" t="s">
        <v>11473</v>
      </c>
      <c r="C1577" s="82" t="s">
        <v>119</v>
      </c>
      <c r="D1577" s="83">
        <v>120.89</v>
      </c>
      <c r="E1577" s="61"/>
    </row>
    <row r="1578" spans="1:5" s="63" customFormat="1" x14ac:dyDescent="0.25">
      <c r="A1578" s="80" t="s">
        <v>11474</v>
      </c>
      <c r="B1578" s="81" t="s">
        <v>11475</v>
      </c>
      <c r="C1578" s="82" t="s">
        <v>119</v>
      </c>
      <c r="D1578" s="83">
        <v>150.68</v>
      </c>
      <c r="E1578" s="61"/>
    </row>
    <row r="1579" spans="1:5" s="63" customFormat="1" x14ac:dyDescent="0.25">
      <c r="A1579" s="80" t="s">
        <v>11476</v>
      </c>
      <c r="B1579" s="81" t="s">
        <v>11477</v>
      </c>
      <c r="C1579" s="82" t="s">
        <v>119</v>
      </c>
      <c r="D1579" s="83">
        <v>199.36</v>
      </c>
      <c r="E1579" s="61"/>
    </row>
    <row r="1580" spans="1:5" s="63" customFormat="1" x14ac:dyDescent="0.25">
      <c r="A1580" s="80" t="s">
        <v>11478</v>
      </c>
      <c r="B1580" s="81" t="s">
        <v>11479</v>
      </c>
      <c r="C1580" s="82" t="s">
        <v>119</v>
      </c>
      <c r="D1580" s="83">
        <v>258.98</v>
      </c>
      <c r="E1580" s="61"/>
    </row>
    <row r="1581" spans="1:5" s="63" customFormat="1" x14ac:dyDescent="0.25">
      <c r="A1581" s="80" t="s">
        <v>11480</v>
      </c>
      <c r="B1581" s="81" t="s">
        <v>11481</v>
      </c>
      <c r="C1581" s="82" t="s">
        <v>119</v>
      </c>
      <c r="D1581" s="83">
        <v>355.96</v>
      </c>
      <c r="E1581" s="61"/>
    </row>
    <row r="1582" spans="1:5" s="63" customFormat="1" x14ac:dyDescent="0.25">
      <c r="A1582" s="80" t="s">
        <v>11482</v>
      </c>
      <c r="B1582" s="81" t="s">
        <v>11483</v>
      </c>
      <c r="C1582" s="82" t="s">
        <v>119</v>
      </c>
      <c r="D1582" s="83">
        <v>458.78</v>
      </c>
      <c r="E1582" s="61"/>
    </row>
    <row r="1583" spans="1:5" s="63" customFormat="1" x14ac:dyDescent="0.25">
      <c r="A1583" s="80" t="s">
        <v>11484</v>
      </c>
      <c r="B1583" s="81" t="s">
        <v>11485</v>
      </c>
      <c r="C1583" s="82" t="s">
        <v>119</v>
      </c>
      <c r="D1583" s="83">
        <v>35.53</v>
      </c>
      <c r="E1583" s="61"/>
    </row>
    <row r="1584" spans="1:5" s="63" customFormat="1" x14ac:dyDescent="0.25">
      <c r="A1584" s="80" t="s">
        <v>11486</v>
      </c>
      <c r="B1584" s="81" t="s">
        <v>11487</v>
      </c>
      <c r="C1584" s="82" t="s">
        <v>119</v>
      </c>
      <c r="D1584" s="83">
        <v>54.73</v>
      </c>
      <c r="E1584" s="61"/>
    </row>
    <row r="1585" spans="1:5" s="63" customFormat="1" x14ac:dyDescent="0.25">
      <c r="A1585" s="80" t="s">
        <v>11488</v>
      </c>
      <c r="B1585" s="81" t="s">
        <v>11489</v>
      </c>
      <c r="C1585" s="82" t="s">
        <v>119</v>
      </c>
      <c r="D1585" s="83">
        <v>71.48</v>
      </c>
      <c r="E1585" s="61"/>
    </row>
    <row r="1586" spans="1:5" s="63" customFormat="1" x14ac:dyDescent="0.25">
      <c r="A1586" s="80" t="s">
        <v>11490</v>
      </c>
      <c r="B1586" s="81" t="s">
        <v>11491</v>
      </c>
      <c r="C1586" s="82" t="s">
        <v>119</v>
      </c>
      <c r="D1586" s="83">
        <v>39.270000000000003</v>
      </c>
      <c r="E1586" s="61"/>
    </row>
    <row r="1587" spans="1:5" s="63" customFormat="1" x14ac:dyDescent="0.25">
      <c r="A1587" s="80" t="s">
        <v>11492</v>
      </c>
      <c r="B1587" s="81" t="s">
        <v>11493</v>
      </c>
      <c r="C1587" s="82" t="s">
        <v>119</v>
      </c>
      <c r="D1587" s="83">
        <v>50.13</v>
      </c>
      <c r="E1587" s="61"/>
    </row>
    <row r="1588" spans="1:5" s="63" customFormat="1" x14ac:dyDescent="0.25">
      <c r="A1588" s="80" t="s">
        <v>11494</v>
      </c>
      <c r="B1588" s="81" t="s">
        <v>11495</v>
      </c>
      <c r="C1588" s="82" t="s">
        <v>119</v>
      </c>
      <c r="D1588" s="83">
        <v>86.05</v>
      </c>
      <c r="E1588" s="61"/>
    </row>
    <row r="1589" spans="1:5" s="63" customFormat="1" x14ac:dyDescent="0.25">
      <c r="A1589" s="80" t="s">
        <v>11496</v>
      </c>
      <c r="B1589" s="81" t="s">
        <v>11497</v>
      </c>
      <c r="C1589" s="82" t="s">
        <v>119</v>
      </c>
      <c r="D1589" s="83">
        <v>106.82</v>
      </c>
      <c r="E1589" s="61"/>
    </row>
    <row r="1590" spans="1:5" s="63" customFormat="1" x14ac:dyDescent="0.25">
      <c r="A1590" s="80" t="s">
        <v>11498</v>
      </c>
      <c r="B1590" s="81" t="s">
        <v>11499</v>
      </c>
      <c r="C1590" s="82" t="s">
        <v>119</v>
      </c>
      <c r="D1590" s="83">
        <v>154.26</v>
      </c>
      <c r="E1590" s="61"/>
    </row>
    <row r="1591" spans="1:5" s="63" customFormat="1" x14ac:dyDescent="0.25">
      <c r="A1591" s="80" t="s">
        <v>11500</v>
      </c>
      <c r="B1591" s="81" t="s">
        <v>11501</v>
      </c>
      <c r="C1591" s="82" t="s">
        <v>119</v>
      </c>
      <c r="D1591" s="83">
        <v>209.69</v>
      </c>
      <c r="E1591" s="61"/>
    </row>
    <row r="1592" spans="1:5" s="63" customFormat="1" x14ac:dyDescent="0.25">
      <c r="A1592" s="80" t="s">
        <v>11502</v>
      </c>
      <c r="B1592" s="81" t="s">
        <v>11503</v>
      </c>
      <c r="C1592" s="82" t="s">
        <v>13</v>
      </c>
      <c r="D1592" s="83">
        <v>76.25</v>
      </c>
      <c r="E1592" s="61"/>
    </row>
    <row r="1593" spans="1:5" s="63" customFormat="1" x14ac:dyDescent="0.25">
      <c r="A1593" s="80" t="s">
        <v>11504</v>
      </c>
      <c r="B1593" s="81" t="s">
        <v>11505</v>
      </c>
      <c r="C1593" s="82" t="s">
        <v>13</v>
      </c>
      <c r="D1593" s="83">
        <v>96.7</v>
      </c>
      <c r="E1593" s="61"/>
    </row>
    <row r="1594" spans="1:5" s="63" customFormat="1" x14ac:dyDescent="0.25">
      <c r="A1594" s="80" t="s">
        <v>11506</v>
      </c>
      <c r="B1594" s="81" t="s">
        <v>11507</v>
      </c>
      <c r="C1594" s="82" t="s">
        <v>13</v>
      </c>
      <c r="D1594" s="83">
        <v>203.92</v>
      </c>
      <c r="E1594" s="61"/>
    </row>
    <row r="1595" spans="1:5" s="63" customFormat="1" x14ac:dyDescent="0.25">
      <c r="A1595" s="80" t="s">
        <v>11508</v>
      </c>
      <c r="B1595" s="81" t="s">
        <v>11509</v>
      </c>
      <c r="C1595" s="82" t="s">
        <v>13</v>
      </c>
      <c r="D1595" s="83">
        <v>258.89</v>
      </c>
      <c r="E1595" s="61"/>
    </row>
    <row r="1596" spans="1:5" s="63" customFormat="1" x14ac:dyDescent="0.25">
      <c r="A1596" s="80" t="s">
        <v>11510</v>
      </c>
      <c r="B1596" s="81" t="s">
        <v>11511</v>
      </c>
      <c r="C1596" s="82" t="s">
        <v>13</v>
      </c>
      <c r="D1596" s="83">
        <v>200.98</v>
      </c>
      <c r="E1596" s="61"/>
    </row>
    <row r="1597" spans="1:5" s="63" customFormat="1" x14ac:dyDescent="0.25">
      <c r="A1597" s="80" t="s">
        <v>11512</v>
      </c>
      <c r="B1597" s="81" t="s">
        <v>11513</v>
      </c>
      <c r="C1597" s="82" t="s">
        <v>13</v>
      </c>
      <c r="D1597" s="83">
        <v>1054.76</v>
      </c>
      <c r="E1597" s="61"/>
    </row>
    <row r="1598" spans="1:5" s="63" customFormat="1" ht="30" x14ac:dyDescent="0.25">
      <c r="A1598" s="80" t="s">
        <v>11514</v>
      </c>
      <c r="B1598" s="81" t="s">
        <v>11515</v>
      </c>
      <c r="C1598" s="82" t="s">
        <v>13</v>
      </c>
      <c r="D1598" s="83">
        <v>4241.38</v>
      </c>
      <c r="E1598" s="61"/>
    </row>
    <row r="1599" spans="1:5" s="63" customFormat="1" ht="30" x14ac:dyDescent="0.25">
      <c r="A1599" s="80" t="s">
        <v>11516</v>
      </c>
      <c r="B1599" s="81" t="s">
        <v>11517</v>
      </c>
      <c r="C1599" s="82" t="s">
        <v>13</v>
      </c>
      <c r="D1599" s="83">
        <v>1538.62</v>
      </c>
      <c r="E1599" s="61"/>
    </row>
    <row r="1600" spans="1:5" s="63" customFormat="1" ht="30" x14ac:dyDescent="0.25">
      <c r="A1600" s="80" t="s">
        <v>11518</v>
      </c>
      <c r="B1600" s="81" t="s">
        <v>11519</v>
      </c>
      <c r="C1600" s="82" t="s">
        <v>13</v>
      </c>
      <c r="D1600" s="83">
        <v>298.52</v>
      </c>
      <c r="E1600" s="61"/>
    </row>
    <row r="1601" spans="1:5" s="63" customFormat="1" ht="30" x14ac:dyDescent="0.25">
      <c r="A1601" s="80" t="s">
        <v>11520</v>
      </c>
      <c r="B1601" s="81" t="s">
        <v>11521</v>
      </c>
      <c r="C1601" s="82" t="s">
        <v>13</v>
      </c>
      <c r="D1601" s="83">
        <v>56.93</v>
      </c>
      <c r="E1601" s="61"/>
    </row>
    <row r="1602" spans="1:5" s="63" customFormat="1" ht="30" x14ac:dyDescent="0.25">
      <c r="A1602" s="80" t="s">
        <v>11522</v>
      </c>
      <c r="B1602" s="81" t="s">
        <v>11523</v>
      </c>
      <c r="C1602" s="82" t="s">
        <v>13</v>
      </c>
      <c r="D1602" s="83">
        <v>63.46</v>
      </c>
      <c r="E1602" s="61"/>
    </row>
    <row r="1603" spans="1:5" s="63" customFormat="1" ht="30" x14ac:dyDescent="0.25">
      <c r="A1603" s="80" t="s">
        <v>11524</v>
      </c>
      <c r="B1603" s="81" t="s">
        <v>11525</v>
      </c>
      <c r="C1603" s="82" t="s">
        <v>13</v>
      </c>
      <c r="D1603" s="83">
        <v>87.62</v>
      </c>
      <c r="E1603" s="61"/>
    </row>
    <row r="1604" spans="1:5" s="63" customFormat="1" ht="30" x14ac:dyDescent="0.25">
      <c r="A1604" s="80" t="s">
        <v>11526</v>
      </c>
      <c r="B1604" s="81" t="s">
        <v>11527</v>
      </c>
      <c r="C1604" s="82" t="s">
        <v>13</v>
      </c>
      <c r="D1604" s="83">
        <v>361.73</v>
      </c>
      <c r="E1604" s="61"/>
    </row>
    <row r="1605" spans="1:5" s="63" customFormat="1" ht="30" x14ac:dyDescent="0.25">
      <c r="A1605" s="80" t="s">
        <v>11528</v>
      </c>
      <c r="B1605" s="81" t="s">
        <v>11529</v>
      </c>
      <c r="C1605" s="82" t="s">
        <v>13</v>
      </c>
      <c r="D1605" s="83">
        <v>494.92</v>
      </c>
      <c r="E1605" s="61"/>
    </row>
    <row r="1606" spans="1:5" s="63" customFormat="1" x14ac:dyDescent="0.25">
      <c r="A1606" s="80" t="s">
        <v>11530</v>
      </c>
      <c r="B1606" s="81" t="s">
        <v>11531</v>
      </c>
      <c r="C1606" s="82" t="s">
        <v>13</v>
      </c>
      <c r="D1606" s="83">
        <v>553.27</v>
      </c>
      <c r="E1606" s="61"/>
    </row>
    <row r="1607" spans="1:5" s="63" customFormat="1" x14ac:dyDescent="0.25">
      <c r="A1607" s="80" t="s">
        <v>11532</v>
      </c>
      <c r="B1607" s="81" t="s">
        <v>11533</v>
      </c>
      <c r="C1607" s="82" t="s">
        <v>13</v>
      </c>
      <c r="D1607" s="83">
        <v>855.5</v>
      </c>
      <c r="E1607" s="61"/>
    </row>
    <row r="1608" spans="1:5" s="63" customFormat="1" ht="30" x14ac:dyDescent="0.25">
      <c r="A1608" s="80" t="s">
        <v>11534</v>
      </c>
      <c r="B1608" s="81" t="s">
        <v>11535</v>
      </c>
      <c r="C1608" s="82" t="s">
        <v>13</v>
      </c>
      <c r="D1608" s="83">
        <v>4812.62</v>
      </c>
      <c r="E1608" s="61"/>
    </row>
    <row r="1609" spans="1:5" s="63" customFormat="1" ht="30" x14ac:dyDescent="0.25">
      <c r="A1609" s="80" t="s">
        <v>11536</v>
      </c>
      <c r="B1609" s="81" t="s">
        <v>11537</v>
      </c>
      <c r="C1609" s="82" t="s">
        <v>13</v>
      </c>
      <c r="D1609" s="83">
        <v>137.06</v>
      </c>
      <c r="E1609" s="61"/>
    </row>
    <row r="1610" spans="1:5" s="63" customFormat="1" ht="30" x14ac:dyDescent="0.25">
      <c r="A1610" s="80" t="s">
        <v>11538</v>
      </c>
      <c r="B1610" s="81" t="s">
        <v>11539</v>
      </c>
      <c r="C1610" s="82" t="s">
        <v>13</v>
      </c>
      <c r="D1610" s="83">
        <v>83.01</v>
      </c>
      <c r="E1610" s="61"/>
    </row>
    <row r="1611" spans="1:5" s="63" customFormat="1" x14ac:dyDescent="0.25">
      <c r="A1611" s="80" t="s">
        <v>11540</v>
      </c>
      <c r="B1611" s="81" t="s">
        <v>11541</v>
      </c>
      <c r="C1611" s="82" t="s">
        <v>13</v>
      </c>
      <c r="D1611" s="83">
        <v>83.66</v>
      </c>
      <c r="E1611" s="61"/>
    </row>
    <row r="1612" spans="1:5" s="63" customFormat="1" x14ac:dyDescent="0.25">
      <c r="A1612" s="80" t="s">
        <v>11542</v>
      </c>
      <c r="B1612" s="81" t="s">
        <v>11543</v>
      </c>
      <c r="C1612" s="82" t="s">
        <v>13</v>
      </c>
      <c r="D1612" s="83">
        <v>99.75</v>
      </c>
      <c r="E1612" s="61"/>
    </row>
    <row r="1613" spans="1:5" s="63" customFormat="1" x14ac:dyDescent="0.25">
      <c r="A1613" s="80" t="s">
        <v>11544</v>
      </c>
      <c r="B1613" s="81" t="s">
        <v>11545</v>
      </c>
      <c r="C1613" s="82" t="s">
        <v>13</v>
      </c>
      <c r="D1613" s="83">
        <v>142.22</v>
      </c>
      <c r="E1613" s="61"/>
    </row>
    <row r="1614" spans="1:5" s="63" customFormat="1" x14ac:dyDescent="0.25">
      <c r="A1614" s="80" t="s">
        <v>11546</v>
      </c>
      <c r="B1614" s="81" t="s">
        <v>11547</v>
      </c>
      <c r="C1614" s="82" t="s">
        <v>13</v>
      </c>
      <c r="D1614" s="83">
        <v>163.95</v>
      </c>
      <c r="E1614" s="61"/>
    </row>
    <row r="1615" spans="1:5" s="63" customFormat="1" x14ac:dyDescent="0.25">
      <c r="A1615" s="80" t="s">
        <v>11548</v>
      </c>
      <c r="B1615" s="81" t="s">
        <v>11549</v>
      </c>
      <c r="C1615" s="82" t="s">
        <v>13</v>
      </c>
      <c r="D1615" s="83">
        <v>222.23</v>
      </c>
      <c r="E1615" s="61"/>
    </row>
    <row r="1616" spans="1:5" s="63" customFormat="1" x14ac:dyDescent="0.25">
      <c r="A1616" s="80" t="s">
        <v>11550</v>
      </c>
      <c r="B1616" s="81" t="s">
        <v>11551</v>
      </c>
      <c r="C1616" s="82" t="s">
        <v>13</v>
      </c>
      <c r="D1616" s="83">
        <v>382.47</v>
      </c>
      <c r="E1616" s="61"/>
    </row>
    <row r="1617" spans="1:5" s="63" customFormat="1" x14ac:dyDescent="0.25">
      <c r="A1617" s="80" t="s">
        <v>11552</v>
      </c>
      <c r="B1617" s="81" t="s">
        <v>11553</v>
      </c>
      <c r="C1617" s="82" t="s">
        <v>13</v>
      </c>
      <c r="D1617" s="83">
        <v>464.43</v>
      </c>
      <c r="E1617" s="61"/>
    </row>
    <row r="1618" spans="1:5" s="63" customFormat="1" x14ac:dyDescent="0.25">
      <c r="A1618" s="80" t="s">
        <v>11554</v>
      </c>
      <c r="B1618" s="81" t="s">
        <v>11555</v>
      </c>
      <c r="C1618" s="82" t="s">
        <v>13</v>
      </c>
      <c r="D1618" s="83">
        <v>800.12</v>
      </c>
      <c r="E1618" s="61"/>
    </row>
    <row r="1619" spans="1:5" s="63" customFormat="1" ht="30" x14ac:dyDescent="0.25">
      <c r="A1619" s="80" t="s">
        <v>11556</v>
      </c>
      <c r="B1619" s="81" t="s">
        <v>11557</v>
      </c>
      <c r="C1619" s="82" t="s">
        <v>13</v>
      </c>
      <c r="D1619" s="83">
        <v>148.58000000000001</v>
      </c>
      <c r="E1619" s="61"/>
    </row>
    <row r="1620" spans="1:5" s="63" customFormat="1" x14ac:dyDescent="0.25">
      <c r="A1620" s="80" t="s">
        <v>11558</v>
      </c>
      <c r="B1620" s="81" t="s">
        <v>11559</v>
      </c>
      <c r="C1620" s="82" t="s">
        <v>13</v>
      </c>
      <c r="D1620" s="83">
        <v>64.569999999999993</v>
      </c>
      <c r="E1620" s="61"/>
    </row>
    <row r="1621" spans="1:5" s="63" customFormat="1" x14ac:dyDescent="0.25">
      <c r="A1621" s="80" t="s">
        <v>11560</v>
      </c>
      <c r="B1621" s="81" t="s">
        <v>11561</v>
      </c>
      <c r="C1621" s="82" t="s">
        <v>13</v>
      </c>
      <c r="D1621" s="83">
        <v>89.16</v>
      </c>
      <c r="E1621" s="61"/>
    </row>
    <row r="1622" spans="1:5" s="63" customFormat="1" x14ac:dyDescent="0.25">
      <c r="A1622" s="80" t="s">
        <v>11562</v>
      </c>
      <c r="B1622" s="81" t="s">
        <v>11563</v>
      </c>
      <c r="C1622" s="82" t="s">
        <v>13</v>
      </c>
      <c r="D1622" s="83">
        <v>109.84</v>
      </c>
      <c r="E1622" s="61"/>
    </row>
    <row r="1623" spans="1:5" s="63" customFormat="1" x14ac:dyDescent="0.25">
      <c r="A1623" s="80" t="s">
        <v>11564</v>
      </c>
      <c r="B1623" s="81" t="s">
        <v>11565</v>
      </c>
      <c r="C1623" s="82" t="s">
        <v>13</v>
      </c>
      <c r="D1623" s="83">
        <v>150.82</v>
      </c>
      <c r="E1623" s="61"/>
    </row>
    <row r="1624" spans="1:5" s="63" customFormat="1" x14ac:dyDescent="0.25">
      <c r="A1624" s="80" t="s">
        <v>11566</v>
      </c>
      <c r="B1624" s="81" t="s">
        <v>11567</v>
      </c>
      <c r="C1624" s="82" t="s">
        <v>13</v>
      </c>
      <c r="D1624" s="83">
        <v>243.08</v>
      </c>
      <c r="E1624" s="61"/>
    </row>
    <row r="1625" spans="1:5" s="63" customFormat="1" x14ac:dyDescent="0.25">
      <c r="A1625" s="80" t="s">
        <v>11568</v>
      </c>
      <c r="B1625" s="81" t="s">
        <v>11569</v>
      </c>
      <c r="C1625" s="82" t="s">
        <v>13</v>
      </c>
      <c r="D1625" s="83">
        <v>361.73</v>
      </c>
      <c r="E1625" s="61"/>
    </row>
    <row r="1626" spans="1:5" s="63" customFormat="1" ht="30" x14ac:dyDescent="0.25">
      <c r="A1626" s="80" t="s">
        <v>11570</v>
      </c>
      <c r="B1626" s="81" t="s">
        <v>11571</v>
      </c>
      <c r="C1626" s="82" t="s">
        <v>13</v>
      </c>
      <c r="D1626" s="83">
        <v>199.45</v>
      </c>
      <c r="E1626" s="61"/>
    </row>
    <row r="1627" spans="1:5" s="63" customFormat="1" x14ac:dyDescent="0.25">
      <c r="A1627" s="80" t="s">
        <v>11572</v>
      </c>
      <c r="B1627" s="81" t="s">
        <v>11573</v>
      </c>
      <c r="C1627" s="82" t="s">
        <v>13</v>
      </c>
      <c r="D1627" s="83">
        <v>702.57</v>
      </c>
      <c r="E1627" s="61"/>
    </row>
    <row r="1628" spans="1:5" s="63" customFormat="1" ht="30" x14ac:dyDescent="0.25">
      <c r="A1628" s="80" t="s">
        <v>11574</v>
      </c>
      <c r="B1628" s="81" t="s">
        <v>11575</v>
      </c>
      <c r="C1628" s="82" t="s">
        <v>13</v>
      </c>
      <c r="D1628" s="83">
        <v>403.45</v>
      </c>
      <c r="E1628" s="61"/>
    </row>
    <row r="1629" spans="1:5" s="63" customFormat="1" ht="30" x14ac:dyDescent="0.25">
      <c r="A1629" s="80" t="s">
        <v>11576</v>
      </c>
      <c r="B1629" s="81" t="s">
        <v>11577</v>
      </c>
      <c r="C1629" s="82" t="s">
        <v>13</v>
      </c>
      <c r="D1629" s="83">
        <v>529.32000000000005</v>
      </c>
      <c r="E1629" s="61"/>
    </row>
    <row r="1630" spans="1:5" s="63" customFormat="1" ht="30" x14ac:dyDescent="0.25">
      <c r="A1630" s="80" t="s">
        <v>11578</v>
      </c>
      <c r="B1630" s="81" t="s">
        <v>11579</v>
      </c>
      <c r="C1630" s="82" t="s">
        <v>13</v>
      </c>
      <c r="D1630" s="83">
        <v>808.72</v>
      </c>
      <c r="E1630" s="61"/>
    </row>
    <row r="1631" spans="1:5" s="63" customFormat="1" ht="30" x14ac:dyDescent="0.25">
      <c r="A1631" s="80" t="s">
        <v>11580</v>
      </c>
      <c r="B1631" s="81" t="s">
        <v>11581</v>
      </c>
      <c r="C1631" s="82" t="s">
        <v>13</v>
      </c>
      <c r="D1631" s="83">
        <v>358.18</v>
      </c>
      <c r="E1631" s="61"/>
    </row>
    <row r="1632" spans="1:5" s="63" customFormat="1" ht="30" x14ac:dyDescent="0.25">
      <c r="A1632" s="80" t="s">
        <v>11582</v>
      </c>
      <c r="B1632" s="81" t="s">
        <v>11583</v>
      </c>
      <c r="C1632" s="82" t="s">
        <v>13</v>
      </c>
      <c r="D1632" s="83">
        <v>4535.47</v>
      </c>
      <c r="E1632" s="61"/>
    </row>
    <row r="1633" spans="1:5" s="63" customFormat="1" x14ac:dyDescent="0.25">
      <c r="A1633" s="80" t="s">
        <v>11584</v>
      </c>
      <c r="B1633" s="81" t="s">
        <v>11585</v>
      </c>
      <c r="C1633" s="82" t="s">
        <v>13</v>
      </c>
      <c r="D1633" s="83">
        <v>65.09</v>
      </c>
      <c r="E1633" s="61"/>
    </row>
    <row r="1634" spans="1:5" s="63" customFormat="1" x14ac:dyDescent="0.25">
      <c r="A1634" s="80" t="s">
        <v>11586</v>
      </c>
      <c r="B1634" s="81" t="s">
        <v>11587</v>
      </c>
      <c r="C1634" s="82" t="s">
        <v>13</v>
      </c>
      <c r="D1634" s="83">
        <v>91.16</v>
      </c>
      <c r="E1634" s="61"/>
    </row>
    <row r="1635" spans="1:5" s="63" customFormat="1" x14ac:dyDescent="0.25">
      <c r="A1635" s="80" t="s">
        <v>11588</v>
      </c>
      <c r="B1635" s="81" t="s">
        <v>11589</v>
      </c>
      <c r="C1635" s="82" t="s">
        <v>13</v>
      </c>
      <c r="D1635" s="83">
        <v>113.21</v>
      </c>
      <c r="E1635" s="61"/>
    </row>
    <row r="1636" spans="1:5" s="63" customFormat="1" x14ac:dyDescent="0.25">
      <c r="A1636" s="80" t="s">
        <v>11590</v>
      </c>
      <c r="B1636" s="81" t="s">
        <v>11591</v>
      </c>
      <c r="C1636" s="82" t="s">
        <v>13</v>
      </c>
      <c r="D1636" s="83">
        <v>161.79</v>
      </c>
      <c r="E1636" s="61"/>
    </row>
    <row r="1637" spans="1:5" s="63" customFormat="1" x14ac:dyDescent="0.25">
      <c r="A1637" s="80" t="s">
        <v>11592</v>
      </c>
      <c r="B1637" s="81" t="s">
        <v>11593</v>
      </c>
      <c r="C1637" s="82" t="s">
        <v>13</v>
      </c>
      <c r="D1637" s="83">
        <v>265.23</v>
      </c>
      <c r="E1637" s="61"/>
    </row>
    <row r="1638" spans="1:5" s="63" customFormat="1" x14ac:dyDescent="0.25">
      <c r="A1638" s="80" t="s">
        <v>11594</v>
      </c>
      <c r="B1638" s="81" t="s">
        <v>11595</v>
      </c>
      <c r="C1638" s="82" t="s">
        <v>13</v>
      </c>
      <c r="D1638" s="83">
        <v>391.62</v>
      </c>
      <c r="E1638" s="61"/>
    </row>
    <row r="1639" spans="1:5" s="63" customFormat="1" x14ac:dyDescent="0.25">
      <c r="A1639" s="80" t="s">
        <v>11596</v>
      </c>
      <c r="B1639" s="81" t="s">
        <v>11597</v>
      </c>
      <c r="C1639" s="82" t="s">
        <v>13</v>
      </c>
      <c r="D1639" s="83">
        <v>665.68</v>
      </c>
      <c r="E1639" s="61"/>
    </row>
    <row r="1640" spans="1:5" s="63" customFormat="1" ht="30" x14ac:dyDescent="0.25">
      <c r="A1640" s="80" t="s">
        <v>11598</v>
      </c>
      <c r="B1640" s="81" t="s">
        <v>11599</v>
      </c>
      <c r="C1640" s="82" t="s">
        <v>13</v>
      </c>
      <c r="D1640" s="83">
        <v>1738.05</v>
      </c>
      <c r="E1640" s="61"/>
    </row>
    <row r="1641" spans="1:5" s="63" customFormat="1" ht="30" x14ac:dyDescent="0.25">
      <c r="A1641" s="80" t="s">
        <v>11600</v>
      </c>
      <c r="B1641" s="81" t="s">
        <v>11601</v>
      </c>
      <c r="C1641" s="82" t="s">
        <v>13</v>
      </c>
      <c r="D1641" s="83">
        <v>89.23</v>
      </c>
      <c r="E1641" s="61"/>
    </row>
    <row r="1642" spans="1:5" s="63" customFormat="1" ht="30" x14ac:dyDescent="0.25">
      <c r="A1642" s="80" t="s">
        <v>11602</v>
      </c>
      <c r="B1642" s="81" t="s">
        <v>11603</v>
      </c>
      <c r="C1642" s="82" t="s">
        <v>13</v>
      </c>
      <c r="D1642" s="83">
        <v>105.46</v>
      </c>
      <c r="E1642" s="61"/>
    </row>
    <row r="1643" spans="1:5" s="63" customFormat="1" ht="30" x14ac:dyDescent="0.25">
      <c r="A1643" s="80" t="s">
        <v>11604</v>
      </c>
      <c r="B1643" s="81" t="s">
        <v>11605</v>
      </c>
      <c r="C1643" s="82" t="s">
        <v>13</v>
      </c>
      <c r="D1643" s="83">
        <v>144.1</v>
      </c>
      <c r="E1643" s="61"/>
    </row>
    <row r="1644" spans="1:5" s="63" customFormat="1" ht="30" x14ac:dyDescent="0.25">
      <c r="A1644" s="80" t="s">
        <v>11606</v>
      </c>
      <c r="B1644" s="81" t="s">
        <v>11607</v>
      </c>
      <c r="C1644" s="82" t="s">
        <v>13</v>
      </c>
      <c r="D1644" s="83">
        <v>193.33</v>
      </c>
      <c r="E1644" s="61"/>
    </row>
    <row r="1645" spans="1:5" s="63" customFormat="1" ht="30" x14ac:dyDescent="0.25">
      <c r="A1645" s="80" t="s">
        <v>11608</v>
      </c>
      <c r="B1645" s="81" t="s">
        <v>11609</v>
      </c>
      <c r="C1645" s="82" t="s">
        <v>13</v>
      </c>
      <c r="D1645" s="83">
        <v>112.5</v>
      </c>
      <c r="E1645" s="61"/>
    </row>
    <row r="1646" spans="1:5" s="63" customFormat="1" ht="30" x14ac:dyDescent="0.25">
      <c r="A1646" s="80" t="s">
        <v>11610</v>
      </c>
      <c r="B1646" s="81" t="s">
        <v>11611</v>
      </c>
      <c r="C1646" s="82" t="s">
        <v>13</v>
      </c>
      <c r="D1646" s="83">
        <v>288.20999999999998</v>
      </c>
      <c r="E1646" s="61"/>
    </row>
    <row r="1647" spans="1:5" s="63" customFormat="1" x14ac:dyDescent="0.25">
      <c r="A1647" s="80" t="s">
        <v>11612</v>
      </c>
      <c r="B1647" s="81" t="s">
        <v>11613</v>
      </c>
      <c r="C1647" s="82" t="s">
        <v>13</v>
      </c>
      <c r="D1647" s="83">
        <v>192.6</v>
      </c>
      <c r="E1647" s="61"/>
    </row>
    <row r="1648" spans="1:5" s="63" customFormat="1" x14ac:dyDescent="0.25">
      <c r="A1648" s="80" t="s">
        <v>11614</v>
      </c>
      <c r="B1648" s="81" t="s">
        <v>11615</v>
      </c>
      <c r="C1648" s="82" t="s">
        <v>13</v>
      </c>
      <c r="D1648" s="83">
        <v>239.77</v>
      </c>
      <c r="E1648" s="61"/>
    </row>
    <row r="1649" spans="1:5" s="63" customFormat="1" x14ac:dyDescent="0.25">
      <c r="A1649" s="80" t="s">
        <v>11616</v>
      </c>
      <c r="B1649" s="81" t="s">
        <v>11617</v>
      </c>
      <c r="C1649" s="82" t="s">
        <v>13</v>
      </c>
      <c r="D1649" s="83">
        <v>324.11</v>
      </c>
      <c r="E1649" s="61"/>
    </row>
    <row r="1650" spans="1:5" s="63" customFormat="1" x14ac:dyDescent="0.25">
      <c r="A1650" s="80" t="s">
        <v>11618</v>
      </c>
      <c r="B1650" s="81" t="s">
        <v>11619</v>
      </c>
      <c r="C1650" s="82" t="s">
        <v>13</v>
      </c>
      <c r="D1650" s="83">
        <v>392.8</v>
      </c>
      <c r="E1650" s="61"/>
    </row>
    <row r="1651" spans="1:5" s="63" customFormat="1" ht="30" x14ac:dyDescent="0.25">
      <c r="A1651" s="80" t="s">
        <v>11620</v>
      </c>
      <c r="B1651" s="81" t="s">
        <v>11621</v>
      </c>
      <c r="C1651" s="82" t="s">
        <v>13</v>
      </c>
      <c r="D1651" s="83">
        <v>3592.36</v>
      </c>
      <c r="E1651" s="61"/>
    </row>
    <row r="1652" spans="1:5" s="63" customFormat="1" ht="30" x14ac:dyDescent="0.25">
      <c r="A1652" s="80" t="s">
        <v>11622</v>
      </c>
      <c r="B1652" s="81" t="s">
        <v>11623</v>
      </c>
      <c r="C1652" s="82" t="s">
        <v>13</v>
      </c>
      <c r="D1652" s="83">
        <v>5220.42</v>
      </c>
      <c r="E1652" s="61"/>
    </row>
    <row r="1653" spans="1:5" s="63" customFormat="1" x14ac:dyDescent="0.25">
      <c r="A1653" s="80" t="s">
        <v>11624</v>
      </c>
      <c r="B1653" s="81" t="s">
        <v>11625</v>
      </c>
      <c r="C1653" s="82" t="s">
        <v>13</v>
      </c>
      <c r="D1653" s="83">
        <v>391.72</v>
      </c>
      <c r="E1653" s="61"/>
    </row>
    <row r="1654" spans="1:5" s="63" customFormat="1" ht="30" x14ac:dyDescent="0.25">
      <c r="A1654" s="80" t="s">
        <v>11626</v>
      </c>
      <c r="B1654" s="81" t="s">
        <v>11627</v>
      </c>
      <c r="C1654" s="82" t="s">
        <v>13</v>
      </c>
      <c r="D1654" s="83">
        <v>323.75</v>
      </c>
      <c r="E1654" s="61"/>
    </row>
    <row r="1655" spans="1:5" s="63" customFormat="1" ht="30" x14ac:dyDescent="0.25">
      <c r="A1655" s="80" t="s">
        <v>11628</v>
      </c>
      <c r="B1655" s="81" t="s">
        <v>11629</v>
      </c>
      <c r="C1655" s="82" t="s">
        <v>13</v>
      </c>
      <c r="D1655" s="83">
        <v>294.77999999999997</v>
      </c>
      <c r="E1655" s="61"/>
    </row>
    <row r="1656" spans="1:5" s="63" customFormat="1" ht="30" x14ac:dyDescent="0.25">
      <c r="A1656" s="80" t="s">
        <v>11630</v>
      </c>
      <c r="B1656" s="81" t="s">
        <v>11631</v>
      </c>
      <c r="C1656" s="82" t="s">
        <v>13</v>
      </c>
      <c r="D1656" s="83">
        <v>106.66</v>
      </c>
      <c r="E1656" s="61"/>
    </row>
    <row r="1657" spans="1:5" s="63" customFormat="1" ht="30" x14ac:dyDescent="0.25">
      <c r="A1657" s="80" t="s">
        <v>11632</v>
      </c>
      <c r="B1657" s="81" t="s">
        <v>11633</v>
      </c>
      <c r="C1657" s="82" t="s">
        <v>13</v>
      </c>
      <c r="D1657" s="83">
        <v>123</v>
      </c>
      <c r="E1657" s="61"/>
    </row>
    <row r="1658" spans="1:5" s="63" customFormat="1" ht="30" x14ac:dyDescent="0.25">
      <c r="A1658" s="80" t="s">
        <v>11634</v>
      </c>
      <c r="B1658" s="81" t="s">
        <v>11635</v>
      </c>
      <c r="C1658" s="82" t="s">
        <v>13</v>
      </c>
      <c r="D1658" s="83">
        <v>449.38</v>
      </c>
      <c r="E1658" s="61"/>
    </row>
    <row r="1659" spans="1:5" s="63" customFormat="1" x14ac:dyDescent="0.25">
      <c r="A1659" s="80" t="s">
        <v>11636</v>
      </c>
      <c r="B1659" s="81" t="s">
        <v>11637</v>
      </c>
      <c r="C1659" s="82" t="s">
        <v>13</v>
      </c>
      <c r="D1659" s="83">
        <v>175.24</v>
      </c>
      <c r="E1659" s="61"/>
    </row>
    <row r="1660" spans="1:5" s="63" customFormat="1" x14ac:dyDescent="0.25">
      <c r="A1660" s="80" t="s">
        <v>11638</v>
      </c>
      <c r="B1660" s="81" t="s">
        <v>11639</v>
      </c>
      <c r="C1660" s="82" t="s">
        <v>13</v>
      </c>
      <c r="D1660" s="83">
        <v>57.54</v>
      </c>
      <c r="E1660" s="61"/>
    </row>
    <row r="1661" spans="1:5" s="63" customFormat="1" ht="30" x14ac:dyDescent="0.25">
      <c r="A1661" s="80" t="s">
        <v>11640</v>
      </c>
      <c r="B1661" s="81" t="s">
        <v>11641</v>
      </c>
      <c r="C1661" s="82" t="s">
        <v>13</v>
      </c>
      <c r="D1661" s="83">
        <v>43.13</v>
      </c>
      <c r="E1661" s="61"/>
    </row>
    <row r="1662" spans="1:5" s="63" customFormat="1" ht="30" x14ac:dyDescent="0.25">
      <c r="A1662" s="80" t="s">
        <v>11642</v>
      </c>
      <c r="B1662" s="81" t="s">
        <v>11643</v>
      </c>
      <c r="C1662" s="82" t="s">
        <v>13</v>
      </c>
      <c r="D1662" s="83">
        <v>35.69</v>
      </c>
      <c r="E1662" s="61"/>
    </row>
    <row r="1663" spans="1:5" s="63" customFormat="1" ht="30" x14ac:dyDescent="0.25">
      <c r="A1663" s="80" t="s">
        <v>11644</v>
      </c>
      <c r="B1663" s="81" t="s">
        <v>11645</v>
      </c>
      <c r="C1663" s="82" t="s">
        <v>13</v>
      </c>
      <c r="D1663" s="83">
        <v>43.29</v>
      </c>
      <c r="E1663" s="61"/>
    </row>
    <row r="1664" spans="1:5" s="63" customFormat="1" x14ac:dyDescent="0.25">
      <c r="A1664" s="80" t="s">
        <v>11646</v>
      </c>
      <c r="B1664" s="81" t="s">
        <v>11647</v>
      </c>
      <c r="C1664" s="82" t="s">
        <v>13</v>
      </c>
      <c r="D1664" s="83">
        <v>312.29000000000002</v>
      </c>
      <c r="E1664" s="61"/>
    </row>
    <row r="1665" spans="1:5" s="63" customFormat="1" x14ac:dyDescent="0.25">
      <c r="A1665" s="80" t="s">
        <v>11648</v>
      </c>
      <c r="B1665" s="81" t="s">
        <v>11649</v>
      </c>
      <c r="C1665" s="82" t="s">
        <v>13</v>
      </c>
      <c r="D1665" s="83">
        <v>417.51</v>
      </c>
      <c r="E1665" s="61"/>
    </row>
    <row r="1666" spans="1:5" s="63" customFormat="1" x14ac:dyDescent="0.25">
      <c r="A1666" s="80" t="s">
        <v>11650</v>
      </c>
      <c r="B1666" s="81" t="s">
        <v>11651</v>
      </c>
      <c r="C1666" s="82" t="s">
        <v>319</v>
      </c>
      <c r="D1666" s="83">
        <v>539.32000000000005</v>
      </c>
      <c r="E1666" s="61"/>
    </row>
    <row r="1667" spans="1:5" s="63" customFormat="1" x14ac:dyDescent="0.25">
      <c r="A1667" s="80" t="s">
        <v>11652</v>
      </c>
      <c r="B1667" s="81" t="s">
        <v>11653</v>
      </c>
      <c r="C1667" s="82" t="s">
        <v>13</v>
      </c>
      <c r="D1667" s="83">
        <v>311.94</v>
      </c>
      <c r="E1667" s="61"/>
    </row>
    <row r="1668" spans="1:5" s="63" customFormat="1" x14ac:dyDescent="0.25">
      <c r="A1668" s="80" t="s">
        <v>11654</v>
      </c>
      <c r="B1668" s="81" t="s">
        <v>11655</v>
      </c>
      <c r="C1668" s="82" t="s">
        <v>13</v>
      </c>
      <c r="D1668" s="83">
        <v>75.14</v>
      </c>
      <c r="E1668" s="61"/>
    </row>
    <row r="1669" spans="1:5" s="63" customFormat="1" ht="30" x14ac:dyDescent="0.25">
      <c r="A1669" s="80" t="s">
        <v>11656</v>
      </c>
      <c r="B1669" s="81" t="s">
        <v>11657</v>
      </c>
      <c r="C1669" s="82" t="s">
        <v>319</v>
      </c>
      <c r="D1669" s="83">
        <v>466.25</v>
      </c>
      <c r="E1669" s="61"/>
    </row>
    <row r="1670" spans="1:5" s="63" customFormat="1" x14ac:dyDescent="0.25">
      <c r="A1670" s="80" t="s">
        <v>11658</v>
      </c>
      <c r="B1670" s="81" t="s">
        <v>11659</v>
      </c>
      <c r="C1670" s="82" t="s">
        <v>13</v>
      </c>
      <c r="D1670" s="83">
        <v>67.75</v>
      </c>
      <c r="E1670" s="61"/>
    </row>
    <row r="1671" spans="1:5" s="63" customFormat="1" ht="30" x14ac:dyDescent="0.25">
      <c r="A1671" s="80" t="s">
        <v>11660</v>
      </c>
      <c r="B1671" s="81" t="s">
        <v>11661</v>
      </c>
      <c r="C1671" s="82" t="s">
        <v>13</v>
      </c>
      <c r="D1671" s="83">
        <v>399.42</v>
      </c>
      <c r="E1671" s="61"/>
    </row>
    <row r="1672" spans="1:5" s="63" customFormat="1" ht="30" x14ac:dyDescent="0.25">
      <c r="A1672" s="80" t="s">
        <v>11662</v>
      </c>
      <c r="B1672" s="81" t="s">
        <v>11663</v>
      </c>
      <c r="C1672" s="82" t="s">
        <v>13</v>
      </c>
      <c r="D1672" s="83">
        <v>945.34</v>
      </c>
      <c r="E1672" s="61"/>
    </row>
    <row r="1673" spans="1:5" s="63" customFormat="1" x14ac:dyDescent="0.25">
      <c r="A1673" s="80" t="s">
        <v>11664</v>
      </c>
      <c r="B1673" s="81" t="s">
        <v>11665</v>
      </c>
      <c r="C1673" s="82" t="s">
        <v>13</v>
      </c>
      <c r="D1673" s="83">
        <v>525.75</v>
      </c>
      <c r="E1673" s="61"/>
    </row>
    <row r="1674" spans="1:5" s="63" customFormat="1" ht="30" x14ac:dyDescent="0.25">
      <c r="A1674" s="80" t="s">
        <v>11666</v>
      </c>
      <c r="B1674" s="81" t="s">
        <v>11667</v>
      </c>
      <c r="C1674" s="82" t="s">
        <v>13</v>
      </c>
      <c r="D1674" s="83">
        <v>660.97</v>
      </c>
      <c r="E1674" s="61"/>
    </row>
    <row r="1675" spans="1:5" s="63" customFormat="1" ht="30" x14ac:dyDescent="0.25">
      <c r="A1675" s="80" t="s">
        <v>11668</v>
      </c>
      <c r="B1675" s="81" t="s">
        <v>11669</v>
      </c>
      <c r="C1675" s="82" t="s">
        <v>13</v>
      </c>
      <c r="D1675" s="83">
        <v>400.55</v>
      </c>
      <c r="E1675" s="61"/>
    </row>
    <row r="1676" spans="1:5" s="63" customFormat="1" ht="30" x14ac:dyDescent="0.25">
      <c r="A1676" s="80" t="s">
        <v>11670</v>
      </c>
      <c r="B1676" s="81" t="s">
        <v>11671</v>
      </c>
      <c r="C1676" s="82" t="s">
        <v>13</v>
      </c>
      <c r="D1676" s="83">
        <v>148.72</v>
      </c>
      <c r="E1676" s="61"/>
    </row>
    <row r="1677" spans="1:5" s="63" customFormat="1" ht="30" x14ac:dyDescent="0.25">
      <c r="A1677" s="80" t="s">
        <v>11672</v>
      </c>
      <c r="B1677" s="81" t="s">
        <v>11673</v>
      </c>
      <c r="C1677" s="82" t="s">
        <v>13</v>
      </c>
      <c r="D1677" s="83">
        <v>594.15</v>
      </c>
      <c r="E1677" s="61"/>
    </row>
    <row r="1678" spans="1:5" s="63" customFormat="1" ht="30" x14ac:dyDescent="0.25">
      <c r="A1678" s="80" t="s">
        <v>11674</v>
      </c>
      <c r="B1678" s="81" t="s">
        <v>11675</v>
      </c>
      <c r="C1678" s="82" t="s">
        <v>13</v>
      </c>
      <c r="D1678" s="83">
        <v>1380.04</v>
      </c>
      <c r="E1678" s="61"/>
    </row>
    <row r="1679" spans="1:5" s="63" customFormat="1" ht="30" x14ac:dyDescent="0.25">
      <c r="A1679" s="80" t="s">
        <v>11676</v>
      </c>
      <c r="B1679" s="81" t="s">
        <v>11677</v>
      </c>
      <c r="C1679" s="82" t="s">
        <v>13</v>
      </c>
      <c r="D1679" s="83">
        <v>32.58</v>
      </c>
      <c r="E1679" s="61"/>
    </row>
    <row r="1680" spans="1:5" s="63" customFormat="1" ht="30" x14ac:dyDescent="0.25">
      <c r="A1680" s="80" t="s">
        <v>11678</v>
      </c>
      <c r="B1680" s="81" t="s">
        <v>11679</v>
      </c>
      <c r="C1680" s="82" t="s">
        <v>13</v>
      </c>
      <c r="D1680" s="83">
        <v>175.95</v>
      </c>
      <c r="E1680" s="61"/>
    </row>
    <row r="1681" spans="1:5" s="63" customFormat="1" ht="30" x14ac:dyDescent="0.25">
      <c r="A1681" s="80" t="s">
        <v>11680</v>
      </c>
      <c r="B1681" s="81" t="s">
        <v>11681</v>
      </c>
      <c r="C1681" s="82" t="s">
        <v>13</v>
      </c>
      <c r="D1681" s="83">
        <v>369.04</v>
      </c>
      <c r="E1681" s="61"/>
    </row>
    <row r="1682" spans="1:5" s="63" customFormat="1" ht="30" x14ac:dyDescent="0.25">
      <c r="A1682" s="80" t="s">
        <v>11682</v>
      </c>
      <c r="B1682" s="81" t="s">
        <v>11683</v>
      </c>
      <c r="C1682" s="82" t="s">
        <v>13</v>
      </c>
      <c r="D1682" s="83">
        <v>37.869999999999997</v>
      </c>
      <c r="E1682" s="61"/>
    </row>
    <row r="1683" spans="1:5" s="63" customFormat="1" x14ac:dyDescent="0.25">
      <c r="A1683" s="80" t="s">
        <v>11684</v>
      </c>
      <c r="B1683" s="81" t="s">
        <v>11685</v>
      </c>
      <c r="C1683" s="82" t="s">
        <v>13</v>
      </c>
      <c r="D1683" s="83">
        <v>101.49</v>
      </c>
      <c r="E1683" s="61"/>
    </row>
    <row r="1684" spans="1:5" s="63" customFormat="1" ht="30" x14ac:dyDescent="0.25">
      <c r="A1684" s="80" t="s">
        <v>11686</v>
      </c>
      <c r="B1684" s="81" t="s">
        <v>11687</v>
      </c>
      <c r="C1684" s="82" t="s">
        <v>13</v>
      </c>
      <c r="D1684" s="83">
        <v>282.26</v>
      </c>
      <c r="E1684" s="61"/>
    </row>
    <row r="1685" spans="1:5" s="63" customFormat="1" ht="30" x14ac:dyDescent="0.25">
      <c r="A1685" s="80" t="s">
        <v>11688</v>
      </c>
      <c r="B1685" s="81" t="s">
        <v>11689</v>
      </c>
      <c r="C1685" s="82" t="s">
        <v>13</v>
      </c>
      <c r="D1685" s="83">
        <v>253.57</v>
      </c>
      <c r="E1685" s="61"/>
    </row>
    <row r="1686" spans="1:5" s="63" customFormat="1" ht="30" x14ac:dyDescent="0.25">
      <c r="A1686" s="80" t="s">
        <v>11690</v>
      </c>
      <c r="B1686" s="81" t="s">
        <v>11691</v>
      </c>
      <c r="C1686" s="82" t="s">
        <v>13</v>
      </c>
      <c r="D1686" s="83">
        <v>240.55</v>
      </c>
      <c r="E1686" s="61"/>
    </row>
    <row r="1687" spans="1:5" s="63" customFormat="1" ht="30" x14ac:dyDescent="0.25">
      <c r="A1687" s="80" t="s">
        <v>11692</v>
      </c>
      <c r="B1687" s="81" t="s">
        <v>11693</v>
      </c>
      <c r="C1687" s="82" t="s">
        <v>13</v>
      </c>
      <c r="D1687" s="83">
        <v>35.47</v>
      </c>
      <c r="E1687" s="61"/>
    </row>
    <row r="1688" spans="1:5" s="63" customFormat="1" ht="30" x14ac:dyDescent="0.25">
      <c r="A1688" s="80" t="s">
        <v>11694</v>
      </c>
      <c r="B1688" s="81" t="s">
        <v>11695</v>
      </c>
      <c r="C1688" s="82" t="s">
        <v>13</v>
      </c>
      <c r="D1688" s="83">
        <v>50.02</v>
      </c>
      <c r="E1688" s="61"/>
    </row>
    <row r="1689" spans="1:5" s="63" customFormat="1" ht="30" x14ac:dyDescent="0.25">
      <c r="A1689" s="80" t="s">
        <v>11696</v>
      </c>
      <c r="B1689" s="81" t="s">
        <v>11697</v>
      </c>
      <c r="C1689" s="82" t="s">
        <v>13</v>
      </c>
      <c r="D1689" s="83">
        <v>394.61</v>
      </c>
      <c r="E1689" s="61"/>
    </row>
    <row r="1690" spans="1:5" s="63" customFormat="1" ht="30" x14ac:dyDescent="0.25">
      <c r="A1690" s="80" t="s">
        <v>11698</v>
      </c>
      <c r="B1690" s="81" t="s">
        <v>11699</v>
      </c>
      <c r="C1690" s="82" t="s">
        <v>13</v>
      </c>
      <c r="D1690" s="83">
        <v>957.92</v>
      </c>
      <c r="E1690" s="61"/>
    </row>
    <row r="1691" spans="1:5" s="63" customFormat="1" ht="30" x14ac:dyDescent="0.25">
      <c r="A1691" s="80" t="s">
        <v>11700</v>
      </c>
      <c r="B1691" s="81" t="s">
        <v>11701</v>
      </c>
      <c r="C1691" s="82" t="s">
        <v>13</v>
      </c>
      <c r="D1691" s="83">
        <v>657.77</v>
      </c>
      <c r="E1691" s="61"/>
    </row>
    <row r="1692" spans="1:5" s="63" customFormat="1" ht="30" x14ac:dyDescent="0.25">
      <c r="A1692" s="80" t="s">
        <v>11702</v>
      </c>
      <c r="B1692" s="81" t="s">
        <v>11703</v>
      </c>
      <c r="C1692" s="82" t="s">
        <v>13</v>
      </c>
      <c r="D1692" s="83">
        <v>145.96</v>
      </c>
      <c r="E1692" s="61"/>
    </row>
    <row r="1693" spans="1:5" s="63" customFormat="1" ht="30" x14ac:dyDescent="0.25">
      <c r="A1693" s="80" t="s">
        <v>11704</v>
      </c>
      <c r="B1693" s="81" t="s">
        <v>11705</v>
      </c>
      <c r="C1693" s="82" t="s">
        <v>13</v>
      </c>
      <c r="D1693" s="83">
        <v>148.77000000000001</v>
      </c>
      <c r="E1693" s="61"/>
    </row>
    <row r="1694" spans="1:5" s="63" customFormat="1" ht="30" x14ac:dyDescent="0.25">
      <c r="A1694" s="80" t="s">
        <v>11706</v>
      </c>
      <c r="B1694" s="81" t="s">
        <v>11707</v>
      </c>
      <c r="C1694" s="82" t="s">
        <v>13</v>
      </c>
      <c r="D1694" s="83">
        <v>152.72999999999999</v>
      </c>
      <c r="E1694" s="61"/>
    </row>
    <row r="1695" spans="1:5" s="63" customFormat="1" ht="30" x14ac:dyDescent="0.25">
      <c r="A1695" s="80" t="s">
        <v>11708</v>
      </c>
      <c r="B1695" s="81" t="s">
        <v>11709</v>
      </c>
      <c r="C1695" s="82" t="s">
        <v>13</v>
      </c>
      <c r="D1695" s="83">
        <v>14.44</v>
      </c>
      <c r="E1695" s="61"/>
    </row>
    <row r="1696" spans="1:5" s="63" customFormat="1" ht="30" x14ac:dyDescent="0.25">
      <c r="A1696" s="80" t="s">
        <v>11710</v>
      </c>
      <c r="B1696" s="81" t="s">
        <v>11711</v>
      </c>
      <c r="C1696" s="82" t="s">
        <v>13</v>
      </c>
      <c r="D1696" s="83">
        <v>286.49</v>
      </c>
      <c r="E1696" s="61"/>
    </row>
    <row r="1697" spans="1:5" s="63" customFormat="1" ht="45" x14ac:dyDescent="0.25">
      <c r="A1697" s="80" t="s">
        <v>11712</v>
      </c>
      <c r="B1697" s="81" t="s">
        <v>11713</v>
      </c>
      <c r="C1697" s="82" t="s">
        <v>13</v>
      </c>
      <c r="D1697" s="83">
        <v>142.08000000000001</v>
      </c>
      <c r="E1697" s="61"/>
    </row>
    <row r="1698" spans="1:5" s="63" customFormat="1" ht="30" x14ac:dyDescent="0.25">
      <c r="A1698" s="80" t="s">
        <v>11714</v>
      </c>
      <c r="B1698" s="81" t="s">
        <v>11715</v>
      </c>
      <c r="C1698" s="82" t="s">
        <v>13</v>
      </c>
      <c r="D1698" s="83">
        <v>27.64</v>
      </c>
      <c r="E1698" s="61"/>
    </row>
    <row r="1699" spans="1:5" s="63" customFormat="1" ht="30" x14ac:dyDescent="0.25">
      <c r="A1699" s="80" t="s">
        <v>11716</v>
      </c>
      <c r="B1699" s="81" t="s">
        <v>11717</v>
      </c>
      <c r="C1699" s="82" t="s">
        <v>13</v>
      </c>
      <c r="D1699" s="83">
        <v>27.92</v>
      </c>
      <c r="E1699" s="61"/>
    </row>
    <row r="1700" spans="1:5" s="63" customFormat="1" ht="30" x14ac:dyDescent="0.25">
      <c r="A1700" s="80" t="s">
        <v>11718</v>
      </c>
      <c r="B1700" s="81" t="s">
        <v>11719</v>
      </c>
      <c r="C1700" s="82" t="s">
        <v>13</v>
      </c>
      <c r="D1700" s="83">
        <v>843.91</v>
      </c>
      <c r="E1700" s="61"/>
    </row>
    <row r="1701" spans="1:5" s="63" customFormat="1" ht="30" x14ac:dyDescent="0.25">
      <c r="A1701" s="80" t="s">
        <v>11720</v>
      </c>
      <c r="B1701" s="81" t="s">
        <v>11721</v>
      </c>
      <c r="C1701" s="82" t="s">
        <v>13</v>
      </c>
      <c r="D1701" s="83">
        <v>391.88</v>
      </c>
      <c r="E1701" s="61"/>
    </row>
    <row r="1702" spans="1:5" s="63" customFormat="1" x14ac:dyDescent="0.25">
      <c r="A1702" s="80" t="s">
        <v>11722</v>
      </c>
      <c r="B1702" s="81" t="s">
        <v>11723</v>
      </c>
      <c r="C1702" s="82" t="s">
        <v>13</v>
      </c>
      <c r="D1702" s="83">
        <v>283.81</v>
      </c>
      <c r="E1702" s="61"/>
    </row>
    <row r="1703" spans="1:5" s="63" customFormat="1" ht="30" x14ac:dyDescent="0.25">
      <c r="A1703" s="80" t="s">
        <v>11724</v>
      </c>
      <c r="B1703" s="81" t="s">
        <v>11725</v>
      </c>
      <c r="C1703" s="82" t="s">
        <v>13</v>
      </c>
      <c r="D1703" s="83">
        <v>35.35</v>
      </c>
      <c r="E1703" s="61"/>
    </row>
    <row r="1704" spans="1:5" s="63" customFormat="1" x14ac:dyDescent="0.25">
      <c r="A1704" s="80" t="s">
        <v>11726</v>
      </c>
      <c r="B1704" s="81" t="s">
        <v>11727</v>
      </c>
      <c r="C1704" s="82" t="s">
        <v>13</v>
      </c>
      <c r="D1704" s="83">
        <v>20.399999999999999</v>
      </c>
      <c r="E1704" s="61"/>
    </row>
    <row r="1705" spans="1:5" s="63" customFormat="1" ht="30" x14ac:dyDescent="0.25">
      <c r="A1705" s="80" t="s">
        <v>11728</v>
      </c>
      <c r="B1705" s="81" t="s">
        <v>11729</v>
      </c>
      <c r="C1705" s="82" t="s">
        <v>13</v>
      </c>
      <c r="D1705" s="83">
        <v>24.76</v>
      </c>
      <c r="E1705" s="61"/>
    </row>
    <row r="1706" spans="1:5" s="63" customFormat="1" ht="30" x14ac:dyDescent="0.25">
      <c r="A1706" s="80" t="s">
        <v>11730</v>
      </c>
      <c r="B1706" s="81" t="s">
        <v>11731</v>
      </c>
      <c r="C1706" s="82" t="s">
        <v>13</v>
      </c>
      <c r="D1706" s="83">
        <v>26.37</v>
      </c>
      <c r="E1706" s="61"/>
    </row>
    <row r="1707" spans="1:5" s="63" customFormat="1" ht="30" x14ac:dyDescent="0.25">
      <c r="A1707" s="80" t="s">
        <v>11732</v>
      </c>
      <c r="B1707" s="81" t="s">
        <v>11733</v>
      </c>
      <c r="C1707" s="82" t="s">
        <v>13</v>
      </c>
      <c r="D1707" s="83">
        <v>47.75</v>
      </c>
      <c r="E1707" s="61"/>
    </row>
    <row r="1708" spans="1:5" s="63" customFormat="1" ht="30" x14ac:dyDescent="0.25">
      <c r="A1708" s="80" t="s">
        <v>11734</v>
      </c>
      <c r="B1708" s="81" t="s">
        <v>11735</v>
      </c>
      <c r="C1708" s="82" t="s">
        <v>13</v>
      </c>
      <c r="D1708" s="83">
        <v>9.49</v>
      </c>
      <c r="E1708" s="61"/>
    </row>
    <row r="1709" spans="1:5" s="63" customFormat="1" x14ac:dyDescent="0.25">
      <c r="A1709" s="80" t="s">
        <v>11736</v>
      </c>
      <c r="B1709" s="81" t="s">
        <v>11737</v>
      </c>
      <c r="C1709" s="82" t="s">
        <v>13</v>
      </c>
      <c r="D1709" s="83">
        <v>435.89</v>
      </c>
      <c r="E1709" s="61"/>
    </row>
    <row r="1710" spans="1:5" s="63" customFormat="1" ht="30" x14ac:dyDescent="0.25">
      <c r="A1710" s="80" t="s">
        <v>11738</v>
      </c>
      <c r="B1710" s="81" t="s">
        <v>11739</v>
      </c>
      <c r="C1710" s="82" t="s">
        <v>13</v>
      </c>
      <c r="D1710" s="83">
        <v>74.81</v>
      </c>
      <c r="E1710" s="61"/>
    </row>
    <row r="1711" spans="1:5" s="63" customFormat="1" ht="30" x14ac:dyDescent="0.25">
      <c r="A1711" s="80" t="s">
        <v>11740</v>
      </c>
      <c r="B1711" s="81" t="s">
        <v>11741</v>
      </c>
      <c r="C1711" s="82" t="s">
        <v>13</v>
      </c>
      <c r="D1711" s="83">
        <v>177.59</v>
      </c>
      <c r="E1711" s="61"/>
    </row>
    <row r="1712" spans="1:5" s="63" customFormat="1" ht="30" x14ac:dyDescent="0.25">
      <c r="A1712" s="80" t="s">
        <v>11742</v>
      </c>
      <c r="B1712" s="81" t="s">
        <v>11743</v>
      </c>
      <c r="C1712" s="82" t="s">
        <v>13</v>
      </c>
      <c r="D1712" s="83">
        <v>180.68</v>
      </c>
      <c r="E1712" s="61"/>
    </row>
    <row r="1713" spans="1:5" s="63" customFormat="1" ht="30" x14ac:dyDescent="0.25">
      <c r="A1713" s="80" t="s">
        <v>11744</v>
      </c>
      <c r="B1713" s="81" t="s">
        <v>11745</v>
      </c>
      <c r="C1713" s="82" t="s">
        <v>13</v>
      </c>
      <c r="D1713" s="83">
        <v>404.92</v>
      </c>
      <c r="E1713" s="61"/>
    </row>
    <row r="1714" spans="1:5" s="63" customFormat="1" ht="30" x14ac:dyDescent="0.25">
      <c r="A1714" s="80" t="s">
        <v>11746</v>
      </c>
      <c r="B1714" s="81" t="s">
        <v>11747</v>
      </c>
      <c r="C1714" s="82" t="s">
        <v>13</v>
      </c>
      <c r="D1714" s="83">
        <v>371.39</v>
      </c>
      <c r="E1714" s="61"/>
    </row>
    <row r="1715" spans="1:5" s="63" customFormat="1" ht="30" x14ac:dyDescent="0.25">
      <c r="A1715" s="80" t="s">
        <v>11748</v>
      </c>
      <c r="B1715" s="81" t="s">
        <v>11749</v>
      </c>
      <c r="C1715" s="82" t="s">
        <v>13</v>
      </c>
      <c r="D1715" s="83">
        <v>607.32000000000005</v>
      </c>
      <c r="E1715" s="61"/>
    </row>
    <row r="1716" spans="1:5" s="63" customFormat="1" ht="30" x14ac:dyDescent="0.25">
      <c r="A1716" s="80" t="s">
        <v>11750</v>
      </c>
      <c r="B1716" s="81" t="s">
        <v>11751</v>
      </c>
      <c r="C1716" s="82" t="s">
        <v>13</v>
      </c>
      <c r="D1716" s="83">
        <v>57.53</v>
      </c>
      <c r="E1716" s="61"/>
    </row>
    <row r="1717" spans="1:5" s="63" customFormat="1" ht="30" x14ac:dyDescent="0.25">
      <c r="A1717" s="80" t="s">
        <v>11752</v>
      </c>
      <c r="B1717" s="81" t="s">
        <v>11753</v>
      </c>
      <c r="C1717" s="82" t="s">
        <v>13</v>
      </c>
      <c r="D1717" s="83">
        <v>399.65</v>
      </c>
      <c r="E1717" s="61"/>
    </row>
    <row r="1718" spans="1:5" s="63" customFormat="1" ht="30" x14ac:dyDescent="0.25">
      <c r="A1718" s="80" t="s">
        <v>11754</v>
      </c>
      <c r="B1718" s="81" t="s">
        <v>11755</v>
      </c>
      <c r="C1718" s="82" t="s">
        <v>13</v>
      </c>
      <c r="D1718" s="83">
        <v>495.16</v>
      </c>
      <c r="E1718" s="61"/>
    </row>
    <row r="1719" spans="1:5" s="63" customFormat="1" ht="30" x14ac:dyDescent="0.25">
      <c r="A1719" s="80" t="s">
        <v>11756</v>
      </c>
      <c r="B1719" s="81" t="s">
        <v>11757</v>
      </c>
      <c r="C1719" s="82" t="s">
        <v>13</v>
      </c>
      <c r="D1719" s="83">
        <v>589.92999999999995</v>
      </c>
      <c r="E1719" s="61"/>
    </row>
    <row r="1720" spans="1:5" s="63" customFormat="1" ht="30" x14ac:dyDescent="0.25">
      <c r="A1720" s="80" t="s">
        <v>11758</v>
      </c>
      <c r="B1720" s="81" t="s">
        <v>11759</v>
      </c>
      <c r="C1720" s="82" t="s">
        <v>13</v>
      </c>
      <c r="D1720" s="83">
        <v>169.63</v>
      </c>
      <c r="E1720" s="61"/>
    </row>
    <row r="1721" spans="1:5" s="63" customFormat="1" ht="30" x14ac:dyDescent="0.25">
      <c r="A1721" s="80" t="s">
        <v>11760</v>
      </c>
      <c r="B1721" s="81" t="s">
        <v>11761</v>
      </c>
      <c r="C1721" s="82" t="s">
        <v>13</v>
      </c>
      <c r="D1721" s="83">
        <v>51.25</v>
      </c>
      <c r="E1721" s="61"/>
    </row>
    <row r="1722" spans="1:5" s="63" customFormat="1" ht="30" x14ac:dyDescent="0.25">
      <c r="A1722" s="80" t="s">
        <v>11762</v>
      </c>
      <c r="B1722" s="81" t="s">
        <v>11763</v>
      </c>
      <c r="C1722" s="82" t="s">
        <v>13</v>
      </c>
      <c r="D1722" s="83">
        <v>360.28</v>
      </c>
      <c r="E1722" s="61"/>
    </row>
    <row r="1723" spans="1:5" s="63" customFormat="1" ht="30" x14ac:dyDescent="0.25">
      <c r="A1723" s="80" t="s">
        <v>11764</v>
      </c>
      <c r="B1723" s="81" t="s">
        <v>11765</v>
      </c>
      <c r="C1723" s="82" t="s">
        <v>13</v>
      </c>
      <c r="D1723" s="83">
        <v>3.63</v>
      </c>
      <c r="E1723" s="61"/>
    </row>
    <row r="1724" spans="1:5" s="63" customFormat="1" ht="30" x14ac:dyDescent="0.25">
      <c r="A1724" s="80" t="s">
        <v>11766</v>
      </c>
      <c r="B1724" s="81" t="s">
        <v>11767</v>
      </c>
      <c r="C1724" s="82" t="s">
        <v>13</v>
      </c>
      <c r="D1724" s="83">
        <v>4.03</v>
      </c>
      <c r="E1724" s="61"/>
    </row>
    <row r="1725" spans="1:5" s="63" customFormat="1" ht="30" x14ac:dyDescent="0.25">
      <c r="A1725" s="80" t="s">
        <v>11768</v>
      </c>
      <c r="B1725" s="81" t="s">
        <v>11769</v>
      </c>
      <c r="C1725" s="82" t="s">
        <v>13</v>
      </c>
      <c r="D1725" s="83">
        <v>604.54999999999995</v>
      </c>
      <c r="E1725" s="61"/>
    </row>
    <row r="1726" spans="1:5" s="63" customFormat="1" ht="30" x14ac:dyDescent="0.25">
      <c r="A1726" s="80" t="s">
        <v>11770</v>
      </c>
      <c r="B1726" s="81" t="s">
        <v>11771</v>
      </c>
      <c r="C1726" s="82" t="s">
        <v>13</v>
      </c>
      <c r="D1726" s="83">
        <v>74.08</v>
      </c>
      <c r="E1726" s="61"/>
    </row>
    <row r="1727" spans="1:5" s="63" customFormat="1" ht="30" x14ac:dyDescent="0.25">
      <c r="A1727" s="80" t="s">
        <v>11772</v>
      </c>
      <c r="B1727" s="81" t="s">
        <v>11773</v>
      </c>
      <c r="C1727" s="82" t="s">
        <v>13</v>
      </c>
      <c r="D1727" s="83">
        <v>3024.48</v>
      </c>
      <c r="E1727" s="61"/>
    </row>
    <row r="1728" spans="1:5" s="63" customFormat="1" x14ac:dyDescent="0.25">
      <c r="A1728" s="80" t="s">
        <v>11774</v>
      </c>
      <c r="B1728" s="81" t="s">
        <v>11775</v>
      </c>
      <c r="C1728" s="82" t="s">
        <v>13</v>
      </c>
      <c r="D1728" s="83">
        <v>12.58</v>
      </c>
      <c r="E1728" s="61"/>
    </row>
    <row r="1729" spans="1:5" s="63" customFormat="1" ht="30" x14ac:dyDescent="0.25">
      <c r="A1729" s="80" t="s">
        <v>11776</v>
      </c>
      <c r="B1729" s="81" t="s">
        <v>11777</v>
      </c>
      <c r="C1729" s="82" t="s">
        <v>13</v>
      </c>
      <c r="D1729" s="83">
        <v>440.34</v>
      </c>
      <c r="E1729" s="61"/>
    </row>
    <row r="1730" spans="1:5" s="63" customFormat="1" ht="45" x14ac:dyDescent="0.25">
      <c r="A1730" s="80" t="s">
        <v>11778</v>
      </c>
      <c r="B1730" s="81" t="s">
        <v>11779</v>
      </c>
      <c r="C1730" s="82" t="s">
        <v>13</v>
      </c>
      <c r="D1730" s="83">
        <v>144.63</v>
      </c>
      <c r="E1730" s="61"/>
    </row>
    <row r="1731" spans="1:5" s="63" customFormat="1" x14ac:dyDescent="0.25">
      <c r="A1731" s="80" t="s">
        <v>11780</v>
      </c>
      <c r="B1731" s="81" t="s">
        <v>11781</v>
      </c>
      <c r="C1731" s="82" t="s">
        <v>13</v>
      </c>
      <c r="D1731" s="83">
        <v>84.74</v>
      </c>
      <c r="E1731" s="61"/>
    </row>
    <row r="1732" spans="1:5" s="63" customFormat="1" x14ac:dyDescent="0.25">
      <c r="A1732" s="80" t="s">
        <v>11782</v>
      </c>
      <c r="B1732" s="81" t="s">
        <v>11783</v>
      </c>
      <c r="C1732" s="82" t="s">
        <v>13</v>
      </c>
      <c r="D1732" s="83">
        <v>691.56</v>
      </c>
      <c r="E1732" s="61"/>
    </row>
    <row r="1733" spans="1:5" s="63" customFormat="1" x14ac:dyDescent="0.25">
      <c r="A1733" s="80" t="s">
        <v>11784</v>
      </c>
      <c r="B1733" s="81" t="s">
        <v>11785</v>
      </c>
      <c r="C1733" s="82" t="s">
        <v>13</v>
      </c>
      <c r="D1733" s="83">
        <v>79.569999999999993</v>
      </c>
      <c r="E1733" s="61"/>
    </row>
    <row r="1734" spans="1:5" s="63" customFormat="1" x14ac:dyDescent="0.25">
      <c r="A1734" s="80" t="s">
        <v>11786</v>
      </c>
      <c r="B1734" s="81" t="s">
        <v>11787</v>
      </c>
      <c r="C1734" s="82" t="s">
        <v>319</v>
      </c>
      <c r="D1734" s="83">
        <v>37.4</v>
      </c>
      <c r="E1734" s="61"/>
    </row>
    <row r="1735" spans="1:5" s="63" customFormat="1" x14ac:dyDescent="0.25">
      <c r="A1735" s="80" t="s">
        <v>11788</v>
      </c>
      <c r="B1735" s="81" t="s">
        <v>11789</v>
      </c>
      <c r="C1735" s="82" t="s">
        <v>13</v>
      </c>
      <c r="D1735" s="83">
        <v>53.79</v>
      </c>
      <c r="E1735" s="61"/>
    </row>
    <row r="1736" spans="1:5" s="63" customFormat="1" ht="30" x14ac:dyDescent="0.25">
      <c r="A1736" s="80" t="s">
        <v>11790</v>
      </c>
      <c r="B1736" s="81" t="s">
        <v>11791</v>
      </c>
      <c r="C1736" s="82" t="s">
        <v>13</v>
      </c>
      <c r="D1736" s="83">
        <v>113.38</v>
      </c>
      <c r="E1736" s="61"/>
    </row>
    <row r="1737" spans="1:5" s="63" customFormat="1" ht="30" x14ac:dyDescent="0.25">
      <c r="A1737" s="80" t="s">
        <v>11792</v>
      </c>
      <c r="B1737" s="81" t="s">
        <v>11793</v>
      </c>
      <c r="C1737" s="82" t="s">
        <v>13</v>
      </c>
      <c r="D1737" s="83">
        <v>47.66</v>
      </c>
      <c r="E1737" s="61"/>
    </row>
    <row r="1738" spans="1:5" s="63" customFormat="1" ht="30" x14ac:dyDescent="0.25">
      <c r="A1738" s="80" t="s">
        <v>11794</v>
      </c>
      <c r="B1738" s="81" t="s">
        <v>11795</v>
      </c>
      <c r="C1738" s="82" t="s">
        <v>13</v>
      </c>
      <c r="D1738" s="83">
        <v>51.48</v>
      </c>
      <c r="E1738" s="61"/>
    </row>
    <row r="1739" spans="1:5" s="63" customFormat="1" ht="45" x14ac:dyDescent="0.25">
      <c r="A1739" s="80" t="s">
        <v>11796</v>
      </c>
      <c r="B1739" s="81" t="s">
        <v>11797</v>
      </c>
      <c r="C1739" s="82" t="s">
        <v>13</v>
      </c>
      <c r="D1739" s="83">
        <v>40.880000000000003</v>
      </c>
      <c r="E1739" s="61"/>
    </row>
    <row r="1740" spans="1:5" s="63" customFormat="1" x14ac:dyDescent="0.25">
      <c r="A1740" s="80" t="s">
        <v>11798</v>
      </c>
      <c r="B1740" s="81" t="s">
        <v>11799</v>
      </c>
      <c r="C1740" s="82" t="s">
        <v>13</v>
      </c>
      <c r="D1740" s="83">
        <v>9.57</v>
      </c>
      <c r="E1740" s="61"/>
    </row>
    <row r="1741" spans="1:5" s="63" customFormat="1" x14ac:dyDescent="0.25">
      <c r="A1741" s="80" t="s">
        <v>11800</v>
      </c>
      <c r="B1741" s="81" t="s">
        <v>11801</v>
      </c>
      <c r="C1741" s="82" t="s">
        <v>13</v>
      </c>
      <c r="D1741" s="83">
        <v>4.3899999999999997</v>
      </c>
      <c r="E1741" s="61"/>
    </row>
    <row r="1742" spans="1:5" s="63" customFormat="1" x14ac:dyDescent="0.25">
      <c r="A1742" s="80" t="s">
        <v>11802</v>
      </c>
      <c r="B1742" s="81" t="s">
        <v>11803</v>
      </c>
      <c r="C1742" s="82" t="s">
        <v>13</v>
      </c>
      <c r="D1742" s="83">
        <v>6.79</v>
      </c>
      <c r="E1742" s="61"/>
    </row>
    <row r="1743" spans="1:5" s="63" customFormat="1" x14ac:dyDescent="0.25">
      <c r="A1743" s="80" t="s">
        <v>11804</v>
      </c>
      <c r="B1743" s="81" t="s">
        <v>11805</v>
      </c>
      <c r="C1743" s="82" t="s">
        <v>13</v>
      </c>
      <c r="D1743" s="83">
        <v>11.9</v>
      </c>
      <c r="E1743" s="61"/>
    </row>
    <row r="1744" spans="1:5" s="63" customFormat="1" x14ac:dyDescent="0.25">
      <c r="A1744" s="80" t="s">
        <v>11806</v>
      </c>
      <c r="B1744" s="81" t="s">
        <v>11807</v>
      </c>
      <c r="C1744" s="82" t="s">
        <v>13</v>
      </c>
      <c r="D1744" s="83">
        <v>18.420000000000002</v>
      </c>
      <c r="E1744" s="61"/>
    </row>
    <row r="1745" spans="1:5" s="63" customFormat="1" ht="30" x14ac:dyDescent="0.25">
      <c r="A1745" s="80" t="s">
        <v>11808</v>
      </c>
      <c r="B1745" s="81" t="s">
        <v>11809</v>
      </c>
      <c r="C1745" s="82" t="s">
        <v>13</v>
      </c>
      <c r="D1745" s="83">
        <v>3.89</v>
      </c>
      <c r="E1745" s="61"/>
    </row>
    <row r="1746" spans="1:5" s="63" customFormat="1" ht="30" x14ac:dyDescent="0.25">
      <c r="A1746" s="80" t="s">
        <v>11810</v>
      </c>
      <c r="B1746" s="81" t="s">
        <v>11811</v>
      </c>
      <c r="C1746" s="82" t="s">
        <v>13</v>
      </c>
      <c r="D1746" s="83">
        <v>5.58</v>
      </c>
      <c r="E1746" s="61"/>
    </row>
    <row r="1747" spans="1:5" s="63" customFormat="1" ht="30" x14ac:dyDescent="0.25">
      <c r="A1747" s="80" t="s">
        <v>11812</v>
      </c>
      <c r="B1747" s="81" t="s">
        <v>11813</v>
      </c>
      <c r="C1747" s="82" t="s">
        <v>13</v>
      </c>
      <c r="D1747" s="83">
        <v>6.39</v>
      </c>
      <c r="E1747" s="61"/>
    </row>
    <row r="1748" spans="1:5" s="63" customFormat="1" x14ac:dyDescent="0.25">
      <c r="A1748" s="80" t="s">
        <v>11814</v>
      </c>
      <c r="B1748" s="81" t="s">
        <v>11815</v>
      </c>
      <c r="C1748" s="82" t="s">
        <v>13</v>
      </c>
      <c r="D1748" s="83">
        <v>1.39</v>
      </c>
      <c r="E1748" s="61"/>
    </row>
    <row r="1749" spans="1:5" s="63" customFormat="1" x14ac:dyDescent="0.25">
      <c r="A1749" s="80" t="s">
        <v>11816</v>
      </c>
      <c r="B1749" s="81" t="s">
        <v>11817</v>
      </c>
      <c r="C1749" s="82" t="s">
        <v>13</v>
      </c>
      <c r="D1749" s="83">
        <v>1.99</v>
      </c>
      <c r="E1749" s="61"/>
    </row>
    <row r="1750" spans="1:5" s="63" customFormat="1" x14ac:dyDescent="0.25">
      <c r="A1750" s="80" t="s">
        <v>11818</v>
      </c>
      <c r="B1750" s="81" t="s">
        <v>11819</v>
      </c>
      <c r="C1750" s="82" t="s">
        <v>13</v>
      </c>
      <c r="D1750" s="83">
        <v>2.52</v>
      </c>
      <c r="E1750" s="61"/>
    </row>
    <row r="1751" spans="1:5" s="63" customFormat="1" x14ac:dyDescent="0.25">
      <c r="A1751" s="80" t="s">
        <v>11820</v>
      </c>
      <c r="B1751" s="81" t="s">
        <v>11821</v>
      </c>
      <c r="C1751" s="82" t="s">
        <v>13</v>
      </c>
      <c r="D1751" s="83">
        <v>9.65</v>
      </c>
      <c r="E1751" s="61"/>
    </row>
    <row r="1752" spans="1:5" s="63" customFormat="1" x14ac:dyDescent="0.25">
      <c r="A1752" s="80" t="s">
        <v>11822</v>
      </c>
      <c r="B1752" s="81" t="s">
        <v>11823</v>
      </c>
      <c r="C1752" s="82" t="s">
        <v>13</v>
      </c>
      <c r="D1752" s="83">
        <v>3.16</v>
      </c>
      <c r="E1752" s="61"/>
    </row>
    <row r="1753" spans="1:5" s="63" customFormat="1" x14ac:dyDescent="0.25">
      <c r="A1753" s="80" t="s">
        <v>11824</v>
      </c>
      <c r="B1753" s="81" t="s">
        <v>11825</v>
      </c>
      <c r="C1753" s="82" t="s">
        <v>13</v>
      </c>
      <c r="D1753" s="83">
        <v>294.75</v>
      </c>
      <c r="E1753" s="61"/>
    </row>
    <row r="1754" spans="1:5" s="63" customFormat="1" x14ac:dyDescent="0.25">
      <c r="A1754" s="80" t="s">
        <v>11826</v>
      </c>
      <c r="B1754" s="81" t="s">
        <v>11827</v>
      </c>
      <c r="C1754" s="82" t="s">
        <v>13</v>
      </c>
      <c r="D1754" s="83">
        <v>15.08</v>
      </c>
      <c r="E1754" s="61"/>
    </row>
    <row r="1755" spans="1:5" s="63" customFormat="1" x14ac:dyDescent="0.25">
      <c r="A1755" s="80" t="s">
        <v>11828</v>
      </c>
      <c r="B1755" s="81" t="s">
        <v>11829</v>
      </c>
      <c r="C1755" s="82" t="s">
        <v>13</v>
      </c>
      <c r="D1755" s="83">
        <v>15.02</v>
      </c>
      <c r="E1755" s="61"/>
    </row>
    <row r="1756" spans="1:5" s="63" customFormat="1" ht="30" x14ac:dyDescent="0.25">
      <c r="A1756" s="80" t="s">
        <v>11830</v>
      </c>
      <c r="B1756" s="81" t="s">
        <v>11831</v>
      </c>
      <c r="C1756" s="82" t="s">
        <v>13</v>
      </c>
      <c r="D1756" s="83">
        <v>56.63</v>
      </c>
      <c r="E1756" s="61"/>
    </row>
    <row r="1757" spans="1:5" s="63" customFormat="1" ht="45" x14ac:dyDescent="0.25">
      <c r="A1757" s="80" t="s">
        <v>11832</v>
      </c>
      <c r="B1757" s="81" t="s">
        <v>11833</v>
      </c>
      <c r="C1757" s="82" t="s">
        <v>319</v>
      </c>
      <c r="D1757" s="83">
        <v>808.87</v>
      </c>
      <c r="E1757" s="61"/>
    </row>
    <row r="1758" spans="1:5" s="63" customFormat="1" ht="30" x14ac:dyDescent="0.25">
      <c r="A1758" s="80" t="s">
        <v>11834</v>
      </c>
      <c r="B1758" s="81" t="s">
        <v>11835</v>
      </c>
      <c r="C1758" s="82" t="s">
        <v>13</v>
      </c>
      <c r="D1758" s="83">
        <v>37.880000000000003</v>
      </c>
      <c r="E1758" s="61"/>
    </row>
    <row r="1759" spans="1:5" s="63" customFormat="1" x14ac:dyDescent="0.25">
      <c r="A1759" s="80" t="s">
        <v>11836</v>
      </c>
      <c r="B1759" s="81" t="s">
        <v>11837</v>
      </c>
      <c r="C1759" s="82" t="s">
        <v>13</v>
      </c>
      <c r="D1759" s="83">
        <v>35.950000000000003</v>
      </c>
      <c r="E1759" s="61"/>
    </row>
    <row r="1760" spans="1:5" s="63" customFormat="1" ht="30" x14ac:dyDescent="0.25">
      <c r="A1760" s="80" t="s">
        <v>11838</v>
      </c>
      <c r="B1760" s="81" t="s">
        <v>11839</v>
      </c>
      <c r="C1760" s="82" t="s">
        <v>13</v>
      </c>
      <c r="D1760" s="83">
        <v>1131.82</v>
      </c>
      <c r="E1760" s="61"/>
    </row>
    <row r="1761" spans="1:5" s="63" customFormat="1" ht="30" x14ac:dyDescent="0.25">
      <c r="A1761" s="80" t="s">
        <v>11840</v>
      </c>
      <c r="B1761" s="81" t="s">
        <v>11841</v>
      </c>
      <c r="C1761" s="82" t="s">
        <v>13</v>
      </c>
      <c r="D1761" s="83">
        <v>55.5</v>
      </c>
      <c r="E1761" s="61"/>
    </row>
    <row r="1762" spans="1:5" s="63" customFormat="1" x14ac:dyDescent="0.25">
      <c r="A1762" s="80" t="s">
        <v>11842</v>
      </c>
      <c r="B1762" s="81" t="s">
        <v>11843</v>
      </c>
      <c r="C1762" s="82" t="s">
        <v>13</v>
      </c>
      <c r="D1762" s="83">
        <v>35.06</v>
      </c>
      <c r="E1762" s="61"/>
    </row>
    <row r="1763" spans="1:5" s="63" customFormat="1" x14ac:dyDescent="0.25">
      <c r="A1763" s="80" t="s">
        <v>11844</v>
      </c>
      <c r="B1763" s="81" t="s">
        <v>11845</v>
      </c>
      <c r="C1763" s="82" t="s">
        <v>13</v>
      </c>
      <c r="D1763" s="83">
        <v>7.73</v>
      </c>
      <c r="E1763" s="61"/>
    </row>
    <row r="1764" spans="1:5" s="63" customFormat="1" x14ac:dyDescent="0.25">
      <c r="A1764" s="80" t="s">
        <v>11846</v>
      </c>
      <c r="B1764" s="81" t="s">
        <v>11847</v>
      </c>
      <c r="C1764" s="82" t="s">
        <v>13</v>
      </c>
      <c r="D1764" s="83">
        <v>42.27</v>
      </c>
      <c r="E1764" s="61"/>
    </row>
    <row r="1765" spans="1:5" s="63" customFormat="1" ht="30" x14ac:dyDescent="0.25">
      <c r="A1765" s="80" t="s">
        <v>11848</v>
      </c>
      <c r="B1765" s="81" t="s">
        <v>11849</v>
      </c>
      <c r="C1765" s="82" t="s">
        <v>13</v>
      </c>
      <c r="D1765" s="83">
        <v>60.25</v>
      </c>
      <c r="E1765" s="61"/>
    </row>
    <row r="1766" spans="1:5" s="63" customFormat="1" ht="30" x14ac:dyDescent="0.25">
      <c r="A1766" s="80" t="s">
        <v>11850</v>
      </c>
      <c r="B1766" s="81" t="s">
        <v>11851</v>
      </c>
      <c r="C1766" s="82" t="s">
        <v>13</v>
      </c>
      <c r="D1766" s="83">
        <v>44.4</v>
      </c>
      <c r="E1766" s="61"/>
    </row>
    <row r="1767" spans="1:5" s="63" customFormat="1" ht="30" x14ac:dyDescent="0.25">
      <c r="A1767" s="80" t="s">
        <v>11852</v>
      </c>
      <c r="B1767" s="81" t="s">
        <v>11853</v>
      </c>
      <c r="C1767" s="82" t="s">
        <v>13</v>
      </c>
      <c r="D1767" s="83">
        <v>57.25</v>
      </c>
      <c r="E1767" s="61"/>
    </row>
    <row r="1768" spans="1:5" s="63" customFormat="1" ht="30" x14ac:dyDescent="0.25">
      <c r="A1768" s="80" t="s">
        <v>11854</v>
      </c>
      <c r="B1768" s="81" t="s">
        <v>11855</v>
      </c>
      <c r="C1768" s="82" t="s">
        <v>13</v>
      </c>
      <c r="D1768" s="83">
        <v>83.51</v>
      </c>
      <c r="E1768" s="61"/>
    </row>
    <row r="1769" spans="1:5" s="63" customFormat="1" x14ac:dyDescent="0.25">
      <c r="A1769" s="80" t="s">
        <v>11856</v>
      </c>
      <c r="B1769" s="81" t="s">
        <v>11857</v>
      </c>
      <c r="C1769" s="82" t="s">
        <v>13</v>
      </c>
      <c r="D1769" s="83">
        <v>6.55</v>
      </c>
      <c r="E1769" s="61"/>
    </row>
    <row r="1770" spans="1:5" s="63" customFormat="1" x14ac:dyDescent="0.25">
      <c r="A1770" s="80" t="s">
        <v>11858</v>
      </c>
      <c r="B1770" s="81" t="s">
        <v>11859</v>
      </c>
      <c r="C1770" s="82" t="s">
        <v>560</v>
      </c>
      <c r="D1770" s="83">
        <v>15.39</v>
      </c>
      <c r="E1770" s="61"/>
    </row>
    <row r="1771" spans="1:5" s="63" customFormat="1" x14ac:dyDescent="0.25">
      <c r="A1771" s="80" t="s">
        <v>11860</v>
      </c>
      <c r="B1771" s="81" t="s">
        <v>11861</v>
      </c>
      <c r="C1771" s="82" t="s">
        <v>13</v>
      </c>
      <c r="D1771" s="83">
        <v>59.31</v>
      </c>
      <c r="E1771" s="61"/>
    </row>
    <row r="1772" spans="1:5" s="63" customFormat="1" x14ac:dyDescent="0.25">
      <c r="A1772" s="80" t="s">
        <v>11862</v>
      </c>
      <c r="B1772" s="81" t="s">
        <v>11863</v>
      </c>
      <c r="C1772" s="82" t="s">
        <v>13</v>
      </c>
      <c r="D1772" s="83">
        <v>36.42</v>
      </c>
      <c r="E1772" s="61"/>
    </row>
    <row r="1773" spans="1:5" s="63" customFormat="1" x14ac:dyDescent="0.25">
      <c r="A1773" s="80" t="s">
        <v>11864</v>
      </c>
      <c r="B1773" s="81" t="s">
        <v>11865</v>
      </c>
      <c r="C1773" s="82" t="s">
        <v>13</v>
      </c>
      <c r="D1773" s="83">
        <v>17.399999999999999</v>
      </c>
      <c r="E1773" s="61"/>
    </row>
    <row r="1774" spans="1:5" s="63" customFormat="1" ht="30" x14ac:dyDescent="0.25">
      <c r="A1774" s="80" t="s">
        <v>11866</v>
      </c>
      <c r="B1774" s="81" t="s">
        <v>11867</v>
      </c>
      <c r="C1774" s="82" t="s">
        <v>13</v>
      </c>
      <c r="D1774" s="83">
        <v>95.43</v>
      </c>
      <c r="E1774" s="61"/>
    </row>
    <row r="1775" spans="1:5" s="63" customFormat="1" ht="30" x14ac:dyDescent="0.25">
      <c r="A1775" s="80" t="s">
        <v>11868</v>
      </c>
      <c r="B1775" s="81" t="s">
        <v>11869</v>
      </c>
      <c r="C1775" s="82" t="s">
        <v>13</v>
      </c>
      <c r="D1775" s="83">
        <v>31.82</v>
      </c>
      <c r="E1775" s="61"/>
    </row>
    <row r="1776" spans="1:5" s="63" customFormat="1" x14ac:dyDescent="0.25">
      <c r="A1776" s="80" t="s">
        <v>11870</v>
      </c>
      <c r="B1776" s="81" t="s">
        <v>11871</v>
      </c>
      <c r="C1776" s="82" t="s">
        <v>13</v>
      </c>
      <c r="D1776" s="83">
        <v>5.01</v>
      </c>
      <c r="E1776" s="61"/>
    </row>
    <row r="1777" spans="1:5" s="63" customFormat="1" ht="45" x14ac:dyDescent="0.25">
      <c r="A1777" s="80" t="s">
        <v>11872</v>
      </c>
      <c r="B1777" s="81" t="s">
        <v>11873</v>
      </c>
      <c r="C1777" s="82" t="s">
        <v>13</v>
      </c>
      <c r="D1777" s="83">
        <v>973.22</v>
      </c>
      <c r="E1777" s="61"/>
    </row>
    <row r="1778" spans="1:5" s="63" customFormat="1" ht="30" x14ac:dyDescent="0.25">
      <c r="A1778" s="80" t="s">
        <v>11874</v>
      </c>
      <c r="B1778" s="81" t="s">
        <v>11875</v>
      </c>
      <c r="C1778" s="82" t="s">
        <v>13</v>
      </c>
      <c r="D1778" s="83">
        <v>235</v>
      </c>
      <c r="E1778" s="61"/>
    </row>
    <row r="1779" spans="1:5" s="63" customFormat="1" ht="30" x14ac:dyDescent="0.25">
      <c r="A1779" s="80" t="s">
        <v>11876</v>
      </c>
      <c r="B1779" s="81" t="s">
        <v>11877</v>
      </c>
      <c r="C1779" s="82" t="s">
        <v>13</v>
      </c>
      <c r="D1779" s="83">
        <v>76.09</v>
      </c>
      <c r="E1779" s="61"/>
    </row>
    <row r="1780" spans="1:5" s="63" customFormat="1" x14ac:dyDescent="0.25">
      <c r="A1780" s="80" t="s">
        <v>11878</v>
      </c>
      <c r="B1780" s="81" t="s">
        <v>11879</v>
      </c>
      <c r="C1780" s="82" t="s">
        <v>13</v>
      </c>
      <c r="D1780" s="83">
        <v>54.49</v>
      </c>
      <c r="E1780" s="61"/>
    </row>
    <row r="1781" spans="1:5" s="63" customFormat="1" x14ac:dyDescent="0.25">
      <c r="A1781" s="80" t="s">
        <v>11880</v>
      </c>
      <c r="B1781" s="81" t="s">
        <v>11881</v>
      </c>
      <c r="C1781" s="82" t="s">
        <v>119</v>
      </c>
      <c r="D1781" s="83">
        <v>44.23</v>
      </c>
      <c r="E1781" s="61"/>
    </row>
    <row r="1782" spans="1:5" s="63" customFormat="1" x14ac:dyDescent="0.25">
      <c r="A1782" s="80" t="s">
        <v>11882</v>
      </c>
      <c r="B1782" s="81" t="s">
        <v>11883</v>
      </c>
      <c r="C1782" s="82" t="s">
        <v>119</v>
      </c>
      <c r="D1782" s="83">
        <v>54.6</v>
      </c>
      <c r="E1782" s="61"/>
    </row>
    <row r="1783" spans="1:5" s="63" customFormat="1" x14ac:dyDescent="0.25">
      <c r="A1783" s="80" t="s">
        <v>11884</v>
      </c>
      <c r="B1783" s="81" t="s">
        <v>11885</v>
      </c>
      <c r="C1783" s="82" t="s">
        <v>119</v>
      </c>
      <c r="D1783" s="83">
        <v>51.09</v>
      </c>
      <c r="E1783" s="61"/>
    </row>
    <row r="1784" spans="1:5" s="63" customFormat="1" x14ac:dyDescent="0.25">
      <c r="A1784" s="80" t="s">
        <v>11886</v>
      </c>
      <c r="B1784" s="81" t="s">
        <v>11887</v>
      </c>
      <c r="C1784" s="82" t="s">
        <v>119</v>
      </c>
      <c r="D1784" s="83">
        <v>63.15</v>
      </c>
      <c r="E1784" s="61"/>
    </row>
    <row r="1785" spans="1:5" s="63" customFormat="1" x14ac:dyDescent="0.25">
      <c r="A1785" s="80" t="s">
        <v>11888</v>
      </c>
      <c r="B1785" s="81" t="s">
        <v>11889</v>
      </c>
      <c r="C1785" s="82" t="s">
        <v>119</v>
      </c>
      <c r="D1785" s="83">
        <v>86.05</v>
      </c>
      <c r="E1785" s="61"/>
    </row>
    <row r="1786" spans="1:5" s="63" customFormat="1" x14ac:dyDescent="0.25">
      <c r="A1786" s="80" t="s">
        <v>11890</v>
      </c>
      <c r="B1786" s="81" t="s">
        <v>11891</v>
      </c>
      <c r="C1786" s="82" t="s">
        <v>119</v>
      </c>
      <c r="D1786" s="83">
        <v>175</v>
      </c>
      <c r="E1786" s="61"/>
    </row>
    <row r="1787" spans="1:5" s="63" customFormat="1" x14ac:dyDescent="0.25">
      <c r="A1787" s="80" t="s">
        <v>11892</v>
      </c>
      <c r="B1787" s="81" t="s">
        <v>11893</v>
      </c>
      <c r="C1787" s="82" t="s">
        <v>119</v>
      </c>
      <c r="D1787" s="83">
        <v>74.28</v>
      </c>
      <c r="E1787" s="61"/>
    </row>
    <row r="1788" spans="1:5" s="63" customFormat="1" x14ac:dyDescent="0.25">
      <c r="A1788" s="80" t="s">
        <v>11894</v>
      </c>
      <c r="B1788" s="81" t="s">
        <v>11895</v>
      </c>
      <c r="C1788" s="82" t="s">
        <v>119</v>
      </c>
      <c r="D1788" s="83">
        <v>290.5</v>
      </c>
      <c r="E1788" s="61"/>
    </row>
    <row r="1789" spans="1:5" s="63" customFormat="1" x14ac:dyDescent="0.25">
      <c r="A1789" s="80" t="s">
        <v>11896</v>
      </c>
      <c r="B1789" s="81" t="s">
        <v>11897</v>
      </c>
      <c r="C1789" s="82" t="s">
        <v>119</v>
      </c>
      <c r="D1789" s="83">
        <v>75.56</v>
      </c>
      <c r="E1789" s="61"/>
    </row>
    <row r="1790" spans="1:5" s="63" customFormat="1" x14ac:dyDescent="0.25">
      <c r="A1790" s="80" t="s">
        <v>11898</v>
      </c>
      <c r="B1790" s="81" t="s">
        <v>11899</v>
      </c>
      <c r="C1790" s="82" t="s">
        <v>119</v>
      </c>
      <c r="D1790" s="83">
        <v>83.54</v>
      </c>
      <c r="E1790" s="61"/>
    </row>
    <row r="1791" spans="1:5" s="63" customFormat="1" x14ac:dyDescent="0.25">
      <c r="A1791" s="80" t="s">
        <v>11900</v>
      </c>
      <c r="B1791" s="81" t="s">
        <v>11901</v>
      </c>
      <c r="C1791" s="82" t="s">
        <v>119</v>
      </c>
      <c r="D1791" s="83">
        <v>119.57</v>
      </c>
      <c r="E1791" s="61"/>
    </row>
    <row r="1792" spans="1:5" s="63" customFormat="1" x14ac:dyDescent="0.25">
      <c r="A1792" s="80" t="s">
        <v>11902</v>
      </c>
      <c r="B1792" s="81" t="s">
        <v>11903</v>
      </c>
      <c r="C1792" s="82" t="s">
        <v>119</v>
      </c>
      <c r="D1792" s="83">
        <v>225.36</v>
      </c>
      <c r="E1792" s="61"/>
    </row>
    <row r="1793" spans="1:5" s="63" customFormat="1" x14ac:dyDescent="0.25">
      <c r="A1793" s="80" t="s">
        <v>11904</v>
      </c>
      <c r="B1793" s="81" t="s">
        <v>11905</v>
      </c>
      <c r="C1793" s="82" t="s">
        <v>119</v>
      </c>
      <c r="D1793" s="83">
        <v>71.650000000000006</v>
      </c>
      <c r="E1793" s="61"/>
    </row>
    <row r="1794" spans="1:5" s="63" customFormat="1" x14ac:dyDescent="0.25">
      <c r="A1794" s="80" t="s">
        <v>11906</v>
      </c>
      <c r="B1794" s="81" t="s">
        <v>11907</v>
      </c>
      <c r="C1794" s="82" t="s">
        <v>119</v>
      </c>
      <c r="D1794" s="83">
        <v>117.9</v>
      </c>
      <c r="E1794" s="61"/>
    </row>
    <row r="1795" spans="1:5" s="63" customFormat="1" x14ac:dyDescent="0.25">
      <c r="A1795" s="80" t="s">
        <v>11908</v>
      </c>
      <c r="B1795" s="81" t="s">
        <v>11909</v>
      </c>
      <c r="C1795" s="82" t="s">
        <v>119</v>
      </c>
      <c r="D1795" s="83">
        <v>246.59</v>
      </c>
      <c r="E1795" s="61"/>
    </row>
    <row r="1796" spans="1:5" s="63" customFormat="1" x14ac:dyDescent="0.25">
      <c r="A1796" s="80" t="s">
        <v>11910</v>
      </c>
      <c r="B1796" s="81" t="s">
        <v>11911</v>
      </c>
      <c r="C1796" s="82" t="s">
        <v>119</v>
      </c>
      <c r="D1796" s="83">
        <v>335.92</v>
      </c>
      <c r="E1796" s="61"/>
    </row>
    <row r="1797" spans="1:5" s="63" customFormat="1" x14ac:dyDescent="0.25">
      <c r="A1797" s="80" t="s">
        <v>11912</v>
      </c>
      <c r="B1797" s="81" t="s">
        <v>11913</v>
      </c>
      <c r="C1797" s="82" t="s">
        <v>119</v>
      </c>
      <c r="D1797" s="83">
        <v>101.85</v>
      </c>
      <c r="E1797" s="61"/>
    </row>
    <row r="1798" spans="1:5" s="63" customFormat="1" x14ac:dyDescent="0.25">
      <c r="A1798" s="80" t="s">
        <v>11914</v>
      </c>
      <c r="B1798" s="81" t="s">
        <v>11915</v>
      </c>
      <c r="C1798" s="82" t="s">
        <v>119</v>
      </c>
      <c r="D1798" s="83">
        <v>184.79</v>
      </c>
      <c r="E1798" s="61"/>
    </row>
    <row r="1799" spans="1:5" s="63" customFormat="1" x14ac:dyDescent="0.25">
      <c r="A1799" s="80" t="s">
        <v>11916</v>
      </c>
      <c r="B1799" s="81" t="s">
        <v>11917</v>
      </c>
      <c r="C1799" s="82" t="s">
        <v>119</v>
      </c>
      <c r="D1799" s="83">
        <v>283.24</v>
      </c>
      <c r="E1799" s="61"/>
    </row>
    <row r="1800" spans="1:5" s="63" customFormat="1" x14ac:dyDescent="0.25">
      <c r="A1800" s="80" t="s">
        <v>11918</v>
      </c>
      <c r="B1800" s="81" t="s">
        <v>11919</v>
      </c>
      <c r="C1800" s="82" t="s">
        <v>119</v>
      </c>
      <c r="D1800" s="83">
        <v>402.11</v>
      </c>
      <c r="E1800" s="61"/>
    </row>
    <row r="1801" spans="1:5" s="63" customFormat="1" x14ac:dyDescent="0.25">
      <c r="A1801" s="80" t="s">
        <v>11920</v>
      </c>
      <c r="B1801" s="81" t="s">
        <v>11921</v>
      </c>
      <c r="C1801" s="82" t="s">
        <v>13</v>
      </c>
      <c r="D1801" s="83">
        <v>637.95000000000005</v>
      </c>
      <c r="E1801" s="61"/>
    </row>
    <row r="1802" spans="1:5" s="63" customFormat="1" x14ac:dyDescent="0.25">
      <c r="A1802" s="80" t="s">
        <v>11922</v>
      </c>
      <c r="B1802" s="81" t="s">
        <v>11923</v>
      </c>
      <c r="C1802" s="82" t="s">
        <v>119</v>
      </c>
      <c r="D1802" s="83">
        <v>296.52999999999997</v>
      </c>
      <c r="E1802" s="61"/>
    </row>
    <row r="1803" spans="1:5" s="63" customFormat="1" x14ac:dyDescent="0.25">
      <c r="A1803" s="80" t="s">
        <v>11924</v>
      </c>
      <c r="B1803" s="81" t="s">
        <v>11925</v>
      </c>
      <c r="C1803" s="82" t="s">
        <v>119</v>
      </c>
      <c r="D1803" s="83">
        <v>446.09</v>
      </c>
      <c r="E1803" s="61"/>
    </row>
    <row r="1804" spans="1:5" s="63" customFormat="1" x14ac:dyDescent="0.25">
      <c r="A1804" s="80" t="s">
        <v>11926</v>
      </c>
      <c r="B1804" s="81" t="s">
        <v>11927</v>
      </c>
      <c r="C1804" s="82" t="s">
        <v>13</v>
      </c>
      <c r="D1804" s="83">
        <v>157.59</v>
      </c>
      <c r="E1804" s="61"/>
    </row>
    <row r="1805" spans="1:5" s="63" customFormat="1" x14ac:dyDescent="0.25">
      <c r="A1805" s="80" t="s">
        <v>11928</v>
      </c>
      <c r="B1805" s="81" t="s">
        <v>11929</v>
      </c>
      <c r="C1805" s="82" t="s">
        <v>13</v>
      </c>
      <c r="D1805" s="83">
        <v>271.33</v>
      </c>
      <c r="E1805" s="61"/>
    </row>
    <row r="1806" spans="1:5" s="63" customFormat="1" x14ac:dyDescent="0.25">
      <c r="A1806" s="80" t="s">
        <v>11930</v>
      </c>
      <c r="B1806" s="81" t="s">
        <v>11931</v>
      </c>
      <c r="C1806" s="82" t="s">
        <v>13</v>
      </c>
      <c r="D1806" s="83">
        <v>435.48</v>
      </c>
      <c r="E1806" s="61"/>
    </row>
    <row r="1807" spans="1:5" s="63" customFormat="1" x14ac:dyDescent="0.25">
      <c r="A1807" s="80" t="s">
        <v>11932</v>
      </c>
      <c r="B1807" s="81" t="s">
        <v>11933</v>
      </c>
      <c r="C1807" s="82" t="s">
        <v>13</v>
      </c>
      <c r="D1807" s="83">
        <v>697.11</v>
      </c>
      <c r="E1807" s="61"/>
    </row>
    <row r="1808" spans="1:5" s="63" customFormat="1" x14ac:dyDescent="0.25">
      <c r="A1808" s="80" t="s">
        <v>11934</v>
      </c>
      <c r="B1808" s="81" t="s">
        <v>11935</v>
      </c>
      <c r="C1808" s="82" t="s">
        <v>119</v>
      </c>
      <c r="D1808" s="83">
        <v>96.41</v>
      </c>
      <c r="E1808" s="61"/>
    </row>
    <row r="1809" spans="1:5" s="63" customFormat="1" x14ac:dyDescent="0.25">
      <c r="A1809" s="80" t="s">
        <v>11936</v>
      </c>
      <c r="B1809" s="81" t="s">
        <v>11937</v>
      </c>
      <c r="C1809" s="82" t="s">
        <v>13</v>
      </c>
      <c r="D1809" s="83">
        <v>67.540000000000006</v>
      </c>
      <c r="E1809" s="61"/>
    </row>
    <row r="1810" spans="1:5" s="63" customFormat="1" x14ac:dyDescent="0.25">
      <c r="A1810" s="80" t="s">
        <v>11938</v>
      </c>
      <c r="B1810" s="81" t="s">
        <v>11939</v>
      </c>
      <c r="C1810" s="82" t="s">
        <v>119</v>
      </c>
      <c r="D1810" s="83">
        <v>17.54</v>
      </c>
      <c r="E1810" s="61"/>
    </row>
    <row r="1811" spans="1:5" s="63" customFormat="1" ht="30" x14ac:dyDescent="0.25">
      <c r="A1811" s="80" t="s">
        <v>11940</v>
      </c>
      <c r="B1811" s="81" t="s">
        <v>11941</v>
      </c>
      <c r="C1811" s="82" t="s">
        <v>13</v>
      </c>
      <c r="D1811" s="83">
        <v>260.24</v>
      </c>
      <c r="E1811" s="61"/>
    </row>
    <row r="1812" spans="1:5" s="63" customFormat="1" x14ac:dyDescent="0.25">
      <c r="A1812" s="80" t="s">
        <v>11942</v>
      </c>
      <c r="B1812" s="81" t="s">
        <v>11943</v>
      </c>
      <c r="C1812" s="82" t="s">
        <v>119</v>
      </c>
      <c r="D1812" s="83">
        <v>114.62</v>
      </c>
      <c r="E1812" s="61"/>
    </row>
    <row r="1813" spans="1:5" s="63" customFormat="1" x14ac:dyDescent="0.25">
      <c r="A1813" s="80" t="s">
        <v>11944</v>
      </c>
      <c r="B1813" s="81" t="s">
        <v>11945</v>
      </c>
      <c r="C1813" s="82" t="s">
        <v>119</v>
      </c>
      <c r="D1813" s="83">
        <v>146.69999999999999</v>
      </c>
      <c r="E1813" s="61"/>
    </row>
    <row r="1814" spans="1:5" s="63" customFormat="1" x14ac:dyDescent="0.25">
      <c r="A1814" s="80" t="s">
        <v>11946</v>
      </c>
      <c r="B1814" s="81" t="s">
        <v>11947</v>
      </c>
      <c r="C1814" s="82" t="s">
        <v>119</v>
      </c>
      <c r="D1814" s="83">
        <v>186.37</v>
      </c>
      <c r="E1814" s="61"/>
    </row>
    <row r="1815" spans="1:5" s="63" customFormat="1" x14ac:dyDescent="0.25">
      <c r="A1815" s="80" t="s">
        <v>11948</v>
      </c>
      <c r="B1815" s="81" t="s">
        <v>11949</v>
      </c>
      <c r="C1815" s="82" t="s">
        <v>119</v>
      </c>
      <c r="D1815" s="83">
        <v>269.33</v>
      </c>
      <c r="E1815" s="61"/>
    </row>
    <row r="1816" spans="1:5" s="63" customFormat="1" x14ac:dyDescent="0.25">
      <c r="A1816" s="80" t="s">
        <v>11950</v>
      </c>
      <c r="B1816" s="81" t="s">
        <v>11951</v>
      </c>
      <c r="C1816" s="82" t="s">
        <v>119</v>
      </c>
      <c r="D1816" s="83">
        <v>341.46</v>
      </c>
      <c r="E1816" s="61"/>
    </row>
    <row r="1817" spans="1:5" s="63" customFormat="1" x14ac:dyDescent="0.25">
      <c r="A1817" s="80" t="s">
        <v>11952</v>
      </c>
      <c r="B1817" s="81" t="s">
        <v>11953</v>
      </c>
      <c r="C1817" s="82" t="s">
        <v>119</v>
      </c>
      <c r="D1817" s="83">
        <v>425.88</v>
      </c>
      <c r="E1817" s="61"/>
    </row>
    <row r="1818" spans="1:5" s="63" customFormat="1" x14ac:dyDescent="0.25">
      <c r="A1818" s="80" t="s">
        <v>11954</v>
      </c>
      <c r="B1818" s="81" t="s">
        <v>11955</v>
      </c>
      <c r="C1818" s="82" t="s">
        <v>119</v>
      </c>
      <c r="D1818" s="83">
        <v>462.65</v>
      </c>
      <c r="E1818" s="61"/>
    </row>
    <row r="1819" spans="1:5" s="63" customFormat="1" x14ac:dyDescent="0.25">
      <c r="A1819" s="80" t="s">
        <v>11956</v>
      </c>
      <c r="B1819" s="81" t="s">
        <v>11957</v>
      </c>
      <c r="C1819" s="82" t="s">
        <v>119</v>
      </c>
      <c r="D1819" s="83">
        <v>658.14</v>
      </c>
      <c r="E1819" s="61"/>
    </row>
    <row r="1820" spans="1:5" s="63" customFormat="1" x14ac:dyDescent="0.25">
      <c r="A1820" s="80" t="s">
        <v>11958</v>
      </c>
      <c r="B1820" s="81" t="s">
        <v>11959</v>
      </c>
      <c r="C1820" s="82" t="s">
        <v>119</v>
      </c>
      <c r="D1820" s="83">
        <v>28.91</v>
      </c>
      <c r="E1820" s="61"/>
    </row>
    <row r="1821" spans="1:5" s="63" customFormat="1" x14ac:dyDescent="0.25">
      <c r="A1821" s="80" t="s">
        <v>11960</v>
      </c>
      <c r="B1821" s="81" t="s">
        <v>11961</v>
      </c>
      <c r="C1821" s="82" t="s">
        <v>119</v>
      </c>
      <c r="D1821" s="83">
        <v>30.17</v>
      </c>
      <c r="E1821" s="61"/>
    </row>
    <row r="1822" spans="1:5" s="63" customFormat="1" x14ac:dyDescent="0.25">
      <c r="A1822" s="80" t="s">
        <v>11962</v>
      </c>
      <c r="B1822" s="81" t="s">
        <v>11963</v>
      </c>
      <c r="C1822" s="82" t="s">
        <v>119</v>
      </c>
      <c r="D1822" s="83">
        <v>54.84</v>
      </c>
      <c r="E1822" s="61"/>
    </row>
    <row r="1823" spans="1:5" s="63" customFormat="1" ht="30" x14ac:dyDescent="0.25">
      <c r="A1823" s="80" t="s">
        <v>11964</v>
      </c>
      <c r="B1823" s="81" t="s">
        <v>11965</v>
      </c>
      <c r="C1823" s="82" t="s">
        <v>13</v>
      </c>
      <c r="D1823" s="83">
        <v>730.64</v>
      </c>
      <c r="E1823" s="61"/>
    </row>
    <row r="1824" spans="1:5" s="63" customFormat="1" ht="30" x14ac:dyDescent="0.25">
      <c r="A1824" s="80" t="s">
        <v>11966</v>
      </c>
      <c r="B1824" s="81" t="s">
        <v>11967</v>
      </c>
      <c r="C1824" s="82" t="s">
        <v>13</v>
      </c>
      <c r="D1824" s="83">
        <v>433.9</v>
      </c>
      <c r="E1824" s="61"/>
    </row>
    <row r="1825" spans="1:5" s="63" customFormat="1" ht="30" x14ac:dyDescent="0.25">
      <c r="A1825" s="80" t="s">
        <v>11968</v>
      </c>
      <c r="B1825" s="81" t="s">
        <v>11969</v>
      </c>
      <c r="C1825" s="82" t="s">
        <v>13</v>
      </c>
      <c r="D1825" s="83">
        <v>419.53</v>
      </c>
      <c r="E1825" s="61"/>
    </row>
    <row r="1826" spans="1:5" s="63" customFormat="1" x14ac:dyDescent="0.25">
      <c r="A1826" s="80" t="s">
        <v>11970</v>
      </c>
      <c r="B1826" s="81" t="s">
        <v>11971</v>
      </c>
      <c r="C1826" s="82" t="s">
        <v>13</v>
      </c>
      <c r="D1826" s="83">
        <v>946.93</v>
      </c>
      <c r="E1826" s="61"/>
    </row>
    <row r="1827" spans="1:5" s="63" customFormat="1" x14ac:dyDescent="0.25">
      <c r="A1827" s="80" t="s">
        <v>11972</v>
      </c>
      <c r="B1827" s="81" t="s">
        <v>11973</v>
      </c>
      <c r="C1827" s="82" t="s">
        <v>119</v>
      </c>
      <c r="D1827" s="83">
        <v>747.95</v>
      </c>
      <c r="E1827" s="61"/>
    </row>
    <row r="1828" spans="1:5" s="63" customFormat="1" ht="60" x14ac:dyDescent="0.25">
      <c r="A1828" s="80" t="s">
        <v>11974</v>
      </c>
      <c r="B1828" s="81" t="s">
        <v>11975</v>
      </c>
      <c r="C1828" s="82" t="s">
        <v>13</v>
      </c>
      <c r="D1828" s="83">
        <v>2322.41</v>
      </c>
      <c r="E1828" s="61"/>
    </row>
    <row r="1829" spans="1:5" s="63" customFormat="1" ht="45" x14ac:dyDescent="0.25">
      <c r="A1829" s="80" t="s">
        <v>11976</v>
      </c>
      <c r="B1829" s="81" t="s">
        <v>11977</v>
      </c>
      <c r="C1829" s="82" t="s">
        <v>13</v>
      </c>
      <c r="D1829" s="83">
        <v>3003.73</v>
      </c>
      <c r="E1829" s="61"/>
    </row>
    <row r="1830" spans="1:5" s="63" customFormat="1" ht="45" x14ac:dyDescent="0.25">
      <c r="A1830" s="80" t="s">
        <v>11978</v>
      </c>
      <c r="B1830" s="81" t="s">
        <v>11979</v>
      </c>
      <c r="C1830" s="82" t="s">
        <v>13</v>
      </c>
      <c r="D1830" s="83">
        <v>1213.04</v>
      </c>
      <c r="E1830" s="61"/>
    </row>
    <row r="1831" spans="1:5" s="63" customFormat="1" ht="45" x14ac:dyDescent="0.25">
      <c r="A1831" s="80" t="s">
        <v>11980</v>
      </c>
      <c r="B1831" s="81" t="s">
        <v>11981</v>
      </c>
      <c r="C1831" s="82" t="s">
        <v>13</v>
      </c>
      <c r="D1831" s="83">
        <v>1371.86</v>
      </c>
      <c r="E1831" s="61"/>
    </row>
    <row r="1832" spans="1:5" s="63" customFormat="1" ht="30" x14ac:dyDescent="0.25">
      <c r="A1832" s="80" t="s">
        <v>11982</v>
      </c>
      <c r="B1832" s="81" t="s">
        <v>11983</v>
      </c>
      <c r="C1832" s="82" t="s">
        <v>13</v>
      </c>
      <c r="D1832" s="83">
        <v>641.01</v>
      </c>
      <c r="E1832" s="61"/>
    </row>
    <row r="1833" spans="1:5" s="63" customFormat="1" x14ac:dyDescent="0.25">
      <c r="A1833" s="80" t="s">
        <v>11984</v>
      </c>
      <c r="B1833" s="81" t="s">
        <v>11985</v>
      </c>
      <c r="C1833" s="82" t="s">
        <v>13</v>
      </c>
      <c r="D1833" s="83">
        <v>996.2</v>
      </c>
      <c r="E1833" s="61"/>
    </row>
    <row r="1834" spans="1:5" s="63" customFormat="1" x14ac:dyDescent="0.25">
      <c r="A1834" s="80" t="s">
        <v>11986</v>
      </c>
      <c r="B1834" s="81" t="s">
        <v>11987</v>
      </c>
      <c r="C1834" s="82" t="s">
        <v>13</v>
      </c>
      <c r="D1834" s="83">
        <v>840.51</v>
      </c>
      <c r="E1834" s="61"/>
    </row>
    <row r="1835" spans="1:5" s="63" customFormat="1" ht="30" x14ac:dyDescent="0.25">
      <c r="A1835" s="80" t="s">
        <v>11988</v>
      </c>
      <c r="B1835" s="81" t="s">
        <v>11989</v>
      </c>
      <c r="C1835" s="82" t="s">
        <v>119</v>
      </c>
      <c r="D1835" s="83">
        <v>708.06</v>
      </c>
      <c r="E1835" s="61"/>
    </row>
    <row r="1836" spans="1:5" s="63" customFormat="1" x14ac:dyDescent="0.25">
      <c r="A1836" s="80" t="s">
        <v>11990</v>
      </c>
      <c r="B1836" s="81" t="s">
        <v>11991</v>
      </c>
      <c r="C1836" s="82" t="s">
        <v>13</v>
      </c>
      <c r="D1836" s="83">
        <v>321.16000000000003</v>
      </c>
      <c r="E1836" s="61"/>
    </row>
    <row r="1837" spans="1:5" s="63" customFormat="1" x14ac:dyDescent="0.25">
      <c r="A1837" s="80" t="s">
        <v>11992</v>
      </c>
      <c r="B1837" s="81" t="s">
        <v>11993</v>
      </c>
      <c r="C1837" s="82" t="s">
        <v>13</v>
      </c>
      <c r="D1837" s="83">
        <v>204.59</v>
      </c>
      <c r="E1837" s="61"/>
    </row>
    <row r="1838" spans="1:5" s="63" customFormat="1" x14ac:dyDescent="0.25">
      <c r="A1838" s="80" t="s">
        <v>11994</v>
      </c>
      <c r="B1838" s="81" t="s">
        <v>11995</v>
      </c>
      <c r="C1838" s="82" t="s">
        <v>13</v>
      </c>
      <c r="D1838" s="83">
        <v>179.02</v>
      </c>
      <c r="E1838" s="61"/>
    </row>
    <row r="1839" spans="1:5" s="63" customFormat="1" x14ac:dyDescent="0.25">
      <c r="A1839" s="80" t="s">
        <v>11996</v>
      </c>
      <c r="B1839" s="81" t="s">
        <v>11997</v>
      </c>
      <c r="C1839" s="82" t="s">
        <v>13</v>
      </c>
      <c r="D1839" s="83">
        <v>534.04999999999995</v>
      </c>
      <c r="E1839" s="61"/>
    </row>
    <row r="1840" spans="1:5" s="63" customFormat="1" x14ac:dyDescent="0.25">
      <c r="A1840" s="80" t="s">
        <v>11998</v>
      </c>
      <c r="B1840" s="81" t="s">
        <v>11999</v>
      </c>
      <c r="C1840" s="82" t="s">
        <v>13</v>
      </c>
      <c r="D1840" s="83">
        <v>259.33999999999997</v>
      </c>
      <c r="E1840" s="61"/>
    </row>
    <row r="1841" spans="1:5" s="63" customFormat="1" x14ac:dyDescent="0.25">
      <c r="A1841" s="80" t="s">
        <v>12000</v>
      </c>
      <c r="B1841" s="81" t="s">
        <v>12001</v>
      </c>
      <c r="C1841" s="82" t="s">
        <v>13</v>
      </c>
      <c r="D1841" s="83">
        <v>571.34</v>
      </c>
      <c r="E1841" s="61"/>
    </row>
    <row r="1842" spans="1:5" s="63" customFormat="1" x14ac:dyDescent="0.25">
      <c r="A1842" s="80" t="s">
        <v>12002</v>
      </c>
      <c r="B1842" s="81" t="s">
        <v>12003</v>
      </c>
      <c r="C1842" s="82" t="s">
        <v>13</v>
      </c>
      <c r="D1842" s="83">
        <v>859.48</v>
      </c>
      <c r="E1842" s="61"/>
    </row>
    <row r="1843" spans="1:5" s="63" customFormat="1" x14ac:dyDescent="0.25">
      <c r="A1843" s="80" t="s">
        <v>12004</v>
      </c>
      <c r="B1843" s="81" t="s">
        <v>12005</v>
      </c>
      <c r="C1843" s="82" t="s">
        <v>13</v>
      </c>
      <c r="D1843" s="83">
        <v>1595.67</v>
      </c>
      <c r="E1843" s="61"/>
    </row>
    <row r="1844" spans="1:5" s="63" customFormat="1" x14ac:dyDescent="0.25">
      <c r="A1844" s="80" t="s">
        <v>12006</v>
      </c>
      <c r="B1844" s="81" t="s">
        <v>12007</v>
      </c>
      <c r="C1844" s="82" t="s">
        <v>119</v>
      </c>
      <c r="D1844" s="83">
        <v>1981.48</v>
      </c>
      <c r="E1844" s="61"/>
    </row>
    <row r="1845" spans="1:5" s="63" customFormat="1" ht="30" x14ac:dyDescent="0.25">
      <c r="A1845" s="80" t="s">
        <v>12008</v>
      </c>
      <c r="B1845" s="81" t="s">
        <v>12009</v>
      </c>
      <c r="C1845" s="82" t="s">
        <v>13</v>
      </c>
      <c r="D1845" s="83">
        <v>454.27</v>
      </c>
      <c r="E1845" s="61"/>
    </row>
    <row r="1846" spans="1:5" s="63" customFormat="1" x14ac:dyDescent="0.25">
      <c r="A1846" s="80" t="s">
        <v>12010</v>
      </c>
      <c r="B1846" s="81" t="s">
        <v>12011</v>
      </c>
      <c r="C1846" s="82" t="s">
        <v>13</v>
      </c>
      <c r="D1846" s="83">
        <v>547.12</v>
      </c>
      <c r="E1846" s="61"/>
    </row>
    <row r="1847" spans="1:5" s="63" customFormat="1" x14ac:dyDescent="0.25">
      <c r="A1847" s="80" t="s">
        <v>12012</v>
      </c>
      <c r="B1847" s="81" t="s">
        <v>12013</v>
      </c>
      <c r="C1847" s="82" t="s">
        <v>13</v>
      </c>
      <c r="D1847" s="83">
        <v>1394.37</v>
      </c>
      <c r="E1847" s="61"/>
    </row>
    <row r="1848" spans="1:5" s="63" customFormat="1" x14ac:dyDescent="0.25">
      <c r="A1848" s="80" t="s">
        <v>12014</v>
      </c>
      <c r="B1848" s="81" t="s">
        <v>12015</v>
      </c>
      <c r="C1848" s="82" t="s">
        <v>13</v>
      </c>
      <c r="D1848" s="83">
        <v>623.9</v>
      </c>
      <c r="E1848" s="61"/>
    </row>
    <row r="1849" spans="1:5" s="63" customFormat="1" ht="30" x14ac:dyDescent="0.25">
      <c r="A1849" s="80" t="s">
        <v>12016</v>
      </c>
      <c r="B1849" s="81" t="s">
        <v>12017</v>
      </c>
      <c r="C1849" s="82" t="s">
        <v>13</v>
      </c>
      <c r="D1849" s="83">
        <v>3800.5</v>
      </c>
      <c r="E1849" s="61"/>
    </row>
    <row r="1850" spans="1:5" s="63" customFormat="1" ht="30" x14ac:dyDescent="0.25">
      <c r="A1850" s="80" t="s">
        <v>12018</v>
      </c>
      <c r="B1850" s="81" t="s">
        <v>12019</v>
      </c>
      <c r="C1850" s="82" t="s">
        <v>13</v>
      </c>
      <c r="D1850" s="83">
        <v>130.46</v>
      </c>
      <c r="E1850" s="61"/>
    </row>
    <row r="1851" spans="1:5" s="63" customFormat="1" x14ac:dyDescent="0.25">
      <c r="A1851" s="80" t="s">
        <v>12020</v>
      </c>
      <c r="B1851" s="81" t="s">
        <v>12021</v>
      </c>
      <c r="C1851" s="82" t="s">
        <v>119</v>
      </c>
      <c r="D1851" s="83">
        <v>902.85</v>
      </c>
      <c r="E1851" s="61"/>
    </row>
    <row r="1852" spans="1:5" s="63" customFormat="1" x14ac:dyDescent="0.25">
      <c r="A1852" s="80" t="s">
        <v>12022</v>
      </c>
      <c r="B1852" s="81" t="s">
        <v>12023</v>
      </c>
      <c r="C1852" s="82" t="s">
        <v>119</v>
      </c>
      <c r="D1852" s="83">
        <v>1205.44</v>
      </c>
      <c r="E1852" s="61"/>
    </row>
    <row r="1853" spans="1:5" s="63" customFormat="1" ht="30" x14ac:dyDescent="0.25">
      <c r="A1853" s="80" t="s">
        <v>12024</v>
      </c>
      <c r="B1853" s="81" t="s">
        <v>12025</v>
      </c>
      <c r="C1853" s="82" t="s">
        <v>119</v>
      </c>
      <c r="D1853" s="83">
        <v>1153.4100000000001</v>
      </c>
      <c r="E1853" s="61"/>
    </row>
    <row r="1854" spans="1:5" s="63" customFormat="1" ht="30" x14ac:dyDescent="0.25">
      <c r="A1854" s="80" t="s">
        <v>12026</v>
      </c>
      <c r="B1854" s="81" t="s">
        <v>12027</v>
      </c>
      <c r="C1854" s="82" t="s">
        <v>13</v>
      </c>
      <c r="D1854" s="83">
        <v>785.33</v>
      </c>
      <c r="E1854" s="61"/>
    </row>
    <row r="1855" spans="1:5" s="63" customFormat="1" ht="30" x14ac:dyDescent="0.25">
      <c r="A1855" s="80" t="s">
        <v>12028</v>
      </c>
      <c r="B1855" s="81" t="s">
        <v>12029</v>
      </c>
      <c r="C1855" s="82" t="s">
        <v>13</v>
      </c>
      <c r="D1855" s="83">
        <v>4216.29</v>
      </c>
      <c r="E1855" s="61"/>
    </row>
    <row r="1856" spans="1:5" s="63" customFormat="1" x14ac:dyDescent="0.25">
      <c r="A1856" s="80" t="s">
        <v>12030</v>
      </c>
      <c r="B1856" s="81" t="s">
        <v>12031</v>
      </c>
      <c r="C1856" s="82" t="s">
        <v>13</v>
      </c>
      <c r="D1856" s="83">
        <v>172.01</v>
      </c>
      <c r="E1856" s="61"/>
    </row>
    <row r="1857" spans="1:5" s="63" customFormat="1" ht="30" x14ac:dyDescent="0.25">
      <c r="A1857" s="80" t="s">
        <v>12032</v>
      </c>
      <c r="B1857" s="81" t="s">
        <v>12033</v>
      </c>
      <c r="C1857" s="82" t="s">
        <v>13</v>
      </c>
      <c r="D1857" s="83">
        <v>939.57</v>
      </c>
      <c r="E1857" s="61"/>
    </row>
    <row r="1858" spans="1:5" s="63" customFormat="1" x14ac:dyDescent="0.25">
      <c r="A1858" s="80" t="s">
        <v>12034</v>
      </c>
      <c r="B1858" s="81" t="s">
        <v>12035</v>
      </c>
      <c r="C1858" s="82" t="s">
        <v>13</v>
      </c>
      <c r="D1858" s="83">
        <v>1590.24</v>
      </c>
      <c r="E1858" s="61"/>
    </row>
    <row r="1859" spans="1:5" s="63" customFormat="1" x14ac:dyDescent="0.25">
      <c r="A1859" s="80" t="s">
        <v>12036</v>
      </c>
      <c r="B1859" s="81" t="s">
        <v>12037</v>
      </c>
      <c r="C1859" s="82" t="s">
        <v>13</v>
      </c>
      <c r="D1859" s="83">
        <v>79.069999999999993</v>
      </c>
      <c r="E1859" s="61"/>
    </row>
    <row r="1860" spans="1:5" s="63" customFormat="1" x14ac:dyDescent="0.25">
      <c r="A1860" s="80" t="s">
        <v>12038</v>
      </c>
      <c r="B1860" s="81" t="s">
        <v>12039</v>
      </c>
      <c r="C1860" s="82" t="s">
        <v>13</v>
      </c>
      <c r="D1860" s="83">
        <v>54.57</v>
      </c>
      <c r="E1860" s="61"/>
    </row>
    <row r="1861" spans="1:5" s="63" customFormat="1" x14ac:dyDescent="0.25">
      <c r="A1861" s="80" t="s">
        <v>12040</v>
      </c>
      <c r="B1861" s="81" t="s">
        <v>12041</v>
      </c>
      <c r="C1861" s="82" t="s">
        <v>13</v>
      </c>
      <c r="D1861" s="83">
        <v>16.73</v>
      </c>
      <c r="E1861" s="61"/>
    </row>
    <row r="1862" spans="1:5" s="63" customFormat="1" x14ac:dyDescent="0.25">
      <c r="A1862" s="80" t="s">
        <v>12042</v>
      </c>
      <c r="B1862" s="81" t="s">
        <v>12043</v>
      </c>
      <c r="C1862" s="82" t="s">
        <v>13</v>
      </c>
      <c r="D1862" s="83">
        <v>9619.9</v>
      </c>
      <c r="E1862" s="61"/>
    </row>
    <row r="1863" spans="1:5" s="63" customFormat="1" x14ac:dyDescent="0.25">
      <c r="A1863" s="80" t="s">
        <v>12044</v>
      </c>
      <c r="B1863" s="81" t="s">
        <v>12045</v>
      </c>
      <c r="C1863" s="82" t="s">
        <v>13</v>
      </c>
      <c r="D1863" s="83">
        <v>308.17</v>
      </c>
      <c r="E1863" s="61"/>
    </row>
    <row r="1864" spans="1:5" s="63" customFormat="1" x14ac:dyDescent="0.25">
      <c r="A1864" s="80" t="s">
        <v>12046</v>
      </c>
      <c r="B1864" s="81" t="s">
        <v>12047</v>
      </c>
      <c r="C1864" s="82" t="s">
        <v>13</v>
      </c>
      <c r="D1864" s="83">
        <v>59.51</v>
      </c>
      <c r="E1864" s="61"/>
    </row>
    <row r="1865" spans="1:5" s="63" customFormat="1" x14ac:dyDescent="0.25">
      <c r="A1865" s="80" t="s">
        <v>12048</v>
      </c>
      <c r="B1865" s="81" t="s">
        <v>12049</v>
      </c>
      <c r="C1865" s="82" t="s">
        <v>13</v>
      </c>
      <c r="D1865" s="83">
        <v>138</v>
      </c>
      <c r="E1865" s="61"/>
    </row>
    <row r="1866" spans="1:5" s="63" customFormat="1" x14ac:dyDescent="0.25">
      <c r="A1866" s="80" t="s">
        <v>12050</v>
      </c>
      <c r="B1866" s="81" t="s">
        <v>12051</v>
      </c>
      <c r="C1866" s="82" t="s">
        <v>13</v>
      </c>
      <c r="D1866" s="83">
        <v>134.08000000000001</v>
      </c>
      <c r="E1866" s="61"/>
    </row>
    <row r="1867" spans="1:5" s="63" customFormat="1" x14ac:dyDescent="0.25">
      <c r="A1867" s="80" t="s">
        <v>12052</v>
      </c>
      <c r="B1867" s="81" t="s">
        <v>12053</v>
      </c>
      <c r="C1867" s="82" t="s">
        <v>13</v>
      </c>
      <c r="D1867" s="83">
        <v>1085.92</v>
      </c>
      <c r="E1867" s="61"/>
    </row>
    <row r="1868" spans="1:5" s="63" customFormat="1" x14ac:dyDescent="0.25">
      <c r="A1868" s="80" t="s">
        <v>12054</v>
      </c>
      <c r="B1868" s="81" t="s">
        <v>12055</v>
      </c>
      <c r="C1868" s="82" t="s">
        <v>13</v>
      </c>
      <c r="D1868" s="83">
        <v>188</v>
      </c>
      <c r="E1868" s="61"/>
    </row>
    <row r="1869" spans="1:5" s="63" customFormat="1" x14ac:dyDescent="0.25">
      <c r="A1869" s="80" t="s">
        <v>12056</v>
      </c>
      <c r="B1869" s="81" t="s">
        <v>12057</v>
      </c>
      <c r="C1869" s="82" t="s">
        <v>13</v>
      </c>
      <c r="D1869" s="83">
        <v>209.6</v>
      </c>
      <c r="E1869" s="61"/>
    </row>
    <row r="1870" spans="1:5" s="63" customFormat="1" ht="30" x14ac:dyDescent="0.25">
      <c r="A1870" s="80" t="s">
        <v>12058</v>
      </c>
      <c r="B1870" s="81" t="s">
        <v>12059</v>
      </c>
      <c r="C1870" s="82" t="s">
        <v>13</v>
      </c>
      <c r="D1870" s="83">
        <v>1119.1400000000001</v>
      </c>
      <c r="E1870" s="61"/>
    </row>
    <row r="1871" spans="1:5" s="63" customFormat="1" ht="30" x14ac:dyDescent="0.25">
      <c r="A1871" s="80" t="s">
        <v>12060</v>
      </c>
      <c r="B1871" s="81" t="s">
        <v>12061</v>
      </c>
      <c r="C1871" s="82" t="s">
        <v>13</v>
      </c>
      <c r="D1871" s="83">
        <v>360.45</v>
      </c>
      <c r="E1871" s="61"/>
    </row>
    <row r="1872" spans="1:5" s="63" customFormat="1" ht="30" x14ac:dyDescent="0.25">
      <c r="A1872" s="80" t="s">
        <v>12062</v>
      </c>
      <c r="B1872" s="81" t="s">
        <v>12063</v>
      </c>
      <c r="C1872" s="82" t="s">
        <v>119</v>
      </c>
      <c r="D1872" s="83">
        <v>18.91</v>
      </c>
      <c r="E1872" s="61"/>
    </row>
    <row r="1873" spans="1:5" s="63" customFormat="1" ht="30" x14ac:dyDescent="0.25">
      <c r="A1873" s="80" t="s">
        <v>12064</v>
      </c>
      <c r="B1873" s="81" t="s">
        <v>12065</v>
      </c>
      <c r="C1873" s="82" t="s">
        <v>119</v>
      </c>
      <c r="D1873" s="83">
        <v>28.64</v>
      </c>
      <c r="E1873" s="61"/>
    </row>
    <row r="1874" spans="1:5" s="63" customFormat="1" ht="30" x14ac:dyDescent="0.25">
      <c r="A1874" s="80" t="s">
        <v>12066</v>
      </c>
      <c r="B1874" s="81" t="s">
        <v>12067</v>
      </c>
      <c r="C1874" s="82" t="s">
        <v>13</v>
      </c>
      <c r="D1874" s="83">
        <v>517.19000000000005</v>
      </c>
      <c r="E1874" s="61"/>
    </row>
    <row r="1875" spans="1:5" s="63" customFormat="1" x14ac:dyDescent="0.25">
      <c r="A1875" s="80" t="s">
        <v>12068</v>
      </c>
      <c r="B1875" s="81" t="s">
        <v>12069</v>
      </c>
      <c r="C1875" s="82" t="s">
        <v>13</v>
      </c>
      <c r="D1875" s="83">
        <v>81.069999999999993</v>
      </c>
      <c r="E1875" s="61"/>
    </row>
    <row r="1876" spans="1:5" s="63" customFormat="1" ht="30" x14ac:dyDescent="0.25">
      <c r="A1876" s="80" t="s">
        <v>12070</v>
      </c>
      <c r="B1876" s="81" t="s">
        <v>12071</v>
      </c>
      <c r="C1876" s="82" t="s">
        <v>13</v>
      </c>
      <c r="D1876" s="83">
        <v>184.62</v>
      </c>
      <c r="E1876" s="61"/>
    </row>
    <row r="1877" spans="1:5" s="63" customFormat="1" x14ac:dyDescent="0.25">
      <c r="A1877" s="80" t="s">
        <v>12072</v>
      </c>
      <c r="B1877" s="81" t="s">
        <v>7247</v>
      </c>
      <c r="C1877" s="82" t="s">
        <v>560</v>
      </c>
      <c r="D1877" s="83">
        <v>10.220000000000001</v>
      </c>
      <c r="E1877" s="61"/>
    </row>
    <row r="1878" spans="1:5" s="63" customFormat="1" x14ac:dyDescent="0.25">
      <c r="A1878" s="80" t="s">
        <v>12073</v>
      </c>
      <c r="B1878" s="81" t="s">
        <v>7245</v>
      </c>
      <c r="C1878" s="82" t="s">
        <v>560</v>
      </c>
      <c r="D1878" s="83">
        <v>12.31</v>
      </c>
      <c r="E1878" s="61"/>
    </row>
    <row r="1879" spans="1:5" s="63" customFormat="1" x14ac:dyDescent="0.25">
      <c r="A1879" s="80" t="s">
        <v>12074</v>
      </c>
      <c r="B1879" s="81" t="s">
        <v>7243</v>
      </c>
      <c r="C1879" s="82" t="s">
        <v>814</v>
      </c>
      <c r="D1879" s="83">
        <v>3.38</v>
      </c>
      <c r="E1879" s="61"/>
    </row>
    <row r="1880" spans="1:5" s="63" customFormat="1" x14ac:dyDescent="0.25">
      <c r="A1880" s="80" t="s">
        <v>12075</v>
      </c>
      <c r="B1880" s="81" t="s">
        <v>12076</v>
      </c>
      <c r="C1880" s="82" t="s">
        <v>13</v>
      </c>
      <c r="D1880" s="83">
        <v>40.090000000000003</v>
      </c>
      <c r="E1880" s="61"/>
    </row>
    <row r="1881" spans="1:5" s="63" customFormat="1" x14ac:dyDescent="0.25">
      <c r="A1881" s="80" t="s">
        <v>12077</v>
      </c>
      <c r="B1881" s="81" t="s">
        <v>12078</v>
      </c>
      <c r="C1881" s="82" t="s">
        <v>13</v>
      </c>
      <c r="D1881" s="83">
        <v>19.28</v>
      </c>
      <c r="E1881" s="61"/>
    </row>
    <row r="1882" spans="1:5" s="63" customFormat="1" x14ac:dyDescent="0.25">
      <c r="A1882" s="80" t="s">
        <v>12079</v>
      </c>
      <c r="B1882" s="81" t="s">
        <v>12080</v>
      </c>
      <c r="C1882" s="82" t="s">
        <v>13</v>
      </c>
      <c r="D1882" s="83">
        <v>177.72</v>
      </c>
      <c r="E1882" s="61"/>
    </row>
    <row r="1883" spans="1:5" s="63" customFormat="1" x14ac:dyDescent="0.25">
      <c r="A1883" s="80" t="s">
        <v>12081</v>
      </c>
      <c r="B1883" s="81" t="s">
        <v>12082</v>
      </c>
      <c r="C1883" s="82" t="s">
        <v>13</v>
      </c>
      <c r="D1883" s="83">
        <v>4925.55</v>
      </c>
      <c r="E1883" s="61"/>
    </row>
    <row r="1884" spans="1:5" s="63" customFormat="1" ht="30" x14ac:dyDescent="0.25">
      <c r="A1884" s="80" t="s">
        <v>12083</v>
      </c>
      <c r="B1884" s="81" t="s">
        <v>12084</v>
      </c>
      <c r="C1884" s="82" t="s">
        <v>13</v>
      </c>
      <c r="D1884" s="83">
        <v>175.08</v>
      </c>
      <c r="E1884" s="61"/>
    </row>
    <row r="1885" spans="1:5" s="63" customFormat="1" ht="30" x14ac:dyDescent="0.25">
      <c r="A1885" s="80" t="s">
        <v>12085</v>
      </c>
      <c r="B1885" s="81" t="s">
        <v>12086</v>
      </c>
      <c r="C1885" s="82" t="s">
        <v>13</v>
      </c>
      <c r="D1885" s="83">
        <v>189.82</v>
      </c>
      <c r="E1885" s="61"/>
    </row>
    <row r="1886" spans="1:5" s="63" customFormat="1" ht="30" x14ac:dyDescent="0.25">
      <c r="A1886" s="80" t="s">
        <v>12087</v>
      </c>
      <c r="B1886" s="81" t="s">
        <v>12088</v>
      </c>
      <c r="C1886" s="82" t="s">
        <v>13</v>
      </c>
      <c r="D1886" s="83">
        <v>25.66</v>
      </c>
      <c r="E1886" s="61"/>
    </row>
    <row r="1887" spans="1:5" s="63" customFormat="1" x14ac:dyDescent="0.25">
      <c r="A1887" s="80" t="s">
        <v>12089</v>
      </c>
      <c r="B1887" s="81" t="s">
        <v>12090</v>
      </c>
      <c r="C1887" s="82" t="s">
        <v>13</v>
      </c>
      <c r="D1887" s="83">
        <v>452.02</v>
      </c>
      <c r="E1887" s="61"/>
    </row>
    <row r="1888" spans="1:5" s="63" customFormat="1" ht="30" x14ac:dyDescent="0.25">
      <c r="A1888" s="80" t="s">
        <v>12091</v>
      </c>
      <c r="B1888" s="81" t="s">
        <v>12092</v>
      </c>
      <c r="C1888" s="82" t="s">
        <v>13</v>
      </c>
      <c r="D1888" s="83">
        <v>181.24</v>
      </c>
      <c r="E1888" s="61"/>
    </row>
    <row r="1889" spans="1:5" s="63" customFormat="1" ht="45" x14ac:dyDescent="0.25">
      <c r="A1889" s="80" t="s">
        <v>12093</v>
      </c>
      <c r="B1889" s="81" t="s">
        <v>12094</v>
      </c>
      <c r="C1889" s="82" t="s">
        <v>13</v>
      </c>
      <c r="D1889" s="83">
        <v>267.38</v>
      </c>
      <c r="E1889" s="61"/>
    </row>
    <row r="1890" spans="1:5" s="63" customFormat="1" ht="30" x14ac:dyDescent="0.25">
      <c r="A1890" s="80" t="s">
        <v>12095</v>
      </c>
      <c r="B1890" s="81" t="s">
        <v>12096</v>
      </c>
      <c r="C1890" s="82" t="s">
        <v>13</v>
      </c>
      <c r="D1890" s="83">
        <v>70.22</v>
      </c>
      <c r="E1890" s="61"/>
    </row>
    <row r="1891" spans="1:5" s="63" customFormat="1" ht="30" x14ac:dyDescent="0.25">
      <c r="A1891" s="80" t="s">
        <v>12097</v>
      </c>
      <c r="B1891" s="81" t="s">
        <v>12098</v>
      </c>
      <c r="C1891" s="82" t="s">
        <v>13</v>
      </c>
      <c r="D1891" s="83">
        <v>26.87</v>
      </c>
      <c r="E1891" s="61"/>
    </row>
    <row r="1892" spans="1:5" s="63" customFormat="1" ht="45" x14ac:dyDescent="0.25">
      <c r="A1892" s="80" t="s">
        <v>12099</v>
      </c>
      <c r="B1892" s="81" t="s">
        <v>12100</v>
      </c>
      <c r="C1892" s="82" t="s">
        <v>13</v>
      </c>
      <c r="D1892" s="83">
        <v>421.72</v>
      </c>
      <c r="E1892" s="61"/>
    </row>
    <row r="1893" spans="1:5" s="63" customFormat="1" ht="30" x14ac:dyDescent="0.25">
      <c r="A1893" s="80" t="s">
        <v>12101</v>
      </c>
      <c r="B1893" s="81" t="s">
        <v>12102</v>
      </c>
      <c r="C1893" s="82" t="s">
        <v>13</v>
      </c>
      <c r="D1893" s="83">
        <v>151.41</v>
      </c>
      <c r="E1893" s="61"/>
    </row>
    <row r="1894" spans="1:5" s="63" customFormat="1" ht="30" x14ac:dyDescent="0.25">
      <c r="A1894" s="80" t="s">
        <v>12103</v>
      </c>
      <c r="B1894" s="81" t="s">
        <v>12104</v>
      </c>
      <c r="C1894" s="82" t="s">
        <v>13</v>
      </c>
      <c r="D1894" s="83">
        <v>14520.16</v>
      </c>
      <c r="E1894" s="61"/>
    </row>
    <row r="1895" spans="1:5" s="63" customFormat="1" ht="45" x14ac:dyDescent="0.25">
      <c r="A1895" s="80" t="s">
        <v>12105</v>
      </c>
      <c r="B1895" s="81" t="s">
        <v>12106</v>
      </c>
      <c r="C1895" s="82" t="s">
        <v>13</v>
      </c>
      <c r="D1895" s="83">
        <v>12700.34</v>
      </c>
      <c r="E1895" s="61"/>
    </row>
    <row r="1896" spans="1:5" s="63" customFormat="1" ht="30" x14ac:dyDescent="0.25">
      <c r="A1896" s="80" t="s">
        <v>12107</v>
      </c>
      <c r="B1896" s="81" t="s">
        <v>12108</v>
      </c>
      <c r="C1896" s="82" t="s">
        <v>319</v>
      </c>
      <c r="D1896" s="83">
        <v>20091.47</v>
      </c>
      <c r="E1896" s="61"/>
    </row>
    <row r="1897" spans="1:5" s="63" customFormat="1" ht="30" x14ac:dyDescent="0.25">
      <c r="A1897" s="80" t="s">
        <v>12109</v>
      </c>
      <c r="B1897" s="81" t="s">
        <v>12110</v>
      </c>
      <c r="C1897" s="82" t="s">
        <v>319</v>
      </c>
      <c r="D1897" s="83">
        <v>25086.65</v>
      </c>
      <c r="E1897" s="61"/>
    </row>
    <row r="1898" spans="1:5" s="63" customFormat="1" ht="30" x14ac:dyDescent="0.25">
      <c r="A1898" s="80" t="s">
        <v>12111</v>
      </c>
      <c r="B1898" s="81" t="s">
        <v>12112</v>
      </c>
      <c r="C1898" s="82" t="s">
        <v>319</v>
      </c>
      <c r="D1898" s="83">
        <v>11149.81</v>
      </c>
      <c r="E1898" s="61"/>
    </row>
    <row r="1899" spans="1:5" s="63" customFormat="1" ht="30" x14ac:dyDescent="0.25">
      <c r="A1899" s="80" t="s">
        <v>12113</v>
      </c>
      <c r="B1899" s="81" t="s">
        <v>12114</v>
      </c>
      <c r="C1899" s="82" t="s">
        <v>13</v>
      </c>
      <c r="D1899" s="83">
        <v>1050.3499999999999</v>
      </c>
      <c r="E1899" s="61"/>
    </row>
    <row r="1900" spans="1:5" s="63" customFormat="1" ht="30" x14ac:dyDescent="0.25">
      <c r="A1900" s="80" t="s">
        <v>12115</v>
      </c>
      <c r="B1900" s="81" t="s">
        <v>12116</v>
      </c>
      <c r="C1900" s="82" t="s">
        <v>13</v>
      </c>
      <c r="D1900" s="83">
        <v>1330.22</v>
      </c>
      <c r="E1900" s="61"/>
    </row>
    <row r="1901" spans="1:5" s="63" customFormat="1" ht="30" x14ac:dyDescent="0.25">
      <c r="A1901" s="80" t="s">
        <v>12117</v>
      </c>
      <c r="B1901" s="81" t="s">
        <v>12118</v>
      </c>
      <c r="C1901" s="82" t="s">
        <v>13</v>
      </c>
      <c r="D1901" s="83">
        <v>280.49</v>
      </c>
      <c r="E1901" s="61"/>
    </row>
    <row r="1902" spans="1:5" s="63" customFormat="1" x14ac:dyDescent="0.25">
      <c r="A1902" s="80" t="s">
        <v>12119</v>
      </c>
      <c r="B1902" s="81" t="s">
        <v>12120</v>
      </c>
      <c r="C1902" s="82" t="s">
        <v>13</v>
      </c>
      <c r="D1902" s="83">
        <v>633.54</v>
      </c>
      <c r="E1902" s="61"/>
    </row>
    <row r="1903" spans="1:5" s="63" customFormat="1" ht="30" x14ac:dyDescent="0.25">
      <c r="A1903" s="80" t="s">
        <v>12121</v>
      </c>
      <c r="B1903" s="81" t="s">
        <v>12122</v>
      </c>
      <c r="C1903" s="82" t="s">
        <v>13</v>
      </c>
      <c r="D1903" s="83">
        <v>2677.52</v>
      </c>
      <c r="E1903" s="61"/>
    </row>
    <row r="1904" spans="1:5" s="63" customFormat="1" ht="60" x14ac:dyDescent="0.25">
      <c r="A1904" s="80" t="s">
        <v>12123</v>
      </c>
      <c r="B1904" s="81" t="s">
        <v>12124</v>
      </c>
      <c r="C1904" s="82" t="s">
        <v>13</v>
      </c>
      <c r="D1904" s="83">
        <v>8939.66</v>
      </c>
      <c r="E1904" s="61"/>
    </row>
    <row r="1905" spans="1:5" s="63" customFormat="1" ht="30" x14ac:dyDescent="0.25">
      <c r="A1905" s="80" t="s">
        <v>12125</v>
      </c>
      <c r="B1905" s="81" t="s">
        <v>12126</v>
      </c>
      <c r="C1905" s="82" t="s">
        <v>13</v>
      </c>
      <c r="D1905" s="83">
        <v>529.29999999999995</v>
      </c>
      <c r="E1905" s="61"/>
    </row>
    <row r="1906" spans="1:5" s="63" customFormat="1" ht="30" x14ac:dyDescent="0.25">
      <c r="A1906" s="80" t="s">
        <v>12127</v>
      </c>
      <c r="B1906" s="81" t="s">
        <v>12128</v>
      </c>
      <c r="C1906" s="82" t="s">
        <v>13</v>
      </c>
      <c r="D1906" s="83">
        <v>952.42</v>
      </c>
      <c r="E1906" s="61"/>
    </row>
    <row r="1907" spans="1:5" s="63" customFormat="1" ht="30" x14ac:dyDescent="0.25">
      <c r="A1907" s="80" t="s">
        <v>12129</v>
      </c>
      <c r="B1907" s="81" t="s">
        <v>12130</v>
      </c>
      <c r="C1907" s="82" t="s">
        <v>13</v>
      </c>
      <c r="D1907" s="83">
        <v>544.78</v>
      </c>
      <c r="E1907" s="61"/>
    </row>
    <row r="1908" spans="1:5" s="63" customFormat="1" x14ac:dyDescent="0.25">
      <c r="A1908" s="80" t="s">
        <v>12131</v>
      </c>
      <c r="B1908" s="81" t="s">
        <v>12132</v>
      </c>
      <c r="C1908" s="82" t="s">
        <v>13</v>
      </c>
      <c r="D1908" s="83">
        <v>5613.35</v>
      </c>
      <c r="E1908" s="61"/>
    </row>
    <row r="1909" spans="1:5" s="63" customFormat="1" x14ac:dyDescent="0.25">
      <c r="A1909" s="80" t="s">
        <v>12133</v>
      </c>
      <c r="B1909" s="81" t="s">
        <v>12134</v>
      </c>
      <c r="C1909" s="82" t="s">
        <v>13</v>
      </c>
      <c r="D1909" s="83">
        <v>414.17</v>
      </c>
      <c r="E1909" s="61"/>
    </row>
    <row r="1910" spans="1:5" s="63" customFormat="1" ht="30" x14ac:dyDescent="0.25">
      <c r="A1910" s="80" t="s">
        <v>12135</v>
      </c>
      <c r="B1910" s="81" t="s">
        <v>12136</v>
      </c>
      <c r="C1910" s="82" t="s">
        <v>13</v>
      </c>
      <c r="D1910" s="83">
        <v>1146.54</v>
      </c>
      <c r="E1910" s="61"/>
    </row>
    <row r="1911" spans="1:5" s="63" customFormat="1" ht="30" x14ac:dyDescent="0.25">
      <c r="A1911" s="80" t="s">
        <v>12137</v>
      </c>
      <c r="B1911" s="81" t="s">
        <v>12138</v>
      </c>
      <c r="C1911" s="82" t="s">
        <v>13</v>
      </c>
      <c r="D1911" s="83">
        <v>1793.27</v>
      </c>
      <c r="E1911" s="61"/>
    </row>
    <row r="1912" spans="1:5" s="63" customFormat="1" ht="30" x14ac:dyDescent="0.25">
      <c r="A1912" s="80" t="s">
        <v>12139</v>
      </c>
      <c r="B1912" s="81" t="s">
        <v>12140</v>
      </c>
      <c r="C1912" s="82" t="s">
        <v>13</v>
      </c>
      <c r="D1912" s="83">
        <v>2900.14</v>
      </c>
      <c r="E1912" s="61"/>
    </row>
    <row r="1913" spans="1:5" s="63" customFormat="1" ht="30" x14ac:dyDescent="0.25">
      <c r="A1913" s="80" t="s">
        <v>12141</v>
      </c>
      <c r="B1913" s="81" t="s">
        <v>12142</v>
      </c>
      <c r="C1913" s="82" t="s">
        <v>13</v>
      </c>
      <c r="D1913" s="83">
        <v>5026.33</v>
      </c>
      <c r="E1913" s="61"/>
    </row>
    <row r="1914" spans="1:5" s="63" customFormat="1" ht="30" x14ac:dyDescent="0.25">
      <c r="A1914" s="80" t="s">
        <v>12143</v>
      </c>
      <c r="B1914" s="81" t="s">
        <v>12144</v>
      </c>
      <c r="C1914" s="82" t="s">
        <v>13</v>
      </c>
      <c r="D1914" s="83">
        <v>10422.35</v>
      </c>
      <c r="E1914" s="61"/>
    </row>
    <row r="1915" spans="1:5" s="63" customFormat="1" ht="45" x14ac:dyDescent="0.25">
      <c r="A1915" s="80" t="s">
        <v>12145</v>
      </c>
      <c r="B1915" s="81" t="s">
        <v>12146</v>
      </c>
      <c r="C1915" s="82" t="s">
        <v>13</v>
      </c>
      <c r="D1915" s="83">
        <v>46175</v>
      </c>
      <c r="E1915" s="61"/>
    </row>
    <row r="1916" spans="1:5" s="63" customFormat="1" ht="30" x14ac:dyDescent="0.25">
      <c r="A1916" s="80" t="s">
        <v>12147</v>
      </c>
      <c r="B1916" s="81" t="s">
        <v>12148</v>
      </c>
      <c r="C1916" s="82" t="s">
        <v>319</v>
      </c>
      <c r="D1916" s="83">
        <v>399721.81</v>
      </c>
      <c r="E1916" s="61"/>
    </row>
    <row r="1917" spans="1:5" s="63" customFormat="1" ht="30" x14ac:dyDescent="0.25">
      <c r="A1917" s="80" t="s">
        <v>12149</v>
      </c>
      <c r="B1917" s="81" t="s">
        <v>12150</v>
      </c>
      <c r="C1917" s="82" t="s">
        <v>63</v>
      </c>
      <c r="D1917" s="83">
        <v>1663.17</v>
      </c>
      <c r="E1917" s="61"/>
    </row>
    <row r="1918" spans="1:5" s="63" customFormat="1" ht="45" x14ac:dyDescent="0.25">
      <c r="A1918" s="80" t="s">
        <v>12151</v>
      </c>
      <c r="B1918" s="81" t="s">
        <v>12152</v>
      </c>
      <c r="C1918" s="82" t="s">
        <v>119</v>
      </c>
      <c r="D1918" s="83">
        <v>48.13</v>
      </c>
      <c r="E1918" s="61"/>
    </row>
    <row r="1919" spans="1:5" s="63" customFormat="1" ht="45" x14ac:dyDescent="0.25">
      <c r="A1919" s="80" t="s">
        <v>12153</v>
      </c>
      <c r="B1919" s="81" t="s">
        <v>12154</v>
      </c>
      <c r="C1919" s="82" t="s">
        <v>119</v>
      </c>
      <c r="D1919" s="83">
        <v>57.85</v>
      </c>
      <c r="E1919" s="61"/>
    </row>
    <row r="1920" spans="1:5" s="63" customFormat="1" ht="45" x14ac:dyDescent="0.25">
      <c r="A1920" s="80" t="s">
        <v>12155</v>
      </c>
      <c r="B1920" s="81" t="s">
        <v>12156</v>
      </c>
      <c r="C1920" s="82" t="s">
        <v>119</v>
      </c>
      <c r="D1920" s="83">
        <v>62.1</v>
      </c>
      <c r="E1920" s="61"/>
    </row>
    <row r="1921" spans="1:5" s="63" customFormat="1" ht="45" x14ac:dyDescent="0.25">
      <c r="A1921" s="80" t="s">
        <v>12157</v>
      </c>
      <c r="B1921" s="81" t="s">
        <v>12158</v>
      </c>
      <c r="C1921" s="82" t="s">
        <v>119</v>
      </c>
      <c r="D1921" s="83">
        <v>124.01</v>
      </c>
      <c r="E1921" s="61"/>
    </row>
    <row r="1922" spans="1:5" s="63" customFormat="1" ht="30" x14ac:dyDescent="0.25">
      <c r="A1922" s="80" t="s">
        <v>12159</v>
      </c>
      <c r="B1922" s="81" t="s">
        <v>12160</v>
      </c>
      <c r="C1922" s="82" t="s">
        <v>13</v>
      </c>
      <c r="D1922" s="83">
        <v>14.98</v>
      </c>
      <c r="E1922" s="61"/>
    </row>
    <row r="1923" spans="1:5" s="63" customFormat="1" ht="30" x14ac:dyDescent="0.25">
      <c r="A1923" s="80" t="s">
        <v>12161</v>
      </c>
      <c r="B1923" s="81" t="s">
        <v>12162</v>
      </c>
      <c r="C1923" s="82" t="s">
        <v>13</v>
      </c>
      <c r="D1923" s="83">
        <v>20.07</v>
      </c>
      <c r="E1923" s="61"/>
    </row>
    <row r="1924" spans="1:5" s="63" customFormat="1" ht="30" x14ac:dyDescent="0.25">
      <c r="A1924" s="80" t="s">
        <v>12163</v>
      </c>
      <c r="B1924" s="81" t="s">
        <v>12164</v>
      </c>
      <c r="C1924" s="82" t="s">
        <v>13</v>
      </c>
      <c r="D1924" s="83">
        <v>21.69</v>
      </c>
      <c r="E1924" s="61"/>
    </row>
    <row r="1925" spans="1:5" s="63" customFormat="1" ht="30" x14ac:dyDescent="0.25">
      <c r="A1925" s="80" t="s">
        <v>12165</v>
      </c>
      <c r="B1925" s="81" t="s">
        <v>12166</v>
      </c>
      <c r="C1925" s="82" t="s">
        <v>13</v>
      </c>
      <c r="D1925" s="83">
        <v>35.49</v>
      </c>
      <c r="E1925" s="61"/>
    </row>
    <row r="1926" spans="1:5" s="63" customFormat="1" ht="30" x14ac:dyDescent="0.25">
      <c r="A1926" s="80" t="s">
        <v>12167</v>
      </c>
      <c r="B1926" s="81" t="s">
        <v>12168</v>
      </c>
      <c r="C1926" s="82" t="s">
        <v>13</v>
      </c>
      <c r="D1926" s="83">
        <v>13.76</v>
      </c>
      <c r="E1926" s="61"/>
    </row>
    <row r="1927" spans="1:5" s="63" customFormat="1" ht="30" x14ac:dyDescent="0.25">
      <c r="A1927" s="80" t="s">
        <v>12169</v>
      </c>
      <c r="B1927" s="81" t="s">
        <v>12170</v>
      </c>
      <c r="C1927" s="82" t="s">
        <v>13</v>
      </c>
      <c r="D1927" s="83">
        <v>17.989999999999998</v>
      </c>
      <c r="E1927" s="61"/>
    </row>
    <row r="1928" spans="1:5" s="63" customFormat="1" ht="30" x14ac:dyDescent="0.25">
      <c r="A1928" s="80" t="s">
        <v>12171</v>
      </c>
      <c r="B1928" s="81" t="s">
        <v>12172</v>
      </c>
      <c r="C1928" s="82" t="s">
        <v>13</v>
      </c>
      <c r="D1928" s="83">
        <v>22.01</v>
      </c>
      <c r="E1928" s="61"/>
    </row>
    <row r="1929" spans="1:5" s="63" customFormat="1" ht="30" x14ac:dyDescent="0.25">
      <c r="A1929" s="80" t="s">
        <v>12173</v>
      </c>
      <c r="B1929" s="81" t="s">
        <v>12174</v>
      </c>
      <c r="C1929" s="82" t="s">
        <v>13</v>
      </c>
      <c r="D1929" s="83">
        <v>58.72</v>
      </c>
      <c r="E1929" s="61"/>
    </row>
    <row r="1930" spans="1:5" s="63" customFormat="1" ht="30" x14ac:dyDescent="0.25">
      <c r="A1930" s="80" t="s">
        <v>12175</v>
      </c>
      <c r="B1930" s="81" t="s">
        <v>12176</v>
      </c>
      <c r="C1930" s="82" t="s">
        <v>13</v>
      </c>
      <c r="D1930" s="83">
        <v>16.62</v>
      </c>
      <c r="E1930" s="61"/>
    </row>
    <row r="1931" spans="1:5" s="63" customFormat="1" ht="30" x14ac:dyDescent="0.25">
      <c r="A1931" s="80" t="s">
        <v>12177</v>
      </c>
      <c r="B1931" s="81" t="s">
        <v>12178</v>
      </c>
      <c r="C1931" s="82" t="s">
        <v>13</v>
      </c>
      <c r="D1931" s="83">
        <v>18.43</v>
      </c>
      <c r="E1931" s="61"/>
    </row>
    <row r="1932" spans="1:5" s="63" customFormat="1" ht="30" x14ac:dyDescent="0.25">
      <c r="A1932" s="80" t="s">
        <v>12179</v>
      </c>
      <c r="B1932" s="81" t="s">
        <v>12180</v>
      </c>
      <c r="C1932" s="82" t="s">
        <v>13</v>
      </c>
      <c r="D1932" s="83">
        <v>26.05</v>
      </c>
      <c r="E1932" s="61"/>
    </row>
    <row r="1933" spans="1:5" s="63" customFormat="1" ht="30" x14ac:dyDescent="0.25">
      <c r="A1933" s="80" t="s">
        <v>12181</v>
      </c>
      <c r="B1933" s="81" t="s">
        <v>12182</v>
      </c>
      <c r="C1933" s="82" t="s">
        <v>13</v>
      </c>
      <c r="D1933" s="83">
        <v>37.97</v>
      </c>
      <c r="E1933" s="61"/>
    </row>
    <row r="1934" spans="1:5" s="63" customFormat="1" ht="30" x14ac:dyDescent="0.25">
      <c r="A1934" s="80" t="s">
        <v>12183</v>
      </c>
      <c r="B1934" s="81" t="s">
        <v>12184</v>
      </c>
      <c r="C1934" s="82" t="s">
        <v>13</v>
      </c>
      <c r="D1934" s="83">
        <v>11.74</v>
      </c>
      <c r="E1934" s="61"/>
    </row>
    <row r="1935" spans="1:5" s="63" customFormat="1" ht="30" x14ac:dyDescent="0.25">
      <c r="A1935" s="80" t="s">
        <v>12185</v>
      </c>
      <c r="B1935" s="81" t="s">
        <v>12186</v>
      </c>
      <c r="C1935" s="82" t="s">
        <v>13</v>
      </c>
      <c r="D1935" s="83">
        <v>18.75</v>
      </c>
      <c r="E1935" s="61"/>
    </row>
    <row r="1936" spans="1:5" s="63" customFormat="1" ht="30" x14ac:dyDescent="0.25">
      <c r="A1936" s="80" t="s">
        <v>12187</v>
      </c>
      <c r="B1936" s="81" t="s">
        <v>12188</v>
      </c>
      <c r="C1936" s="82" t="s">
        <v>13</v>
      </c>
      <c r="D1936" s="83">
        <v>30.08</v>
      </c>
      <c r="E1936" s="61"/>
    </row>
    <row r="1937" spans="1:5" s="63" customFormat="1" x14ac:dyDescent="0.25">
      <c r="A1937" s="80" t="s">
        <v>12189</v>
      </c>
      <c r="B1937" s="81" t="s">
        <v>12190</v>
      </c>
      <c r="C1937" s="82" t="s">
        <v>13</v>
      </c>
      <c r="D1937" s="83">
        <v>42.73</v>
      </c>
      <c r="E1937" s="61"/>
    </row>
    <row r="1938" spans="1:5" s="63" customFormat="1" x14ac:dyDescent="0.25">
      <c r="A1938" s="80" t="s">
        <v>12191</v>
      </c>
      <c r="B1938" s="81" t="s">
        <v>12192</v>
      </c>
      <c r="C1938" s="82" t="s">
        <v>13</v>
      </c>
      <c r="D1938" s="83">
        <v>54.82</v>
      </c>
      <c r="E1938" s="61"/>
    </row>
    <row r="1939" spans="1:5" s="63" customFormat="1" x14ac:dyDescent="0.25">
      <c r="A1939" s="80" t="s">
        <v>12193</v>
      </c>
      <c r="B1939" s="81" t="s">
        <v>12194</v>
      </c>
      <c r="C1939" s="82" t="s">
        <v>13</v>
      </c>
      <c r="D1939" s="83">
        <v>90.63</v>
      </c>
      <c r="E1939" s="61"/>
    </row>
    <row r="1940" spans="1:5" s="63" customFormat="1" ht="30" x14ac:dyDescent="0.25">
      <c r="A1940" s="80" t="s">
        <v>12195</v>
      </c>
      <c r="B1940" s="81" t="s">
        <v>12196</v>
      </c>
      <c r="C1940" s="82" t="s">
        <v>13</v>
      </c>
      <c r="D1940" s="83">
        <v>71.28</v>
      </c>
      <c r="E1940" s="61"/>
    </row>
    <row r="1941" spans="1:5" s="63" customFormat="1" x14ac:dyDescent="0.25">
      <c r="A1941" s="80" t="s">
        <v>12197</v>
      </c>
      <c r="B1941" s="81" t="s">
        <v>12198</v>
      </c>
      <c r="C1941" s="82" t="s">
        <v>13</v>
      </c>
      <c r="D1941" s="83">
        <v>34.270000000000003</v>
      </c>
      <c r="E1941" s="61"/>
    </row>
    <row r="1942" spans="1:5" s="63" customFormat="1" x14ac:dyDescent="0.25">
      <c r="A1942" s="80" t="s">
        <v>12199</v>
      </c>
      <c r="B1942" s="81" t="s">
        <v>12200</v>
      </c>
      <c r="C1942" s="82" t="s">
        <v>13</v>
      </c>
      <c r="D1942" s="83">
        <v>36.96</v>
      </c>
      <c r="E1942" s="61"/>
    </row>
    <row r="1943" spans="1:5" s="63" customFormat="1" ht="30" x14ac:dyDescent="0.25">
      <c r="A1943" s="80" t="s">
        <v>12201</v>
      </c>
      <c r="B1943" s="81" t="s">
        <v>12202</v>
      </c>
      <c r="C1943" s="82" t="s">
        <v>13</v>
      </c>
      <c r="D1943" s="83">
        <v>74.400000000000006</v>
      </c>
      <c r="E1943" s="61"/>
    </row>
    <row r="1944" spans="1:5" s="63" customFormat="1" ht="30" x14ac:dyDescent="0.25">
      <c r="A1944" s="80" t="s">
        <v>12203</v>
      </c>
      <c r="B1944" s="81" t="s">
        <v>12204</v>
      </c>
      <c r="C1944" s="82" t="s">
        <v>13</v>
      </c>
      <c r="D1944" s="83">
        <v>39.49</v>
      </c>
      <c r="E1944" s="61"/>
    </row>
    <row r="1945" spans="1:5" s="63" customFormat="1" ht="30" x14ac:dyDescent="0.25">
      <c r="A1945" s="80" t="s">
        <v>12205</v>
      </c>
      <c r="B1945" s="81" t="s">
        <v>12206</v>
      </c>
      <c r="C1945" s="82" t="s">
        <v>13</v>
      </c>
      <c r="D1945" s="83">
        <v>61.39</v>
      </c>
      <c r="E1945" s="61"/>
    </row>
    <row r="1946" spans="1:5" s="63" customFormat="1" ht="30" x14ac:dyDescent="0.25">
      <c r="A1946" s="80" t="s">
        <v>12207</v>
      </c>
      <c r="B1946" s="81" t="s">
        <v>12208</v>
      </c>
      <c r="C1946" s="82" t="s">
        <v>13</v>
      </c>
      <c r="D1946" s="83">
        <v>62.23</v>
      </c>
      <c r="E1946" s="61"/>
    </row>
    <row r="1947" spans="1:5" s="63" customFormat="1" x14ac:dyDescent="0.25">
      <c r="A1947" s="80" t="s">
        <v>12209</v>
      </c>
      <c r="B1947" s="81" t="s">
        <v>12210</v>
      </c>
      <c r="C1947" s="82" t="s">
        <v>13</v>
      </c>
      <c r="D1947" s="83">
        <v>32.14</v>
      </c>
      <c r="E1947" s="61"/>
    </row>
    <row r="1948" spans="1:5" s="63" customFormat="1" x14ac:dyDescent="0.25">
      <c r="A1948" s="80" t="s">
        <v>12211</v>
      </c>
      <c r="B1948" s="81" t="s">
        <v>6611</v>
      </c>
      <c r="C1948" s="82" t="s">
        <v>13</v>
      </c>
      <c r="D1948" s="83">
        <v>87.81</v>
      </c>
      <c r="E1948" s="61"/>
    </row>
    <row r="1949" spans="1:5" s="63" customFormat="1" ht="30" x14ac:dyDescent="0.25">
      <c r="A1949" s="80" t="s">
        <v>12212</v>
      </c>
      <c r="B1949" s="81" t="s">
        <v>12213</v>
      </c>
      <c r="C1949" s="82" t="s">
        <v>13</v>
      </c>
      <c r="D1949" s="83">
        <v>146.93</v>
      </c>
      <c r="E1949" s="61"/>
    </row>
    <row r="1950" spans="1:5" s="63" customFormat="1" x14ac:dyDescent="0.25">
      <c r="A1950" s="80" t="s">
        <v>12214</v>
      </c>
      <c r="B1950" s="81" t="s">
        <v>12215</v>
      </c>
      <c r="C1950" s="82" t="s">
        <v>13</v>
      </c>
      <c r="D1950" s="83">
        <v>69.53</v>
      </c>
      <c r="E1950" s="61"/>
    </row>
    <row r="1951" spans="1:5" s="63" customFormat="1" ht="30" x14ac:dyDescent="0.25">
      <c r="A1951" s="80" t="s">
        <v>12216</v>
      </c>
      <c r="B1951" s="81" t="s">
        <v>12217</v>
      </c>
      <c r="C1951" s="82" t="s">
        <v>13</v>
      </c>
      <c r="D1951" s="83">
        <v>73.209999999999994</v>
      </c>
      <c r="E1951" s="61"/>
    </row>
    <row r="1952" spans="1:5" s="63" customFormat="1" ht="30" x14ac:dyDescent="0.25">
      <c r="A1952" s="80" t="s">
        <v>12218</v>
      </c>
      <c r="B1952" s="81" t="s">
        <v>12219</v>
      </c>
      <c r="C1952" s="82" t="s">
        <v>13</v>
      </c>
      <c r="D1952" s="83">
        <v>59.34</v>
      </c>
      <c r="E1952" s="61"/>
    </row>
    <row r="1953" spans="1:5" s="63" customFormat="1" x14ac:dyDescent="0.25">
      <c r="A1953" s="80" t="s">
        <v>12220</v>
      </c>
      <c r="B1953" s="81" t="s">
        <v>12221</v>
      </c>
      <c r="C1953" s="82" t="s">
        <v>13</v>
      </c>
      <c r="D1953" s="83">
        <v>14.37</v>
      </c>
      <c r="E1953" s="61"/>
    </row>
    <row r="1954" spans="1:5" s="63" customFormat="1" x14ac:dyDescent="0.25">
      <c r="A1954" s="80" t="s">
        <v>12222</v>
      </c>
      <c r="B1954" s="81" t="s">
        <v>12223</v>
      </c>
      <c r="C1954" s="82" t="s">
        <v>13</v>
      </c>
      <c r="D1954" s="83">
        <v>36.729999999999997</v>
      </c>
      <c r="E1954" s="61"/>
    </row>
    <row r="1955" spans="1:5" s="63" customFormat="1" x14ac:dyDescent="0.25">
      <c r="A1955" s="80" t="s">
        <v>12224</v>
      </c>
      <c r="B1955" s="81" t="s">
        <v>12225</v>
      </c>
      <c r="C1955" s="82" t="s">
        <v>13</v>
      </c>
      <c r="D1955" s="83">
        <v>226.67</v>
      </c>
      <c r="E1955" s="61"/>
    </row>
    <row r="1956" spans="1:5" s="63" customFormat="1" ht="30" x14ac:dyDescent="0.25">
      <c r="A1956" s="80" t="s">
        <v>12226</v>
      </c>
      <c r="B1956" s="81" t="s">
        <v>12227</v>
      </c>
      <c r="C1956" s="82" t="s">
        <v>13</v>
      </c>
      <c r="D1956" s="83">
        <v>925.7</v>
      </c>
      <c r="E1956" s="61"/>
    </row>
    <row r="1957" spans="1:5" s="63" customFormat="1" x14ac:dyDescent="0.25">
      <c r="A1957" s="80" t="s">
        <v>12228</v>
      </c>
      <c r="B1957" s="81" t="s">
        <v>2306</v>
      </c>
      <c r="C1957" s="82" t="s">
        <v>13</v>
      </c>
      <c r="D1957" s="83">
        <v>15.19</v>
      </c>
      <c r="E1957" s="61"/>
    </row>
    <row r="1958" spans="1:5" s="63" customFormat="1" x14ac:dyDescent="0.25">
      <c r="A1958" s="80" t="s">
        <v>12229</v>
      </c>
      <c r="B1958" s="81" t="s">
        <v>12230</v>
      </c>
      <c r="C1958" s="82" t="s">
        <v>119</v>
      </c>
      <c r="D1958" s="83">
        <v>4.17</v>
      </c>
      <c r="E1958" s="61"/>
    </row>
    <row r="1959" spans="1:5" s="63" customFormat="1" x14ac:dyDescent="0.25">
      <c r="A1959" s="80" t="s">
        <v>12231</v>
      </c>
      <c r="B1959" s="81" t="s">
        <v>12232</v>
      </c>
      <c r="C1959" s="82" t="s">
        <v>119</v>
      </c>
      <c r="D1959" s="83">
        <v>5.27</v>
      </c>
      <c r="E1959" s="61"/>
    </row>
    <row r="1960" spans="1:5" s="63" customFormat="1" x14ac:dyDescent="0.25">
      <c r="A1960" s="80" t="s">
        <v>12233</v>
      </c>
      <c r="B1960" s="81" t="s">
        <v>12234</v>
      </c>
      <c r="C1960" s="82" t="s">
        <v>119</v>
      </c>
      <c r="D1960" s="83">
        <v>7.7</v>
      </c>
      <c r="E1960" s="61"/>
    </row>
    <row r="1961" spans="1:5" s="63" customFormat="1" x14ac:dyDescent="0.25">
      <c r="A1961" s="80" t="s">
        <v>12235</v>
      </c>
      <c r="B1961" s="81" t="s">
        <v>12236</v>
      </c>
      <c r="C1961" s="82" t="s">
        <v>119</v>
      </c>
      <c r="D1961" s="83">
        <v>11.32</v>
      </c>
      <c r="E1961" s="61"/>
    </row>
    <row r="1962" spans="1:5" s="63" customFormat="1" x14ac:dyDescent="0.25">
      <c r="A1962" s="80" t="s">
        <v>12237</v>
      </c>
      <c r="B1962" s="81" t="s">
        <v>12238</v>
      </c>
      <c r="C1962" s="82" t="s">
        <v>119</v>
      </c>
      <c r="D1962" s="83">
        <v>14.04</v>
      </c>
      <c r="E1962" s="61"/>
    </row>
    <row r="1963" spans="1:5" s="63" customFormat="1" x14ac:dyDescent="0.25">
      <c r="A1963" s="80" t="s">
        <v>12239</v>
      </c>
      <c r="B1963" s="81" t="s">
        <v>12240</v>
      </c>
      <c r="C1963" s="82" t="s">
        <v>119</v>
      </c>
      <c r="D1963" s="83">
        <v>18.489999999999998</v>
      </c>
      <c r="E1963" s="61"/>
    </row>
    <row r="1964" spans="1:5" s="63" customFormat="1" x14ac:dyDescent="0.25">
      <c r="A1964" s="80" t="s">
        <v>12241</v>
      </c>
      <c r="B1964" s="81" t="s">
        <v>12242</v>
      </c>
      <c r="C1964" s="82" t="s">
        <v>119</v>
      </c>
      <c r="D1964" s="83">
        <v>29.77</v>
      </c>
      <c r="E1964" s="61"/>
    </row>
    <row r="1965" spans="1:5" s="63" customFormat="1" x14ac:dyDescent="0.25">
      <c r="A1965" s="80" t="s">
        <v>12243</v>
      </c>
      <c r="B1965" s="81" t="s">
        <v>12244</v>
      </c>
      <c r="C1965" s="82" t="s">
        <v>119</v>
      </c>
      <c r="D1965" s="83">
        <v>38.18</v>
      </c>
      <c r="E1965" s="61"/>
    </row>
    <row r="1966" spans="1:5" s="63" customFormat="1" x14ac:dyDescent="0.25">
      <c r="A1966" s="80" t="s">
        <v>12245</v>
      </c>
      <c r="B1966" s="81" t="s">
        <v>12246</v>
      </c>
      <c r="C1966" s="82" t="s">
        <v>119</v>
      </c>
      <c r="D1966" s="83">
        <v>64.81</v>
      </c>
      <c r="E1966" s="61"/>
    </row>
    <row r="1967" spans="1:5" s="63" customFormat="1" x14ac:dyDescent="0.25">
      <c r="A1967" s="80" t="s">
        <v>12247</v>
      </c>
      <c r="B1967" s="81" t="s">
        <v>12248</v>
      </c>
      <c r="C1967" s="82" t="s">
        <v>119</v>
      </c>
      <c r="D1967" s="83">
        <v>2.34</v>
      </c>
      <c r="E1967" s="61"/>
    </row>
    <row r="1968" spans="1:5" s="63" customFormat="1" x14ac:dyDescent="0.25">
      <c r="A1968" s="80" t="s">
        <v>12249</v>
      </c>
      <c r="B1968" s="81" t="s">
        <v>12250</v>
      </c>
      <c r="C1968" s="82" t="s">
        <v>119</v>
      </c>
      <c r="D1968" s="83">
        <v>2.63</v>
      </c>
      <c r="E1968" s="61"/>
    </row>
    <row r="1969" spans="1:5" s="63" customFormat="1" x14ac:dyDescent="0.25">
      <c r="A1969" s="80" t="s">
        <v>12251</v>
      </c>
      <c r="B1969" s="81" t="s">
        <v>12252</v>
      </c>
      <c r="C1969" s="82" t="s">
        <v>119</v>
      </c>
      <c r="D1969" s="83">
        <v>4.3099999999999996</v>
      </c>
      <c r="E1969" s="61"/>
    </row>
    <row r="1970" spans="1:5" s="63" customFormat="1" x14ac:dyDescent="0.25">
      <c r="A1970" s="80" t="s">
        <v>12253</v>
      </c>
      <c r="B1970" s="81" t="s">
        <v>12254</v>
      </c>
      <c r="C1970" s="82" t="s">
        <v>119</v>
      </c>
      <c r="D1970" s="83">
        <v>3.29</v>
      </c>
      <c r="E1970" s="61"/>
    </row>
    <row r="1971" spans="1:5" s="63" customFormat="1" x14ac:dyDescent="0.25">
      <c r="A1971" s="80" t="s">
        <v>12255</v>
      </c>
      <c r="B1971" s="81" t="s">
        <v>12256</v>
      </c>
      <c r="C1971" s="82" t="s">
        <v>119</v>
      </c>
      <c r="D1971" s="83">
        <v>5.36</v>
      </c>
      <c r="E1971" s="61"/>
    </row>
    <row r="1972" spans="1:5" s="63" customFormat="1" ht="30" x14ac:dyDescent="0.25">
      <c r="A1972" s="80" t="s">
        <v>12257</v>
      </c>
      <c r="B1972" s="81" t="s">
        <v>12258</v>
      </c>
      <c r="C1972" s="82" t="s">
        <v>119</v>
      </c>
      <c r="D1972" s="83">
        <v>50.26</v>
      </c>
      <c r="E1972" s="61"/>
    </row>
    <row r="1973" spans="1:5" s="63" customFormat="1" ht="30" x14ac:dyDescent="0.25">
      <c r="A1973" s="80" t="s">
        <v>12259</v>
      </c>
      <c r="B1973" s="81" t="s">
        <v>12260</v>
      </c>
      <c r="C1973" s="82" t="s">
        <v>119</v>
      </c>
      <c r="D1973" s="83">
        <v>72.819999999999993</v>
      </c>
      <c r="E1973" s="61"/>
    </row>
    <row r="1974" spans="1:5" s="63" customFormat="1" ht="30" x14ac:dyDescent="0.25">
      <c r="A1974" s="80" t="s">
        <v>12261</v>
      </c>
      <c r="B1974" s="81" t="s">
        <v>12262</v>
      </c>
      <c r="C1974" s="82" t="s">
        <v>119</v>
      </c>
      <c r="D1974" s="83">
        <v>92</v>
      </c>
      <c r="E1974" s="61"/>
    </row>
    <row r="1975" spans="1:5" s="63" customFormat="1" ht="30" x14ac:dyDescent="0.25">
      <c r="A1975" s="80" t="s">
        <v>12263</v>
      </c>
      <c r="B1975" s="81" t="s">
        <v>12264</v>
      </c>
      <c r="C1975" s="82" t="s">
        <v>13</v>
      </c>
      <c r="D1975" s="83">
        <v>9.84</v>
      </c>
      <c r="E1975" s="61"/>
    </row>
    <row r="1976" spans="1:5" s="63" customFormat="1" ht="30" x14ac:dyDescent="0.25">
      <c r="A1976" s="80" t="s">
        <v>12265</v>
      </c>
      <c r="B1976" s="81" t="s">
        <v>12266</v>
      </c>
      <c r="C1976" s="82" t="s">
        <v>13</v>
      </c>
      <c r="D1976" s="83">
        <v>10.96</v>
      </c>
      <c r="E1976" s="61"/>
    </row>
    <row r="1977" spans="1:5" s="63" customFormat="1" ht="30" x14ac:dyDescent="0.25">
      <c r="A1977" s="80" t="s">
        <v>12267</v>
      </c>
      <c r="B1977" s="81" t="s">
        <v>12268</v>
      </c>
      <c r="C1977" s="82" t="s">
        <v>13</v>
      </c>
      <c r="D1977" s="83">
        <v>10.89</v>
      </c>
      <c r="E1977" s="61"/>
    </row>
    <row r="1978" spans="1:5" s="63" customFormat="1" x14ac:dyDescent="0.25">
      <c r="A1978" s="80" t="s">
        <v>12269</v>
      </c>
      <c r="B1978" s="81" t="s">
        <v>12270</v>
      </c>
      <c r="C1978" s="82" t="s">
        <v>13</v>
      </c>
      <c r="D1978" s="83">
        <v>9.93</v>
      </c>
      <c r="E1978" s="61"/>
    </row>
    <row r="1979" spans="1:5" s="63" customFormat="1" ht="30" x14ac:dyDescent="0.25">
      <c r="A1979" s="80" t="s">
        <v>12271</v>
      </c>
      <c r="B1979" s="81" t="s">
        <v>12272</v>
      </c>
      <c r="C1979" s="82" t="s">
        <v>119</v>
      </c>
      <c r="D1979" s="83">
        <v>3.73</v>
      </c>
      <c r="E1979" s="61"/>
    </row>
    <row r="1980" spans="1:5" s="63" customFormat="1" x14ac:dyDescent="0.25">
      <c r="A1980" s="80" t="s">
        <v>12273</v>
      </c>
      <c r="B1980" s="81" t="s">
        <v>12274</v>
      </c>
      <c r="C1980" s="82" t="s">
        <v>119</v>
      </c>
      <c r="D1980" s="83">
        <v>8.1199999999999992</v>
      </c>
      <c r="E1980" s="61"/>
    </row>
    <row r="1981" spans="1:5" s="63" customFormat="1" x14ac:dyDescent="0.25">
      <c r="A1981" s="80" t="s">
        <v>12275</v>
      </c>
      <c r="B1981" s="81" t="s">
        <v>12276</v>
      </c>
      <c r="C1981" s="82" t="s">
        <v>119</v>
      </c>
      <c r="D1981" s="83">
        <v>12.31</v>
      </c>
      <c r="E1981" s="61"/>
    </row>
    <row r="1982" spans="1:5" s="63" customFormat="1" x14ac:dyDescent="0.25">
      <c r="A1982" s="80" t="s">
        <v>12277</v>
      </c>
      <c r="B1982" s="81" t="s">
        <v>12278</v>
      </c>
      <c r="C1982" s="82" t="s">
        <v>119</v>
      </c>
      <c r="D1982" s="83">
        <v>18.440000000000001</v>
      </c>
      <c r="E1982" s="61"/>
    </row>
    <row r="1983" spans="1:5" s="63" customFormat="1" x14ac:dyDescent="0.25">
      <c r="A1983" s="80" t="s">
        <v>12279</v>
      </c>
      <c r="B1983" s="81" t="s">
        <v>12280</v>
      </c>
      <c r="C1983" s="82" t="s">
        <v>119</v>
      </c>
      <c r="D1983" s="83">
        <v>26.64</v>
      </c>
      <c r="E1983" s="61"/>
    </row>
    <row r="1984" spans="1:5" s="63" customFormat="1" x14ac:dyDescent="0.25">
      <c r="A1984" s="80" t="s">
        <v>12281</v>
      </c>
      <c r="B1984" s="81" t="s">
        <v>12282</v>
      </c>
      <c r="C1984" s="82" t="s">
        <v>119</v>
      </c>
      <c r="D1984" s="83">
        <v>40.549999999999997</v>
      </c>
      <c r="E1984" s="61"/>
    </row>
    <row r="1985" spans="1:5" s="63" customFormat="1" x14ac:dyDescent="0.25">
      <c r="A1985" s="80" t="s">
        <v>12283</v>
      </c>
      <c r="B1985" s="81" t="s">
        <v>12284</v>
      </c>
      <c r="C1985" s="82" t="s">
        <v>119</v>
      </c>
      <c r="D1985" s="83">
        <v>60.6</v>
      </c>
      <c r="E1985" s="61"/>
    </row>
    <row r="1986" spans="1:5" s="63" customFormat="1" x14ac:dyDescent="0.25">
      <c r="A1986" s="80" t="s">
        <v>12285</v>
      </c>
      <c r="B1986" s="81" t="s">
        <v>12286</v>
      </c>
      <c r="C1986" s="82" t="s">
        <v>119</v>
      </c>
      <c r="D1986" s="83">
        <v>10.09</v>
      </c>
      <c r="E1986" s="61"/>
    </row>
    <row r="1987" spans="1:5" s="63" customFormat="1" ht="30" x14ac:dyDescent="0.25">
      <c r="A1987" s="80" t="s">
        <v>12287</v>
      </c>
      <c r="B1987" s="81" t="s">
        <v>12288</v>
      </c>
      <c r="C1987" s="82" t="s">
        <v>13</v>
      </c>
      <c r="D1987" s="83">
        <v>783.64</v>
      </c>
      <c r="E1987" s="61"/>
    </row>
    <row r="1988" spans="1:5" s="63" customFormat="1" ht="30" x14ac:dyDescent="0.25">
      <c r="A1988" s="80" t="s">
        <v>12289</v>
      </c>
      <c r="B1988" s="81" t="s">
        <v>12290</v>
      </c>
      <c r="C1988" s="82" t="s">
        <v>13</v>
      </c>
      <c r="D1988" s="83">
        <v>473.84</v>
      </c>
      <c r="E1988" s="61"/>
    </row>
    <row r="1989" spans="1:5" s="63" customFormat="1" x14ac:dyDescent="0.25">
      <c r="A1989" s="80" t="s">
        <v>12291</v>
      </c>
      <c r="B1989" s="81" t="s">
        <v>12292</v>
      </c>
      <c r="C1989" s="82" t="s">
        <v>13</v>
      </c>
      <c r="D1989" s="83">
        <v>1601.81</v>
      </c>
      <c r="E1989" s="61"/>
    </row>
    <row r="1990" spans="1:5" s="63" customFormat="1" x14ac:dyDescent="0.25">
      <c r="A1990" s="80" t="s">
        <v>12293</v>
      </c>
      <c r="B1990" s="81" t="s">
        <v>7990</v>
      </c>
      <c r="C1990" s="82" t="s">
        <v>13</v>
      </c>
      <c r="D1990" s="83">
        <v>2079.7600000000002</v>
      </c>
      <c r="E1990" s="61"/>
    </row>
    <row r="1991" spans="1:5" s="63" customFormat="1" x14ac:dyDescent="0.25">
      <c r="A1991" s="80" t="s">
        <v>12294</v>
      </c>
      <c r="B1991" s="81" t="s">
        <v>12295</v>
      </c>
      <c r="C1991" s="82" t="s">
        <v>119</v>
      </c>
      <c r="D1991" s="83">
        <v>6.08</v>
      </c>
      <c r="E1991" s="61"/>
    </row>
    <row r="1992" spans="1:5" s="63" customFormat="1" ht="30" x14ac:dyDescent="0.25">
      <c r="A1992" s="80" t="s">
        <v>12296</v>
      </c>
      <c r="B1992" s="81" t="s">
        <v>12297</v>
      </c>
      <c r="C1992" s="82" t="s">
        <v>119</v>
      </c>
      <c r="D1992" s="83">
        <v>13.36</v>
      </c>
      <c r="E1992" s="61"/>
    </row>
    <row r="1993" spans="1:5" s="63" customFormat="1" x14ac:dyDescent="0.25">
      <c r="A1993" s="80" t="s">
        <v>12298</v>
      </c>
      <c r="B1993" s="81" t="s">
        <v>4165</v>
      </c>
      <c r="C1993" s="82" t="s">
        <v>119</v>
      </c>
      <c r="D1993" s="83">
        <v>21.56</v>
      </c>
      <c r="E1993" s="61"/>
    </row>
    <row r="1994" spans="1:5" s="63" customFormat="1" x14ac:dyDescent="0.25">
      <c r="A1994" s="80" t="s">
        <v>12299</v>
      </c>
      <c r="B1994" s="81" t="s">
        <v>12300</v>
      </c>
      <c r="C1994" s="82" t="s">
        <v>119</v>
      </c>
      <c r="D1994" s="83">
        <v>43.18</v>
      </c>
      <c r="E1994" s="61"/>
    </row>
    <row r="1995" spans="1:5" s="63" customFormat="1" x14ac:dyDescent="0.25">
      <c r="A1995" s="80" t="s">
        <v>12301</v>
      </c>
      <c r="B1995" s="81" t="s">
        <v>12302</v>
      </c>
      <c r="C1995" s="82" t="s">
        <v>119</v>
      </c>
      <c r="D1995" s="83">
        <v>18.510000000000002</v>
      </c>
      <c r="E1995" s="61"/>
    </row>
    <row r="1996" spans="1:5" s="63" customFormat="1" x14ac:dyDescent="0.25">
      <c r="A1996" s="80" t="s">
        <v>12303</v>
      </c>
      <c r="B1996" s="81" t="s">
        <v>12304</v>
      </c>
      <c r="C1996" s="82" t="s">
        <v>119</v>
      </c>
      <c r="D1996" s="83">
        <v>19.21</v>
      </c>
      <c r="E1996" s="61"/>
    </row>
    <row r="1997" spans="1:5" s="63" customFormat="1" x14ac:dyDescent="0.25">
      <c r="A1997" s="80" t="s">
        <v>12305</v>
      </c>
      <c r="B1997" s="81" t="s">
        <v>12306</v>
      </c>
      <c r="C1997" s="82" t="s">
        <v>119</v>
      </c>
      <c r="D1997" s="83">
        <v>33.130000000000003</v>
      </c>
      <c r="E1997" s="61"/>
    </row>
    <row r="1998" spans="1:5" s="63" customFormat="1" x14ac:dyDescent="0.25">
      <c r="A1998" s="80" t="s">
        <v>12307</v>
      </c>
      <c r="B1998" s="81" t="s">
        <v>12308</v>
      </c>
      <c r="C1998" s="82" t="s">
        <v>119</v>
      </c>
      <c r="D1998" s="83">
        <v>39.15</v>
      </c>
      <c r="E1998" s="61"/>
    </row>
    <row r="1999" spans="1:5" s="63" customFormat="1" x14ac:dyDescent="0.25">
      <c r="A1999" s="80" t="s">
        <v>12309</v>
      </c>
      <c r="B1999" s="81" t="s">
        <v>12310</v>
      </c>
      <c r="C1999" s="82" t="s">
        <v>119</v>
      </c>
      <c r="D1999" s="83">
        <v>47.86</v>
      </c>
      <c r="E1999" s="61"/>
    </row>
    <row r="2000" spans="1:5" s="63" customFormat="1" x14ac:dyDescent="0.25">
      <c r="A2000" s="80" t="s">
        <v>12311</v>
      </c>
      <c r="B2000" s="81" t="s">
        <v>12312</v>
      </c>
      <c r="C2000" s="82" t="s">
        <v>119</v>
      </c>
      <c r="D2000" s="83">
        <v>71.989999999999995</v>
      </c>
      <c r="E2000" s="61"/>
    </row>
    <row r="2001" spans="1:5" s="63" customFormat="1" x14ac:dyDescent="0.25">
      <c r="A2001" s="80" t="s">
        <v>12313</v>
      </c>
      <c r="B2001" s="81" t="s">
        <v>12314</v>
      </c>
      <c r="C2001" s="82" t="s">
        <v>119</v>
      </c>
      <c r="D2001" s="83">
        <v>81.8</v>
      </c>
      <c r="E2001" s="61"/>
    </row>
    <row r="2002" spans="1:5" s="63" customFormat="1" x14ac:dyDescent="0.25">
      <c r="A2002" s="80" t="s">
        <v>12315</v>
      </c>
      <c r="B2002" s="81" t="s">
        <v>12316</v>
      </c>
      <c r="C2002" s="82" t="s">
        <v>119</v>
      </c>
      <c r="D2002" s="83">
        <v>117.27</v>
      </c>
      <c r="E2002" s="61"/>
    </row>
    <row r="2003" spans="1:5" s="63" customFormat="1" x14ac:dyDescent="0.25">
      <c r="A2003" s="80" t="s">
        <v>12317</v>
      </c>
      <c r="B2003" s="81" t="s">
        <v>12318</v>
      </c>
      <c r="C2003" s="82" t="s">
        <v>119</v>
      </c>
      <c r="D2003" s="83">
        <v>14</v>
      </c>
      <c r="E2003" s="61"/>
    </row>
    <row r="2004" spans="1:5" s="63" customFormat="1" x14ac:dyDescent="0.25">
      <c r="A2004" s="80" t="s">
        <v>12319</v>
      </c>
      <c r="B2004" s="81" t="s">
        <v>12320</v>
      </c>
      <c r="C2004" s="82" t="s">
        <v>119</v>
      </c>
      <c r="D2004" s="83">
        <v>16.489999999999998</v>
      </c>
      <c r="E2004" s="61"/>
    </row>
    <row r="2005" spans="1:5" s="63" customFormat="1" x14ac:dyDescent="0.25">
      <c r="A2005" s="80" t="s">
        <v>12321</v>
      </c>
      <c r="B2005" s="81" t="s">
        <v>12322</v>
      </c>
      <c r="C2005" s="82" t="s">
        <v>119</v>
      </c>
      <c r="D2005" s="83">
        <v>20.78</v>
      </c>
      <c r="E2005" s="61"/>
    </row>
    <row r="2006" spans="1:5" s="63" customFormat="1" x14ac:dyDescent="0.25">
      <c r="A2006" s="80" t="s">
        <v>12323</v>
      </c>
      <c r="B2006" s="81" t="s">
        <v>12324</v>
      </c>
      <c r="C2006" s="82" t="s">
        <v>119</v>
      </c>
      <c r="D2006" s="83">
        <v>31.51</v>
      </c>
      <c r="E2006" s="61"/>
    </row>
    <row r="2007" spans="1:5" s="63" customFormat="1" x14ac:dyDescent="0.25">
      <c r="A2007" s="80" t="s">
        <v>12325</v>
      </c>
      <c r="B2007" s="81" t="s">
        <v>12326</v>
      </c>
      <c r="C2007" s="82" t="s">
        <v>119</v>
      </c>
      <c r="D2007" s="83">
        <v>38.049999999999997</v>
      </c>
      <c r="E2007" s="61"/>
    </row>
    <row r="2008" spans="1:5" s="63" customFormat="1" x14ac:dyDescent="0.25">
      <c r="A2008" s="80" t="s">
        <v>12327</v>
      </c>
      <c r="B2008" s="81" t="s">
        <v>12328</v>
      </c>
      <c r="C2008" s="82" t="s">
        <v>119</v>
      </c>
      <c r="D2008" s="83">
        <v>48.33</v>
      </c>
      <c r="E2008" s="61"/>
    </row>
    <row r="2009" spans="1:5" s="63" customFormat="1" x14ac:dyDescent="0.25">
      <c r="A2009" s="80" t="s">
        <v>12329</v>
      </c>
      <c r="B2009" s="81" t="s">
        <v>12330</v>
      </c>
      <c r="C2009" s="82" t="s">
        <v>119</v>
      </c>
      <c r="D2009" s="83">
        <v>66.849999999999994</v>
      </c>
      <c r="E2009" s="61"/>
    </row>
    <row r="2010" spans="1:5" s="63" customFormat="1" x14ac:dyDescent="0.25">
      <c r="A2010" s="80" t="s">
        <v>12331</v>
      </c>
      <c r="B2010" s="81" t="s">
        <v>12332</v>
      </c>
      <c r="C2010" s="82" t="s">
        <v>119</v>
      </c>
      <c r="D2010" s="83">
        <v>76.97</v>
      </c>
      <c r="E2010" s="61"/>
    </row>
    <row r="2011" spans="1:5" s="63" customFormat="1" x14ac:dyDescent="0.25">
      <c r="A2011" s="80" t="s">
        <v>12333</v>
      </c>
      <c r="B2011" s="81" t="s">
        <v>12334</v>
      </c>
      <c r="C2011" s="82" t="s">
        <v>119</v>
      </c>
      <c r="D2011" s="83">
        <v>111.67</v>
      </c>
      <c r="E2011" s="61"/>
    </row>
    <row r="2012" spans="1:5" s="63" customFormat="1" x14ac:dyDescent="0.25">
      <c r="A2012" s="80" t="s">
        <v>12335</v>
      </c>
      <c r="B2012" s="81" t="s">
        <v>12336</v>
      </c>
      <c r="C2012" s="82" t="s">
        <v>119</v>
      </c>
      <c r="D2012" s="83">
        <v>8.9499999999999993</v>
      </c>
      <c r="E2012" s="61"/>
    </row>
    <row r="2013" spans="1:5" s="63" customFormat="1" x14ac:dyDescent="0.25">
      <c r="A2013" s="80" t="s">
        <v>12337</v>
      </c>
      <c r="B2013" s="81" t="s">
        <v>12338</v>
      </c>
      <c r="C2013" s="82" t="s">
        <v>119</v>
      </c>
      <c r="D2013" s="83">
        <v>11.11</v>
      </c>
      <c r="E2013" s="61"/>
    </row>
    <row r="2014" spans="1:5" s="63" customFormat="1" x14ac:dyDescent="0.25">
      <c r="A2014" s="80" t="s">
        <v>12339</v>
      </c>
      <c r="B2014" s="81" t="s">
        <v>12340</v>
      </c>
      <c r="C2014" s="82" t="s">
        <v>119</v>
      </c>
      <c r="D2014" s="83">
        <v>17.95</v>
      </c>
      <c r="E2014" s="61"/>
    </row>
    <row r="2015" spans="1:5" s="63" customFormat="1" x14ac:dyDescent="0.25">
      <c r="A2015" s="80" t="s">
        <v>12341</v>
      </c>
      <c r="B2015" s="81" t="s">
        <v>12342</v>
      </c>
      <c r="C2015" s="82" t="s">
        <v>119</v>
      </c>
      <c r="D2015" s="83">
        <v>85.11</v>
      </c>
      <c r="E2015" s="61"/>
    </row>
    <row r="2016" spans="1:5" s="63" customFormat="1" x14ac:dyDescent="0.25">
      <c r="A2016" s="80" t="s">
        <v>12343</v>
      </c>
      <c r="B2016" s="81" t="s">
        <v>12344</v>
      </c>
      <c r="C2016" s="82" t="s">
        <v>119</v>
      </c>
      <c r="D2016" s="83">
        <v>24.49</v>
      </c>
      <c r="E2016" s="61"/>
    </row>
    <row r="2017" spans="1:5" s="63" customFormat="1" x14ac:dyDescent="0.25">
      <c r="A2017" s="80" t="s">
        <v>12345</v>
      </c>
      <c r="B2017" s="81" t="s">
        <v>12346</v>
      </c>
      <c r="C2017" s="82" t="s">
        <v>119</v>
      </c>
      <c r="D2017" s="83">
        <v>56.37</v>
      </c>
      <c r="E2017" s="61"/>
    </row>
    <row r="2018" spans="1:5" s="63" customFormat="1" x14ac:dyDescent="0.25">
      <c r="A2018" s="80" t="s">
        <v>12347</v>
      </c>
      <c r="B2018" s="81" t="s">
        <v>12348</v>
      </c>
      <c r="C2018" s="82" t="s">
        <v>13</v>
      </c>
      <c r="D2018" s="83">
        <v>69.87</v>
      </c>
      <c r="E2018" s="61"/>
    </row>
    <row r="2019" spans="1:5" s="63" customFormat="1" x14ac:dyDescent="0.25">
      <c r="A2019" s="80" t="s">
        <v>12349</v>
      </c>
      <c r="B2019" s="81" t="s">
        <v>5251</v>
      </c>
      <c r="C2019" s="82" t="s">
        <v>13</v>
      </c>
      <c r="D2019" s="83">
        <v>49.79</v>
      </c>
      <c r="E2019" s="61"/>
    </row>
    <row r="2020" spans="1:5" s="63" customFormat="1" x14ac:dyDescent="0.25">
      <c r="A2020" s="80" t="s">
        <v>12350</v>
      </c>
      <c r="B2020" s="81" t="s">
        <v>12351</v>
      </c>
      <c r="C2020" s="82" t="s">
        <v>119</v>
      </c>
      <c r="D2020" s="83">
        <v>28.69</v>
      </c>
      <c r="E2020" s="61"/>
    </row>
    <row r="2021" spans="1:5" s="63" customFormat="1" x14ac:dyDescent="0.25">
      <c r="A2021" s="80" t="s">
        <v>12352</v>
      </c>
      <c r="B2021" s="81" t="s">
        <v>12353</v>
      </c>
      <c r="C2021" s="82" t="s">
        <v>13</v>
      </c>
      <c r="D2021" s="83">
        <v>1.07</v>
      </c>
      <c r="E2021" s="61"/>
    </row>
    <row r="2022" spans="1:5" s="63" customFormat="1" x14ac:dyDescent="0.25">
      <c r="A2022" s="80" t="s">
        <v>12354</v>
      </c>
      <c r="B2022" s="81" t="s">
        <v>12355</v>
      </c>
      <c r="C2022" s="82" t="s">
        <v>13</v>
      </c>
      <c r="D2022" s="83">
        <v>2.13</v>
      </c>
      <c r="E2022" s="61"/>
    </row>
    <row r="2023" spans="1:5" s="63" customFormat="1" x14ac:dyDescent="0.25">
      <c r="A2023" s="80" t="s">
        <v>12356</v>
      </c>
      <c r="B2023" s="81" t="s">
        <v>12357</v>
      </c>
      <c r="C2023" s="82" t="s">
        <v>119</v>
      </c>
      <c r="D2023" s="83">
        <v>8.02</v>
      </c>
      <c r="E2023" s="61"/>
    </row>
    <row r="2024" spans="1:5" s="63" customFormat="1" ht="30" x14ac:dyDescent="0.25">
      <c r="A2024" s="80" t="s">
        <v>12358</v>
      </c>
      <c r="B2024" s="81" t="s">
        <v>12359</v>
      </c>
      <c r="C2024" s="82" t="s">
        <v>13</v>
      </c>
      <c r="D2024" s="83">
        <v>9.1</v>
      </c>
      <c r="E2024" s="61"/>
    </row>
    <row r="2025" spans="1:5" s="63" customFormat="1" ht="30" x14ac:dyDescent="0.25">
      <c r="A2025" s="80" t="s">
        <v>12360</v>
      </c>
      <c r="B2025" s="81" t="s">
        <v>12361</v>
      </c>
      <c r="C2025" s="82" t="s">
        <v>13</v>
      </c>
      <c r="D2025" s="83">
        <v>42.73</v>
      </c>
      <c r="E2025" s="61"/>
    </row>
    <row r="2026" spans="1:5" s="63" customFormat="1" ht="30" x14ac:dyDescent="0.25">
      <c r="A2026" s="80" t="s">
        <v>12362</v>
      </c>
      <c r="B2026" s="81" t="s">
        <v>12363</v>
      </c>
      <c r="C2026" s="82" t="s">
        <v>13</v>
      </c>
      <c r="D2026" s="83">
        <v>57.2</v>
      </c>
      <c r="E2026" s="61"/>
    </row>
    <row r="2027" spans="1:5" s="63" customFormat="1" ht="30" x14ac:dyDescent="0.25">
      <c r="A2027" s="80" t="s">
        <v>12364</v>
      </c>
      <c r="B2027" s="81" t="s">
        <v>12365</v>
      </c>
      <c r="C2027" s="82" t="s">
        <v>13</v>
      </c>
      <c r="D2027" s="83">
        <v>8.35</v>
      </c>
      <c r="E2027" s="61"/>
    </row>
    <row r="2028" spans="1:5" s="63" customFormat="1" ht="30" x14ac:dyDescent="0.25">
      <c r="A2028" s="80" t="s">
        <v>12366</v>
      </c>
      <c r="B2028" s="81" t="s">
        <v>12367</v>
      </c>
      <c r="C2028" s="82" t="s">
        <v>13</v>
      </c>
      <c r="D2028" s="83">
        <v>659.88</v>
      </c>
      <c r="E2028" s="61"/>
    </row>
    <row r="2029" spans="1:5" s="63" customFormat="1" x14ac:dyDescent="0.25">
      <c r="A2029" s="80" t="s">
        <v>12368</v>
      </c>
      <c r="B2029" s="81" t="s">
        <v>12369</v>
      </c>
      <c r="C2029" s="82" t="s">
        <v>13</v>
      </c>
      <c r="D2029" s="83">
        <v>494.57</v>
      </c>
      <c r="E2029" s="61"/>
    </row>
    <row r="2030" spans="1:5" s="63" customFormat="1" x14ac:dyDescent="0.25">
      <c r="A2030" s="80" t="s">
        <v>12370</v>
      </c>
      <c r="B2030" s="81" t="s">
        <v>12371</v>
      </c>
      <c r="C2030" s="82" t="s">
        <v>13</v>
      </c>
      <c r="D2030" s="83">
        <v>2.99</v>
      </c>
      <c r="E2030" s="61"/>
    </row>
    <row r="2031" spans="1:5" s="63" customFormat="1" x14ac:dyDescent="0.25">
      <c r="A2031" s="80" t="s">
        <v>12372</v>
      </c>
      <c r="B2031" s="81" t="s">
        <v>12373</v>
      </c>
      <c r="C2031" s="82" t="s">
        <v>119</v>
      </c>
      <c r="D2031" s="83">
        <v>54.1</v>
      </c>
      <c r="E2031" s="61"/>
    </row>
    <row r="2032" spans="1:5" s="63" customFormat="1" x14ac:dyDescent="0.25">
      <c r="A2032" s="80" t="s">
        <v>12374</v>
      </c>
      <c r="B2032" s="81" t="s">
        <v>12375</v>
      </c>
      <c r="C2032" s="82" t="s">
        <v>119</v>
      </c>
      <c r="D2032" s="83">
        <v>27.83</v>
      </c>
      <c r="E2032" s="61"/>
    </row>
    <row r="2033" spans="1:5" s="63" customFormat="1" x14ac:dyDescent="0.25">
      <c r="A2033" s="80" t="s">
        <v>12376</v>
      </c>
      <c r="B2033" s="81" t="s">
        <v>12377</v>
      </c>
      <c r="C2033" s="82" t="s">
        <v>119</v>
      </c>
      <c r="D2033" s="83">
        <v>5.82</v>
      </c>
      <c r="E2033" s="61"/>
    </row>
    <row r="2034" spans="1:5" s="63" customFormat="1" x14ac:dyDescent="0.25">
      <c r="A2034" s="80" t="s">
        <v>12378</v>
      </c>
      <c r="B2034" s="81" t="s">
        <v>12379</v>
      </c>
      <c r="C2034" s="82" t="s">
        <v>13</v>
      </c>
      <c r="D2034" s="83">
        <v>15.06</v>
      </c>
      <c r="E2034" s="61"/>
    </row>
    <row r="2035" spans="1:5" s="63" customFormat="1" x14ac:dyDescent="0.25">
      <c r="A2035" s="80" t="s">
        <v>12380</v>
      </c>
      <c r="B2035" s="81" t="s">
        <v>12381</v>
      </c>
      <c r="C2035" s="82" t="s">
        <v>13</v>
      </c>
      <c r="D2035" s="83">
        <v>15.49</v>
      </c>
      <c r="E2035" s="61"/>
    </row>
    <row r="2036" spans="1:5" s="63" customFormat="1" x14ac:dyDescent="0.25">
      <c r="A2036" s="80" t="s">
        <v>12382</v>
      </c>
      <c r="B2036" s="81" t="s">
        <v>12383</v>
      </c>
      <c r="C2036" s="82" t="s">
        <v>13</v>
      </c>
      <c r="D2036" s="83">
        <v>42.69</v>
      </c>
      <c r="E2036" s="61"/>
    </row>
    <row r="2037" spans="1:5" s="63" customFormat="1" x14ac:dyDescent="0.25">
      <c r="A2037" s="80" t="s">
        <v>12384</v>
      </c>
      <c r="B2037" s="81" t="s">
        <v>12385</v>
      </c>
      <c r="C2037" s="82" t="s">
        <v>13</v>
      </c>
      <c r="D2037" s="83">
        <v>58.07</v>
      </c>
      <c r="E2037" s="61"/>
    </row>
    <row r="2038" spans="1:5" s="63" customFormat="1" x14ac:dyDescent="0.25">
      <c r="A2038" s="80" t="s">
        <v>12386</v>
      </c>
      <c r="B2038" s="81" t="s">
        <v>12387</v>
      </c>
      <c r="C2038" s="82" t="s">
        <v>119</v>
      </c>
      <c r="D2038" s="83">
        <v>39.58</v>
      </c>
      <c r="E2038" s="61"/>
    </row>
    <row r="2039" spans="1:5" s="63" customFormat="1" x14ac:dyDescent="0.25">
      <c r="A2039" s="80" t="s">
        <v>12388</v>
      </c>
      <c r="B2039" s="81" t="s">
        <v>12389</v>
      </c>
      <c r="C2039" s="82" t="s">
        <v>119</v>
      </c>
      <c r="D2039" s="83">
        <v>51.55</v>
      </c>
      <c r="E2039" s="61"/>
    </row>
    <row r="2040" spans="1:5" s="63" customFormat="1" x14ac:dyDescent="0.25">
      <c r="A2040" s="80" t="s">
        <v>12390</v>
      </c>
      <c r="B2040" s="81" t="s">
        <v>12391</v>
      </c>
      <c r="C2040" s="82" t="s">
        <v>119</v>
      </c>
      <c r="D2040" s="83">
        <v>62.88</v>
      </c>
      <c r="E2040" s="61"/>
    </row>
    <row r="2041" spans="1:5" s="63" customFormat="1" x14ac:dyDescent="0.25">
      <c r="A2041" s="80" t="s">
        <v>12392</v>
      </c>
      <c r="B2041" s="81" t="s">
        <v>12393</v>
      </c>
      <c r="C2041" s="82" t="s">
        <v>119</v>
      </c>
      <c r="D2041" s="83">
        <v>75.41</v>
      </c>
      <c r="E2041" s="61"/>
    </row>
    <row r="2042" spans="1:5" s="63" customFormat="1" x14ac:dyDescent="0.25">
      <c r="A2042" s="80" t="s">
        <v>12394</v>
      </c>
      <c r="B2042" s="81" t="s">
        <v>12395</v>
      </c>
      <c r="C2042" s="82" t="s">
        <v>119</v>
      </c>
      <c r="D2042" s="83">
        <v>87.99</v>
      </c>
      <c r="E2042" s="61"/>
    </row>
    <row r="2043" spans="1:5" s="63" customFormat="1" x14ac:dyDescent="0.25">
      <c r="A2043" s="80" t="s">
        <v>12396</v>
      </c>
      <c r="B2043" s="81" t="s">
        <v>12397</v>
      </c>
      <c r="C2043" s="82" t="s">
        <v>119</v>
      </c>
      <c r="D2043" s="83">
        <v>78.88</v>
      </c>
      <c r="E2043" s="61"/>
    </row>
    <row r="2044" spans="1:5" s="63" customFormat="1" x14ac:dyDescent="0.25">
      <c r="A2044" s="80" t="s">
        <v>12398</v>
      </c>
      <c r="B2044" s="81" t="s">
        <v>12399</v>
      </c>
      <c r="C2044" s="82" t="s">
        <v>119</v>
      </c>
      <c r="D2044" s="83">
        <v>88.56</v>
      </c>
      <c r="E2044" s="61"/>
    </row>
    <row r="2045" spans="1:5" s="63" customFormat="1" x14ac:dyDescent="0.25">
      <c r="A2045" s="80" t="s">
        <v>12400</v>
      </c>
      <c r="B2045" s="81" t="s">
        <v>12401</v>
      </c>
      <c r="C2045" s="82" t="s">
        <v>119</v>
      </c>
      <c r="D2045" s="83">
        <v>100.6</v>
      </c>
      <c r="E2045" s="61"/>
    </row>
    <row r="2046" spans="1:5" s="63" customFormat="1" x14ac:dyDescent="0.25">
      <c r="A2046" s="80" t="s">
        <v>12402</v>
      </c>
      <c r="B2046" s="81" t="s">
        <v>12403</v>
      </c>
      <c r="C2046" s="82" t="s">
        <v>119</v>
      </c>
      <c r="D2046" s="83">
        <v>113.12</v>
      </c>
      <c r="E2046" s="61"/>
    </row>
    <row r="2047" spans="1:5" s="63" customFormat="1" x14ac:dyDescent="0.25">
      <c r="A2047" s="80" t="s">
        <v>12404</v>
      </c>
      <c r="B2047" s="81" t="s">
        <v>12405</v>
      </c>
      <c r="C2047" s="82" t="s">
        <v>119</v>
      </c>
      <c r="D2047" s="83">
        <v>131.93</v>
      </c>
      <c r="E2047" s="61"/>
    </row>
    <row r="2048" spans="1:5" s="63" customFormat="1" x14ac:dyDescent="0.25">
      <c r="A2048" s="80" t="s">
        <v>12406</v>
      </c>
      <c r="B2048" s="81" t="s">
        <v>12407</v>
      </c>
      <c r="C2048" s="82" t="s">
        <v>119</v>
      </c>
      <c r="D2048" s="83">
        <v>198.3</v>
      </c>
      <c r="E2048" s="61"/>
    </row>
    <row r="2049" spans="1:5" s="63" customFormat="1" x14ac:dyDescent="0.25">
      <c r="A2049" s="80" t="s">
        <v>12408</v>
      </c>
      <c r="B2049" s="81" t="s">
        <v>12409</v>
      </c>
      <c r="C2049" s="82" t="s">
        <v>119</v>
      </c>
      <c r="D2049" s="83">
        <v>51.89</v>
      </c>
      <c r="E2049" s="61"/>
    </row>
    <row r="2050" spans="1:5" s="63" customFormat="1" x14ac:dyDescent="0.25">
      <c r="A2050" s="80" t="s">
        <v>12410</v>
      </c>
      <c r="B2050" s="81" t="s">
        <v>12411</v>
      </c>
      <c r="C2050" s="82" t="s">
        <v>119</v>
      </c>
      <c r="D2050" s="83">
        <v>60.38</v>
      </c>
      <c r="E2050" s="61"/>
    </row>
    <row r="2051" spans="1:5" s="63" customFormat="1" x14ac:dyDescent="0.25">
      <c r="A2051" s="80" t="s">
        <v>12412</v>
      </c>
      <c r="B2051" s="81" t="s">
        <v>12413</v>
      </c>
      <c r="C2051" s="82" t="s">
        <v>119</v>
      </c>
      <c r="D2051" s="83">
        <v>73.790000000000006</v>
      </c>
      <c r="E2051" s="61"/>
    </row>
    <row r="2052" spans="1:5" s="63" customFormat="1" x14ac:dyDescent="0.25">
      <c r="A2052" s="80" t="s">
        <v>12414</v>
      </c>
      <c r="B2052" s="81" t="s">
        <v>12415</v>
      </c>
      <c r="C2052" s="82" t="s">
        <v>119</v>
      </c>
      <c r="D2052" s="83">
        <v>95.39</v>
      </c>
      <c r="E2052" s="61"/>
    </row>
    <row r="2053" spans="1:5" s="63" customFormat="1" x14ac:dyDescent="0.25">
      <c r="A2053" s="80" t="s">
        <v>12416</v>
      </c>
      <c r="B2053" s="81" t="s">
        <v>12417</v>
      </c>
      <c r="C2053" s="82" t="s">
        <v>119</v>
      </c>
      <c r="D2053" s="83">
        <v>82.63</v>
      </c>
      <c r="E2053" s="61"/>
    </row>
    <row r="2054" spans="1:5" s="63" customFormat="1" x14ac:dyDescent="0.25">
      <c r="A2054" s="80" t="s">
        <v>12418</v>
      </c>
      <c r="B2054" s="81" t="s">
        <v>12419</v>
      </c>
      <c r="C2054" s="82" t="s">
        <v>119</v>
      </c>
      <c r="D2054" s="83">
        <v>96.62</v>
      </c>
      <c r="E2054" s="61"/>
    </row>
    <row r="2055" spans="1:5" s="63" customFormat="1" x14ac:dyDescent="0.25">
      <c r="A2055" s="80" t="s">
        <v>12420</v>
      </c>
      <c r="B2055" s="81" t="s">
        <v>12421</v>
      </c>
      <c r="C2055" s="82" t="s">
        <v>119</v>
      </c>
      <c r="D2055" s="83">
        <v>113.9</v>
      </c>
      <c r="E2055" s="61"/>
    </row>
    <row r="2056" spans="1:5" s="63" customFormat="1" x14ac:dyDescent="0.25">
      <c r="A2056" s="80" t="s">
        <v>12422</v>
      </c>
      <c r="B2056" s="81" t="s">
        <v>12423</v>
      </c>
      <c r="C2056" s="82" t="s">
        <v>119</v>
      </c>
      <c r="D2056" s="83">
        <v>120.82</v>
      </c>
      <c r="E2056" s="61"/>
    </row>
    <row r="2057" spans="1:5" s="63" customFormat="1" x14ac:dyDescent="0.25">
      <c r="A2057" s="80" t="s">
        <v>12424</v>
      </c>
      <c r="B2057" s="81" t="s">
        <v>12425</v>
      </c>
      <c r="C2057" s="82" t="s">
        <v>119</v>
      </c>
      <c r="D2057" s="83">
        <v>172.51</v>
      </c>
      <c r="E2057" s="61"/>
    </row>
    <row r="2058" spans="1:5" s="63" customFormat="1" x14ac:dyDescent="0.25">
      <c r="A2058" s="80" t="s">
        <v>12426</v>
      </c>
      <c r="B2058" s="81" t="s">
        <v>12427</v>
      </c>
      <c r="C2058" s="82" t="s">
        <v>119</v>
      </c>
      <c r="D2058" s="83">
        <v>20.54</v>
      </c>
      <c r="E2058" s="61"/>
    </row>
    <row r="2059" spans="1:5" s="63" customFormat="1" x14ac:dyDescent="0.25">
      <c r="A2059" s="80" t="s">
        <v>12428</v>
      </c>
      <c r="B2059" s="81" t="s">
        <v>12429</v>
      </c>
      <c r="C2059" s="82" t="s">
        <v>119</v>
      </c>
      <c r="D2059" s="83">
        <v>34.47</v>
      </c>
      <c r="E2059" s="61"/>
    </row>
    <row r="2060" spans="1:5" s="63" customFormat="1" x14ac:dyDescent="0.25">
      <c r="A2060" s="80" t="s">
        <v>12430</v>
      </c>
      <c r="B2060" s="81" t="s">
        <v>12431</v>
      </c>
      <c r="C2060" s="82" t="s">
        <v>119</v>
      </c>
      <c r="D2060" s="83">
        <v>47.95</v>
      </c>
      <c r="E2060" s="61"/>
    </row>
    <row r="2061" spans="1:5" s="63" customFormat="1" x14ac:dyDescent="0.25">
      <c r="A2061" s="80" t="s">
        <v>12432</v>
      </c>
      <c r="B2061" s="81" t="s">
        <v>12433</v>
      </c>
      <c r="C2061" s="82" t="s">
        <v>119</v>
      </c>
      <c r="D2061" s="83">
        <v>68.2</v>
      </c>
      <c r="E2061" s="61"/>
    </row>
    <row r="2062" spans="1:5" s="63" customFormat="1" x14ac:dyDescent="0.25">
      <c r="A2062" s="80" t="s">
        <v>12434</v>
      </c>
      <c r="B2062" s="81" t="s">
        <v>12435</v>
      </c>
      <c r="C2062" s="82" t="s">
        <v>119</v>
      </c>
      <c r="D2062" s="83">
        <v>77.83</v>
      </c>
      <c r="E2062" s="61"/>
    </row>
    <row r="2063" spans="1:5" s="63" customFormat="1" x14ac:dyDescent="0.25">
      <c r="A2063" s="80" t="s">
        <v>12436</v>
      </c>
      <c r="B2063" s="81" t="s">
        <v>12437</v>
      </c>
      <c r="C2063" s="82" t="s">
        <v>119</v>
      </c>
      <c r="D2063" s="83">
        <v>110.42</v>
      </c>
      <c r="E2063" s="61"/>
    </row>
    <row r="2064" spans="1:5" s="63" customFormat="1" x14ac:dyDescent="0.25">
      <c r="A2064" s="80" t="s">
        <v>12438</v>
      </c>
      <c r="B2064" s="81" t="s">
        <v>12439</v>
      </c>
      <c r="C2064" s="82" t="s">
        <v>119</v>
      </c>
      <c r="D2064" s="83">
        <v>132.63999999999999</v>
      </c>
      <c r="E2064" s="61"/>
    </row>
    <row r="2065" spans="1:5" s="63" customFormat="1" x14ac:dyDescent="0.25">
      <c r="A2065" s="80" t="s">
        <v>12440</v>
      </c>
      <c r="B2065" s="81" t="s">
        <v>12441</v>
      </c>
      <c r="C2065" s="82" t="s">
        <v>13</v>
      </c>
      <c r="D2065" s="83">
        <v>6.51</v>
      </c>
      <c r="E2065" s="61"/>
    </row>
    <row r="2066" spans="1:5" s="63" customFormat="1" x14ac:dyDescent="0.25">
      <c r="A2066" s="80" t="s">
        <v>12442</v>
      </c>
      <c r="B2066" s="81" t="s">
        <v>12443</v>
      </c>
      <c r="C2066" s="82" t="s">
        <v>13</v>
      </c>
      <c r="D2066" s="83">
        <v>8.08</v>
      </c>
      <c r="E2066" s="61"/>
    </row>
    <row r="2067" spans="1:5" s="63" customFormat="1" x14ac:dyDescent="0.25">
      <c r="A2067" s="80" t="s">
        <v>12444</v>
      </c>
      <c r="B2067" s="81" t="s">
        <v>12445</v>
      </c>
      <c r="C2067" s="82" t="s">
        <v>13</v>
      </c>
      <c r="D2067" s="83">
        <v>11.46</v>
      </c>
      <c r="E2067" s="61"/>
    </row>
    <row r="2068" spans="1:5" s="63" customFormat="1" x14ac:dyDescent="0.25">
      <c r="A2068" s="80" t="s">
        <v>12446</v>
      </c>
      <c r="B2068" s="81" t="s">
        <v>12447</v>
      </c>
      <c r="C2068" s="82" t="s">
        <v>13</v>
      </c>
      <c r="D2068" s="83">
        <v>14.17</v>
      </c>
      <c r="E2068" s="61"/>
    </row>
    <row r="2069" spans="1:5" s="63" customFormat="1" x14ac:dyDescent="0.25">
      <c r="A2069" s="80" t="s">
        <v>12448</v>
      </c>
      <c r="B2069" s="81" t="s">
        <v>12449</v>
      </c>
      <c r="C2069" s="82" t="s">
        <v>13</v>
      </c>
      <c r="D2069" s="83">
        <v>13.49</v>
      </c>
      <c r="E2069" s="61"/>
    </row>
    <row r="2070" spans="1:5" s="63" customFormat="1" x14ac:dyDescent="0.25">
      <c r="A2070" s="80" t="s">
        <v>12450</v>
      </c>
      <c r="B2070" s="81" t="s">
        <v>12451</v>
      </c>
      <c r="C2070" s="82" t="s">
        <v>13</v>
      </c>
      <c r="D2070" s="83">
        <v>18</v>
      </c>
      <c r="E2070" s="61"/>
    </row>
    <row r="2071" spans="1:5" s="63" customFormat="1" x14ac:dyDescent="0.25">
      <c r="A2071" s="80" t="s">
        <v>12452</v>
      </c>
      <c r="B2071" s="81" t="s">
        <v>12453</v>
      </c>
      <c r="C2071" s="82" t="s">
        <v>13</v>
      </c>
      <c r="D2071" s="83">
        <v>10.58</v>
      </c>
      <c r="E2071" s="61"/>
    </row>
    <row r="2072" spans="1:5" s="63" customFormat="1" x14ac:dyDescent="0.25">
      <c r="A2072" s="80" t="s">
        <v>12454</v>
      </c>
      <c r="B2072" s="81" t="s">
        <v>12455</v>
      </c>
      <c r="C2072" s="82" t="s">
        <v>13</v>
      </c>
      <c r="D2072" s="83">
        <v>14.22</v>
      </c>
      <c r="E2072" s="61"/>
    </row>
    <row r="2073" spans="1:5" s="63" customFormat="1" x14ac:dyDescent="0.25">
      <c r="A2073" s="80" t="s">
        <v>12456</v>
      </c>
      <c r="B2073" s="81" t="s">
        <v>12457</v>
      </c>
      <c r="C2073" s="82" t="s">
        <v>13</v>
      </c>
      <c r="D2073" s="83">
        <v>16.38</v>
      </c>
      <c r="E2073" s="61"/>
    </row>
    <row r="2074" spans="1:5" s="63" customFormat="1" x14ac:dyDescent="0.25">
      <c r="A2074" s="80" t="s">
        <v>12458</v>
      </c>
      <c r="B2074" s="81" t="s">
        <v>12459</v>
      </c>
      <c r="C2074" s="82" t="s">
        <v>13</v>
      </c>
      <c r="D2074" s="83">
        <v>17.649999999999999</v>
      </c>
      <c r="E2074" s="61"/>
    </row>
    <row r="2075" spans="1:5" s="63" customFormat="1" x14ac:dyDescent="0.25">
      <c r="A2075" s="80" t="s">
        <v>12460</v>
      </c>
      <c r="B2075" s="81" t="s">
        <v>12461</v>
      </c>
      <c r="C2075" s="82" t="s">
        <v>13</v>
      </c>
      <c r="D2075" s="83">
        <v>21.1</v>
      </c>
      <c r="E2075" s="61"/>
    </row>
    <row r="2076" spans="1:5" s="63" customFormat="1" x14ac:dyDescent="0.25">
      <c r="A2076" s="80" t="s">
        <v>12462</v>
      </c>
      <c r="B2076" s="81" t="s">
        <v>12463</v>
      </c>
      <c r="C2076" s="82" t="s">
        <v>13</v>
      </c>
      <c r="D2076" s="83">
        <v>27.41</v>
      </c>
      <c r="E2076" s="61"/>
    </row>
    <row r="2077" spans="1:5" s="63" customFormat="1" x14ac:dyDescent="0.25">
      <c r="A2077" s="80" t="s">
        <v>12464</v>
      </c>
      <c r="B2077" s="81" t="s">
        <v>4451</v>
      </c>
      <c r="C2077" s="82" t="s">
        <v>13</v>
      </c>
      <c r="D2077" s="83">
        <v>12.59</v>
      </c>
      <c r="E2077" s="61"/>
    </row>
    <row r="2078" spans="1:5" s="63" customFormat="1" x14ac:dyDescent="0.25">
      <c r="A2078" s="80" t="s">
        <v>12465</v>
      </c>
      <c r="B2078" s="81" t="s">
        <v>4453</v>
      </c>
      <c r="C2078" s="82" t="s">
        <v>13</v>
      </c>
      <c r="D2078" s="83">
        <v>16.489999999999998</v>
      </c>
      <c r="E2078" s="61"/>
    </row>
    <row r="2079" spans="1:5" s="63" customFormat="1" x14ac:dyDescent="0.25">
      <c r="A2079" s="80" t="s">
        <v>12466</v>
      </c>
      <c r="B2079" s="81" t="s">
        <v>4455</v>
      </c>
      <c r="C2079" s="82" t="s">
        <v>13</v>
      </c>
      <c r="D2079" s="83">
        <v>23.19</v>
      </c>
      <c r="E2079" s="61"/>
    </row>
    <row r="2080" spans="1:5" s="63" customFormat="1" x14ac:dyDescent="0.25">
      <c r="A2080" s="80" t="s">
        <v>12467</v>
      </c>
      <c r="B2080" s="81" t="s">
        <v>4457</v>
      </c>
      <c r="C2080" s="82" t="s">
        <v>13</v>
      </c>
      <c r="D2080" s="83">
        <v>26.85</v>
      </c>
      <c r="E2080" s="61"/>
    </row>
    <row r="2081" spans="1:5" s="63" customFormat="1" x14ac:dyDescent="0.25">
      <c r="A2081" s="80" t="s">
        <v>12468</v>
      </c>
      <c r="B2081" s="81" t="s">
        <v>4459</v>
      </c>
      <c r="C2081" s="82" t="s">
        <v>13</v>
      </c>
      <c r="D2081" s="83">
        <v>33.26</v>
      </c>
      <c r="E2081" s="61"/>
    </row>
    <row r="2082" spans="1:5" s="63" customFormat="1" x14ac:dyDescent="0.25">
      <c r="A2082" s="80" t="s">
        <v>12469</v>
      </c>
      <c r="B2082" s="81" t="s">
        <v>4461</v>
      </c>
      <c r="C2082" s="82" t="s">
        <v>13</v>
      </c>
      <c r="D2082" s="83">
        <v>43.62</v>
      </c>
      <c r="E2082" s="61"/>
    </row>
    <row r="2083" spans="1:5" s="63" customFormat="1" x14ac:dyDescent="0.25">
      <c r="A2083" s="80" t="s">
        <v>12470</v>
      </c>
      <c r="B2083" s="81" t="s">
        <v>4463</v>
      </c>
      <c r="C2083" s="82" t="s">
        <v>13</v>
      </c>
      <c r="D2083" s="83">
        <v>50.8</v>
      </c>
      <c r="E2083" s="61"/>
    </row>
    <row r="2084" spans="1:5" s="63" customFormat="1" x14ac:dyDescent="0.25">
      <c r="A2084" s="80" t="s">
        <v>12471</v>
      </c>
      <c r="B2084" s="81" t="s">
        <v>12472</v>
      </c>
      <c r="C2084" s="82" t="s">
        <v>119</v>
      </c>
      <c r="D2084" s="83">
        <v>44.03</v>
      </c>
      <c r="E2084" s="61"/>
    </row>
    <row r="2085" spans="1:5" s="63" customFormat="1" ht="30" x14ac:dyDescent="0.25">
      <c r="A2085" s="80" t="s">
        <v>12473</v>
      </c>
      <c r="B2085" s="81" t="s">
        <v>12474</v>
      </c>
      <c r="C2085" s="82" t="s">
        <v>13</v>
      </c>
      <c r="D2085" s="83">
        <v>46.17</v>
      </c>
      <c r="E2085" s="61"/>
    </row>
    <row r="2086" spans="1:5" s="63" customFormat="1" ht="30" x14ac:dyDescent="0.25">
      <c r="A2086" s="80" t="s">
        <v>12475</v>
      </c>
      <c r="B2086" s="81" t="s">
        <v>12476</v>
      </c>
      <c r="C2086" s="82" t="s">
        <v>13</v>
      </c>
      <c r="D2086" s="83">
        <v>5.8</v>
      </c>
      <c r="E2086" s="61"/>
    </row>
    <row r="2087" spans="1:5" s="63" customFormat="1" x14ac:dyDescent="0.25">
      <c r="A2087" s="80" t="s">
        <v>12477</v>
      </c>
      <c r="B2087" s="81" t="s">
        <v>12478</v>
      </c>
      <c r="C2087" s="82" t="s">
        <v>13</v>
      </c>
      <c r="D2087" s="83">
        <v>1.88</v>
      </c>
      <c r="E2087" s="61"/>
    </row>
    <row r="2088" spans="1:5" s="63" customFormat="1" ht="30" x14ac:dyDescent="0.25">
      <c r="A2088" s="80" t="s">
        <v>12479</v>
      </c>
      <c r="B2088" s="81" t="s">
        <v>12480</v>
      </c>
      <c r="C2088" s="82" t="s">
        <v>119</v>
      </c>
      <c r="D2088" s="83">
        <v>49.97</v>
      </c>
      <c r="E2088" s="61"/>
    </row>
    <row r="2089" spans="1:5" s="63" customFormat="1" ht="30" x14ac:dyDescent="0.25">
      <c r="A2089" s="80" t="s">
        <v>12481</v>
      </c>
      <c r="B2089" s="81" t="s">
        <v>12482</v>
      </c>
      <c r="C2089" s="82" t="s">
        <v>13</v>
      </c>
      <c r="D2089" s="83">
        <v>57.8</v>
      </c>
      <c r="E2089" s="61"/>
    </row>
    <row r="2090" spans="1:5" s="63" customFormat="1" ht="30" x14ac:dyDescent="0.25">
      <c r="A2090" s="80" t="s">
        <v>12483</v>
      </c>
      <c r="B2090" s="81" t="s">
        <v>12484</v>
      </c>
      <c r="C2090" s="82" t="s">
        <v>13</v>
      </c>
      <c r="D2090" s="83">
        <v>72.98</v>
      </c>
      <c r="E2090" s="61"/>
    </row>
    <row r="2091" spans="1:5" s="63" customFormat="1" ht="30" x14ac:dyDescent="0.25">
      <c r="A2091" s="80" t="s">
        <v>12485</v>
      </c>
      <c r="B2091" s="81" t="s">
        <v>12486</v>
      </c>
      <c r="C2091" s="82" t="s">
        <v>13</v>
      </c>
      <c r="D2091" s="83">
        <v>17.03</v>
      </c>
      <c r="E2091" s="61"/>
    </row>
    <row r="2092" spans="1:5" s="63" customFormat="1" ht="30" x14ac:dyDescent="0.25">
      <c r="A2092" s="80" t="s">
        <v>12487</v>
      </c>
      <c r="B2092" s="81" t="s">
        <v>12488</v>
      </c>
      <c r="C2092" s="82" t="s">
        <v>13</v>
      </c>
      <c r="D2092" s="83">
        <v>23.55</v>
      </c>
      <c r="E2092" s="61"/>
    </row>
    <row r="2093" spans="1:5" s="63" customFormat="1" ht="30" x14ac:dyDescent="0.25">
      <c r="A2093" s="80" t="s">
        <v>12489</v>
      </c>
      <c r="B2093" s="81" t="s">
        <v>12490</v>
      </c>
      <c r="C2093" s="82" t="s">
        <v>119</v>
      </c>
      <c r="D2093" s="83">
        <v>157.63999999999999</v>
      </c>
      <c r="E2093" s="61"/>
    </row>
    <row r="2094" spans="1:5" s="63" customFormat="1" ht="30" x14ac:dyDescent="0.25">
      <c r="A2094" s="80" t="s">
        <v>12491</v>
      </c>
      <c r="B2094" s="81" t="s">
        <v>12492</v>
      </c>
      <c r="C2094" s="82" t="s">
        <v>119</v>
      </c>
      <c r="D2094" s="83">
        <v>223.71</v>
      </c>
      <c r="E2094" s="61"/>
    </row>
    <row r="2095" spans="1:5" s="63" customFormat="1" ht="30" x14ac:dyDescent="0.25">
      <c r="A2095" s="80" t="s">
        <v>12493</v>
      </c>
      <c r="B2095" s="81" t="s">
        <v>12494</v>
      </c>
      <c r="C2095" s="82" t="s">
        <v>119</v>
      </c>
      <c r="D2095" s="83">
        <v>180.24</v>
      </c>
      <c r="E2095" s="61"/>
    </row>
    <row r="2096" spans="1:5" s="63" customFormat="1" ht="30" x14ac:dyDescent="0.25">
      <c r="A2096" s="80" t="s">
        <v>12495</v>
      </c>
      <c r="B2096" s="81" t="s">
        <v>12496</v>
      </c>
      <c r="C2096" s="82" t="s">
        <v>119</v>
      </c>
      <c r="D2096" s="83">
        <v>165.78</v>
      </c>
      <c r="E2096" s="61"/>
    </row>
    <row r="2097" spans="1:5" s="63" customFormat="1" ht="30" x14ac:dyDescent="0.25">
      <c r="A2097" s="80" t="s">
        <v>12497</v>
      </c>
      <c r="B2097" s="81" t="s">
        <v>12498</v>
      </c>
      <c r="C2097" s="82" t="s">
        <v>119</v>
      </c>
      <c r="D2097" s="83">
        <v>194.74</v>
      </c>
      <c r="E2097" s="61"/>
    </row>
    <row r="2098" spans="1:5" s="63" customFormat="1" x14ac:dyDescent="0.25">
      <c r="A2098" s="80" t="s">
        <v>12499</v>
      </c>
      <c r="B2098" s="81" t="s">
        <v>12500</v>
      </c>
      <c r="C2098" s="82" t="s">
        <v>13</v>
      </c>
      <c r="D2098" s="83">
        <v>21.45</v>
      </c>
      <c r="E2098" s="61"/>
    </row>
    <row r="2099" spans="1:5" s="63" customFormat="1" ht="30" x14ac:dyDescent="0.25">
      <c r="A2099" s="80" t="s">
        <v>12501</v>
      </c>
      <c r="B2099" s="81" t="s">
        <v>12502</v>
      </c>
      <c r="C2099" s="82" t="s">
        <v>13</v>
      </c>
      <c r="D2099" s="83">
        <v>40.880000000000003</v>
      </c>
      <c r="E2099" s="61"/>
    </row>
    <row r="2100" spans="1:5" s="63" customFormat="1" ht="30" x14ac:dyDescent="0.25">
      <c r="A2100" s="80" t="s">
        <v>12503</v>
      </c>
      <c r="B2100" s="81" t="s">
        <v>5121</v>
      </c>
      <c r="C2100" s="82" t="s">
        <v>13</v>
      </c>
      <c r="D2100" s="83">
        <v>611.39</v>
      </c>
      <c r="E2100" s="61"/>
    </row>
    <row r="2101" spans="1:5" s="63" customFormat="1" x14ac:dyDescent="0.25">
      <c r="A2101" s="80" t="s">
        <v>12504</v>
      </c>
      <c r="B2101" s="81" t="s">
        <v>12505</v>
      </c>
      <c r="C2101" s="82" t="s">
        <v>119</v>
      </c>
      <c r="D2101" s="83">
        <v>39.299999999999997</v>
      </c>
      <c r="E2101" s="61"/>
    </row>
    <row r="2102" spans="1:5" s="63" customFormat="1" x14ac:dyDescent="0.25">
      <c r="A2102" s="80" t="s">
        <v>12506</v>
      </c>
      <c r="B2102" s="81" t="s">
        <v>12507</v>
      </c>
      <c r="C2102" s="82" t="s">
        <v>119</v>
      </c>
      <c r="D2102" s="83">
        <v>34.19</v>
      </c>
      <c r="E2102" s="61"/>
    </row>
    <row r="2103" spans="1:5" s="63" customFormat="1" x14ac:dyDescent="0.25">
      <c r="A2103" s="80" t="s">
        <v>12508</v>
      </c>
      <c r="B2103" s="81" t="s">
        <v>12509</v>
      </c>
      <c r="C2103" s="82" t="s">
        <v>119</v>
      </c>
      <c r="D2103" s="83">
        <v>4.1100000000000003</v>
      </c>
      <c r="E2103" s="61"/>
    </row>
    <row r="2104" spans="1:5" s="63" customFormat="1" ht="30" x14ac:dyDescent="0.25">
      <c r="A2104" s="80" t="s">
        <v>12510</v>
      </c>
      <c r="B2104" s="81" t="s">
        <v>12511</v>
      </c>
      <c r="C2104" s="82" t="s">
        <v>13</v>
      </c>
      <c r="D2104" s="83">
        <v>2.12</v>
      </c>
      <c r="E2104" s="61"/>
    </row>
    <row r="2105" spans="1:5" s="63" customFormat="1" x14ac:dyDescent="0.25">
      <c r="A2105" s="80" t="s">
        <v>12512</v>
      </c>
      <c r="B2105" s="81" t="s">
        <v>12513</v>
      </c>
      <c r="C2105" s="82" t="s">
        <v>13</v>
      </c>
      <c r="D2105" s="83">
        <v>2266.0700000000002</v>
      </c>
      <c r="E2105" s="61"/>
    </row>
    <row r="2106" spans="1:5" s="63" customFormat="1" x14ac:dyDescent="0.25">
      <c r="A2106" s="80" t="s">
        <v>12514</v>
      </c>
      <c r="B2106" s="81" t="s">
        <v>12515</v>
      </c>
      <c r="C2106" s="82" t="s">
        <v>13</v>
      </c>
      <c r="D2106" s="83">
        <v>1643.08</v>
      </c>
      <c r="E2106" s="61"/>
    </row>
    <row r="2107" spans="1:5" s="63" customFormat="1" ht="30" x14ac:dyDescent="0.25">
      <c r="A2107" s="80" t="s">
        <v>12516</v>
      </c>
      <c r="B2107" s="81" t="s">
        <v>12517</v>
      </c>
      <c r="C2107" s="82" t="s">
        <v>13</v>
      </c>
      <c r="D2107" s="83">
        <v>513.48</v>
      </c>
      <c r="E2107" s="61"/>
    </row>
    <row r="2108" spans="1:5" s="63" customFormat="1" x14ac:dyDescent="0.25">
      <c r="A2108" s="80" t="s">
        <v>12518</v>
      </c>
      <c r="B2108" s="81" t="s">
        <v>12519</v>
      </c>
      <c r="C2108" s="82" t="s">
        <v>119</v>
      </c>
      <c r="D2108" s="83">
        <v>9.2100000000000009</v>
      </c>
      <c r="E2108" s="61"/>
    </row>
    <row r="2109" spans="1:5" s="63" customFormat="1" x14ac:dyDescent="0.25">
      <c r="A2109" s="80" t="s">
        <v>12520</v>
      </c>
      <c r="B2109" s="81" t="s">
        <v>12521</v>
      </c>
      <c r="C2109" s="82" t="s">
        <v>119</v>
      </c>
      <c r="D2109" s="83">
        <v>14.21</v>
      </c>
      <c r="E2109" s="61"/>
    </row>
    <row r="2110" spans="1:5" s="63" customFormat="1" x14ac:dyDescent="0.25">
      <c r="A2110" s="80" t="s">
        <v>12522</v>
      </c>
      <c r="B2110" s="81" t="s">
        <v>12523</v>
      </c>
      <c r="C2110" s="82" t="s">
        <v>119</v>
      </c>
      <c r="D2110" s="83">
        <v>33.729999999999997</v>
      </c>
      <c r="E2110" s="61"/>
    </row>
    <row r="2111" spans="1:5" s="63" customFormat="1" x14ac:dyDescent="0.25">
      <c r="A2111" s="80" t="s">
        <v>12524</v>
      </c>
      <c r="B2111" s="81" t="s">
        <v>12525</v>
      </c>
      <c r="C2111" s="82" t="s">
        <v>13</v>
      </c>
      <c r="D2111" s="83">
        <v>1011.75</v>
      </c>
      <c r="E2111" s="61"/>
    </row>
    <row r="2112" spans="1:5" s="63" customFormat="1" ht="30" x14ac:dyDescent="0.25">
      <c r="A2112" s="80" t="s">
        <v>12526</v>
      </c>
      <c r="B2112" s="81" t="s">
        <v>12527</v>
      </c>
      <c r="C2112" s="82" t="s">
        <v>13</v>
      </c>
      <c r="D2112" s="83">
        <v>2867.5</v>
      </c>
      <c r="E2112" s="61"/>
    </row>
    <row r="2113" spans="1:5" s="63" customFormat="1" x14ac:dyDescent="0.25">
      <c r="A2113" s="80" t="s">
        <v>12528</v>
      </c>
      <c r="B2113" s="81" t="s">
        <v>12529</v>
      </c>
      <c r="C2113" s="82" t="s">
        <v>13</v>
      </c>
      <c r="D2113" s="83">
        <v>2211.15</v>
      </c>
      <c r="E2113" s="61"/>
    </row>
    <row r="2114" spans="1:5" s="63" customFormat="1" x14ac:dyDescent="0.25">
      <c r="A2114" s="80" t="s">
        <v>12530</v>
      </c>
      <c r="B2114" s="81" t="s">
        <v>12531</v>
      </c>
      <c r="C2114" s="82" t="s">
        <v>13</v>
      </c>
      <c r="D2114" s="83">
        <v>3391</v>
      </c>
      <c r="E2114" s="61"/>
    </row>
    <row r="2115" spans="1:5" s="63" customFormat="1" x14ac:dyDescent="0.25">
      <c r="A2115" s="80" t="s">
        <v>12532</v>
      </c>
      <c r="B2115" s="81" t="s">
        <v>12533</v>
      </c>
      <c r="C2115" s="82" t="s">
        <v>13</v>
      </c>
      <c r="D2115" s="83">
        <v>729.72</v>
      </c>
      <c r="E2115" s="61"/>
    </row>
    <row r="2116" spans="1:5" s="63" customFormat="1" x14ac:dyDescent="0.25">
      <c r="A2116" s="80" t="s">
        <v>12534</v>
      </c>
      <c r="B2116" s="81" t="s">
        <v>12535</v>
      </c>
      <c r="C2116" s="82" t="s">
        <v>13</v>
      </c>
      <c r="D2116" s="83">
        <v>1738.46</v>
      </c>
      <c r="E2116" s="61"/>
    </row>
    <row r="2117" spans="1:5" s="63" customFormat="1" ht="30" x14ac:dyDescent="0.25">
      <c r="A2117" s="80" t="s">
        <v>12536</v>
      </c>
      <c r="B2117" s="81" t="s">
        <v>12537</v>
      </c>
      <c r="C2117" s="82" t="s">
        <v>13</v>
      </c>
      <c r="D2117" s="83">
        <v>1886.67</v>
      </c>
      <c r="E2117" s="61"/>
    </row>
    <row r="2118" spans="1:5" s="63" customFormat="1" ht="30" x14ac:dyDescent="0.25">
      <c r="A2118" s="80" t="s">
        <v>12538</v>
      </c>
      <c r="B2118" s="81" t="s">
        <v>12539</v>
      </c>
      <c r="C2118" s="82" t="s">
        <v>13</v>
      </c>
      <c r="D2118" s="83">
        <v>2278.13</v>
      </c>
      <c r="E2118" s="61"/>
    </row>
    <row r="2119" spans="1:5" s="63" customFormat="1" x14ac:dyDescent="0.25">
      <c r="A2119" s="80" t="s">
        <v>12540</v>
      </c>
      <c r="B2119" s="81" t="s">
        <v>12541</v>
      </c>
      <c r="C2119" s="82" t="s">
        <v>13</v>
      </c>
      <c r="D2119" s="83">
        <v>14.99</v>
      </c>
      <c r="E2119" s="61"/>
    </row>
    <row r="2120" spans="1:5" s="63" customFormat="1" x14ac:dyDescent="0.25">
      <c r="A2120" s="80" t="s">
        <v>12542</v>
      </c>
      <c r="B2120" s="81" t="s">
        <v>12543</v>
      </c>
      <c r="C2120" s="82" t="s">
        <v>13</v>
      </c>
      <c r="D2120" s="83">
        <v>23.52</v>
      </c>
      <c r="E2120" s="61"/>
    </row>
    <row r="2121" spans="1:5" s="63" customFormat="1" x14ac:dyDescent="0.25">
      <c r="A2121" s="80" t="s">
        <v>12544</v>
      </c>
      <c r="B2121" s="81" t="s">
        <v>12545</v>
      </c>
      <c r="C2121" s="82" t="s">
        <v>13</v>
      </c>
      <c r="D2121" s="83">
        <v>65.510000000000005</v>
      </c>
      <c r="E2121" s="61"/>
    </row>
    <row r="2122" spans="1:5" s="63" customFormat="1" x14ac:dyDescent="0.25">
      <c r="A2122" s="80" t="s">
        <v>12546</v>
      </c>
      <c r="B2122" s="81" t="s">
        <v>12547</v>
      </c>
      <c r="C2122" s="82" t="s">
        <v>13</v>
      </c>
      <c r="D2122" s="83">
        <v>16.73</v>
      </c>
      <c r="E2122" s="61"/>
    </row>
    <row r="2123" spans="1:5" s="63" customFormat="1" x14ac:dyDescent="0.25">
      <c r="A2123" s="80" t="s">
        <v>12548</v>
      </c>
      <c r="B2123" s="81" t="s">
        <v>12549</v>
      </c>
      <c r="C2123" s="82" t="s">
        <v>13</v>
      </c>
      <c r="D2123" s="83">
        <v>26.33</v>
      </c>
      <c r="E2123" s="61"/>
    </row>
    <row r="2124" spans="1:5" s="63" customFormat="1" x14ac:dyDescent="0.25">
      <c r="A2124" s="80" t="s">
        <v>12550</v>
      </c>
      <c r="B2124" s="81" t="s">
        <v>12551</v>
      </c>
      <c r="C2124" s="82" t="s">
        <v>13</v>
      </c>
      <c r="D2124" s="83">
        <v>72.67</v>
      </c>
      <c r="E2124" s="61"/>
    </row>
    <row r="2125" spans="1:5" s="63" customFormat="1" x14ac:dyDescent="0.25">
      <c r="A2125" s="80" t="s">
        <v>12552</v>
      </c>
      <c r="B2125" s="81" t="s">
        <v>5313</v>
      </c>
      <c r="C2125" s="82" t="s">
        <v>13</v>
      </c>
      <c r="D2125" s="83">
        <v>18.920000000000002</v>
      </c>
      <c r="E2125" s="61"/>
    </row>
    <row r="2126" spans="1:5" s="63" customFormat="1" ht="45" x14ac:dyDescent="0.25">
      <c r="A2126" s="80" t="s">
        <v>12553</v>
      </c>
      <c r="B2126" s="81" t="s">
        <v>12554</v>
      </c>
      <c r="C2126" s="82" t="s">
        <v>13</v>
      </c>
      <c r="D2126" s="83">
        <v>168.8</v>
      </c>
      <c r="E2126" s="61"/>
    </row>
    <row r="2127" spans="1:5" s="63" customFormat="1" ht="45" x14ac:dyDescent="0.25">
      <c r="A2127" s="80" t="s">
        <v>12555</v>
      </c>
      <c r="B2127" s="81" t="s">
        <v>12556</v>
      </c>
      <c r="C2127" s="82" t="s">
        <v>13</v>
      </c>
      <c r="D2127" s="83">
        <v>255.15</v>
      </c>
      <c r="E2127" s="61"/>
    </row>
    <row r="2128" spans="1:5" s="63" customFormat="1" ht="45" x14ac:dyDescent="0.25">
      <c r="A2128" s="80" t="s">
        <v>12557</v>
      </c>
      <c r="B2128" s="81" t="s">
        <v>12558</v>
      </c>
      <c r="C2128" s="82" t="s">
        <v>13</v>
      </c>
      <c r="D2128" s="83">
        <v>16.98</v>
      </c>
      <c r="E2128" s="61"/>
    </row>
    <row r="2129" spans="1:5" s="63" customFormat="1" ht="45" x14ac:dyDescent="0.25">
      <c r="A2129" s="80" t="s">
        <v>12559</v>
      </c>
      <c r="B2129" s="81" t="s">
        <v>12560</v>
      </c>
      <c r="C2129" s="82" t="s">
        <v>13</v>
      </c>
      <c r="D2129" s="83">
        <v>28.68</v>
      </c>
      <c r="E2129" s="61"/>
    </row>
    <row r="2130" spans="1:5" s="63" customFormat="1" ht="45" x14ac:dyDescent="0.25">
      <c r="A2130" s="80" t="s">
        <v>12561</v>
      </c>
      <c r="B2130" s="81" t="s">
        <v>12562</v>
      </c>
      <c r="C2130" s="82" t="s">
        <v>13</v>
      </c>
      <c r="D2130" s="83">
        <v>72.650000000000006</v>
      </c>
      <c r="E2130" s="61"/>
    </row>
    <row r="2131" spans="1:5" s="63" customFormat="1" ht="45" x14ac:dyDescent="0.25">
      <c r="A2131" s="80" t="s">
        <v>12563</v>
      </c>
      <c r="B2131" s="81" t="s">
        <v>12564</v>
      </c>
      <c r="C2131" s="82" t="s">
        <v>13</v>
      </c>
      <c r="D2131" s="83">
        <v>155.94999999999999</v>
      </c>
      <c r="E2131" s="61"/>
    </row>
    <row r="2132" spans="1:5" s="63" customFormat="1" ht="30" x14ac:dyDescent="0.25">
      <c r="A2132" s="80" t="s">
        <v>12565</v>
      </c>
      <c r="B2132" s="81" t="s">
        <v>12566</v>
      </c>
      <c r="C2132" s="82" t="s">
        <v>13</v>
      </c>
      <c r="D2132" s="83">
        <v>170.06</v>
      </c>
      <c r="E2132" s="61"/>
    </row>
    <row r="2133" spans="1:5" s="63" customFormat="1" ht="30" x14ac:dyDescent="0.25">
      <c r="A2133" s="80" t="s">
        <v>12567</v>
      </c>
      <c r="B2133" s="81" t="s">
        <v>12568</v>
      </c>
      <c r="C2133" s="82" t="s">
        <v>13</v>
      </c>
      <c r="D2133" s="83">
        <v>26.28</v>
      </c>
      <c r="E2133" s="61"/>
    </row>
    <row r="2134" spans="1:5" s="63" customFormat="1" ht="30" x14ac:dyDescent="0.25">
      <c r="A2134" s="80" t="s">
        <v>12569</v>
      </c>
      <c r="B2134" s="81" t="s">
        <v>12570</v>
      </c>
      <c r="C2134" s="82" t="s">
        <v>13</v>
      </c>
      <c r="D2134" s="83">
        <v>68.459999999999994</v>
      </c>
      <c r="E2134" s="61"/>
    </row>
    <row r="2135" spans="1:5" s="63" customFormat="1" ht="30" x14ac:dyDescent="0.25">
      <c r="A2135" s="80" t="s">
        <v>12571</v>
      </c>
      <c r="B2135" s="81" t="s">
        <v>12572</v>
      </c>
      <c r="C2135" s="82" t="s">
        <v>13</v>
      </c>
      <c r="D2135" s="83">
        <v>161.82</v>
      </c>
      <c r="E2135" s="61"/>
    </row>
    <row r="2136" spans="1:5" s="63" customFormat="1" ht="30" x14ac:dyDescent="0.25">
      <c r="A2136" s="80" t="s">
        <v>12573</v>
      </c>
      <c r="B2136" s="81" t="s">
        <v>12574</v>
      </c>
      <c r="C2136" s="82" t="s">
        <v>13</v>
      </c>
      <c r="D2136" s="83">
        <v>363.56</v>
      </c>
      <c r="E2136" s="61"/>
    </row>
    <row r="2137" spans="1:5" s="63" customFormat="1" ht="45" x14ac:dyDescent="0.25">
      <c r="A2137" s="80" t="s">
        <v>12575</v>
      </c>
      <c r="B2137" s="81" t="s">
        <v>12576</v>
      </c>
      <c r="C2137" s="82" t="s">
        <v>13</v>
      </c>
      <c r="D2137" s="83">
        <v>11.88</v>
      </c>
      <c r="E2137" s="61"/>
    </row>
    <row r="2138" spans="1:5" s="63" customFormat="1" ht="45" x14ac:dyDescent="0.25">
      <c r="A2138" s="80" t="s">
        <v>12577</v>
      </c>
      <c r="B2138" s="81" t="s">
        <v>12578</v>
      </c>
      <c r="C2138" s="82" t="s">
        <v>13</v>
      </c>
      <c r="D2138" s="83">
        <v>28.04</v>
      </c>
      <c r="E2138" s="61"/>
    </row>
    <row r="2139" spans="1:5" s="63" customFormat="1" x14ac:dyDescent="0.25">
      <c r="A2139" s="80" t="s">
        <v>12579</v>
      </c>
      <c r="B2139" s="81" t="s">
        <v>3767</v>
      </c>
      <c r="C2139" s="82" t="s">
        <v>13</v>
      </c>
      <c r="D2139" s="83">
        <v>390.75</v>
      </c>
      <c r="E2139" s="61"/>
    </row>
    <row r="2140" spans="1:5" s="63" customFormat="1" x14ac:dyDescent="0.25">
      <c r="A2140" s="80" t="s">
        <v>12580</v>
      </c>
      <c r="B2140" s="81" t="s">
        <v>12581</v>
      </c>
      <c r="C2140" s="82" t="s">
        <v>13</v>
      </c>
      <c r="D2140" s="83">
        <v>20.87</v>
      </c>
      <c r="E2140" s="61"/>
    </row>
    <row r="2141" spans="1:5" s="63" customFormat="1" x14ac:dyDescent="0.25">
      <c r="A2141" s="80" t="s">
        <v>12582</v>
      </c>
      <c r="B2141" s="81" t="s">
        <v>3659</v>
      </c>
      <c r="C2141" s="82" t="s">
        <v>13</v>
      </c>
      <c r="D2141" s="83">
        <v>76.45</v>
      </c>
      <c r="E2141" s="61"/>
    </row>
    <row r="2142" spans="1:5" s="63" customFormat="1" x14ac:dyDescent="0.25">
      <c r="A2142" s="80" t="s">
        <v>12583</v>
      </c>
      <c r="B2142" s="81" t="s">
        <v>3657</v>
      </c>
      <c r="C2142" s="82" t="s">
        <v>13</v>
      </c>
      <c r="D2142" s="83">
        <v>54.88</v>
      </c>
      <c r="E2142" s="61"/>
    </row>
    <row r="2143" spans="1:5" s="63" customFormat="1" x14ac:dyDescent="0.25">
      <c r="A2143" s="80" t="s">
        <v>12584</v>
      </c>
      <c r="B2143" s="81" t="s">
        <v>3655</v>
      </c>
      <c r="C2143" s="82" t="s">
        <v>13</v>
      </c>
      <c r="D2143" s="83">
        <v>30.63</v>
      </c>
      <c r="E2143" s="61"/>
    </row>
    <row r="2144" spans="1:5" s="63" customFormat="1" x14ac:dyDescent="0.25">
      <c r="A2144" s="80" t="s">
        <v>12585</v>
      </c>
      <c r="B2144" s="81" t="s">
        <v>3653</v>
      </c>
      <c r="C2144" s="82" t="s">
        <v>13</v>
      </c>
      <c r="D2144" s="83">
        <v>20.21</v>
      </c>
      <c r="E2144" s="61"/>
    </row>
    <row r="2145" spans="1:5" s="63" customFormat="1" ht="30" x14ac:dyDescent="0.25">
      <c r="A2145" s="80" t="s">
        <v>12586</v>
      </c>
      <c r="B2145" s="81" t="s">
        <v>12587</v>
      </c>
      <c r="C2145" s="82" t="s">
        <v>13</v>
      </c>
      <c r="D2145" s="83">
        <v>245.82</v>
      </c>
      <c r="E2145" s="61"/>
    </row>
    <row r="2146" spans="1:5" s="63" customFormat="1" ht="30" x14ac:dyDescent="0.25">
      <c r="A2146" s="80" t="s">
        <v>12588</v>
      </c>
      <c r="B2146" s="81" t="s">
        <v>12589</v>
      </c>
      <c r="C2146" s="82" t="s">
        <v>13</v>
      </c>
      <c r="D2146" s="83">
        <v>1185.6600000000001</v>
      </c>
      <c r="E2146" s="61"/>
    </row>
    <row r="2147" spans="1:5" s="63" customFormat="1" ht="30" x14ac:dyDescent="0.25">
      <c r="A2147" s="80" t="s">
        <v>12590</v>
      </c>
      <c r="B2147" s="81" t="s">
        <v>12591</v>
      </c>
      <c r="C2147" s="82" t="s">
        <v>13</v>
      </c>
      <c r="D2147" s="83">
        <v>366.36</v>
      </c>
      <c r="E2147" s="61"/>
    </row>
    <row r="2148" spans="1:5" s="63" customFormat="1" ht="30" x14ac:dyDescent="0.25">
      <c r="A2148" s="80" t="s">
        <v>12592</v>
      </c>
      <c r="B2148" s="81" t="s">
        <v>12593</v>
      </c>
      <c r="C2148" s="82" t="s">
        <v>13</v>
      </c>
      <c r="D2148" s="83">
        <v>115.34</v>
      </c>
      <c r="E2148" s="61"/>
    </row>
    <row r="2149" spans="1:5" s="63" customFormat="1" ht="30" x14ac:dyDescent="0.25">
      <c r="A2149" s="80" t="s">
        <v>12594</v>
      </c>
      <c r="B2149" s="81" t="s">
        <v>12595</v>
      </c>
      <c r="C2149" s="82" t="s">
        <v>13</v>
      </c>
      <c r="D2149" s="83">
        <v>210.51</v>
      </c>
      <c r="E2149" s="61"/>
    </row>
    <row r="2150" spans="1:5" s="63" customFormat="1" x14ac:dyDescent="0.25">
      <c r="A2150" s="80" t="s">
        <v>12596</v>
      </c>
      <c r="B2150" s="81" t="s">
        <v>12597</v>
      </c>
      <c r="C2150" s="82" t="s">
        <v>13</v>
      </c>
      <c r="D2150" s="83">
        <v>580.12</v>
      </c>
      <c r="E2150" s="61"/>
    </row>
    <row r="2151" spans="1:5" s="63" customFormat="1" x14ac:dyDescent="0.25">
      <c r="A2151" s="80" t="s">
        <v>12598</v>
      </c>
      <c r="B2151" s="81" t="s">
        <v>12599</v>
      </c>
      <c r="C2151" s="82" t="s">
        <v>13</v>
      </c>
      <c r="D2151" s="83">
        <v>261.20999999999998</v>
      </c>
      <c r="E2151" s="61"/>
    </row>
    <row r="2152" spans="1:5" s="63" customFormat="1" x14ac:dyDescent="0.25">
      <c r="A2152" s="80" t="s">
        <v>12600</v>
      </c>
      <c r="B2152" s="81" t="s">
        <v>12601</v>
      </c>
      <c r="C2152" s="82" t="s">
        <v>13</v>
      </c>
      <c r="D2152" s="83">
        <v>8.48</v>
      </c>
      <c r="E2152" s="61"/>
    </row>
    <row r="2153" spans="1:5" s="63" customFormat="1" x14ac:dyDescent="0.25">
      <c r="A2153" s="80" t="s">
        <v>12602</v>
      </c>
      <c r="B2153" s="81" t="s">
        <v>12603</v>
      </c>
      <c r="C2153" s="82" t="s">
        <v>119</v>
      </c>
      <c r="D2153" s="83">
        <v>1.62</v>
      </c>
      <c r="E2153" s="61"/>
    </row>
    <row r="2154" spans="1:5" s="63" customFormat="1" x14ac:dyDescent="0.25">
      <c r="A2154" s="80" t="s">
        <v>12604</v>
      </c>
      <c r="B2154" s="81" t="s">
        <v>12605</v>
      </c>
      <c r="C2154" s="82" t="s">
        <v>119</v>
      </c>
      <c r="D2154" s="83">
        <v>8.5</v>
      </c>
      <c r="E2154" s="61"/>
    </row>
    <row r="2155" spans="1:5" s="63" customFormat="1" x14ac:dyDescent="0.25">
      <c r="A2155" s="80" t="s">
        <v>12606</v>
      </c>
      <c r="B2155" s="81" t="s">
        <v>12607</v>
      </c>
      <c r="C2155" s="82" t="s">
        <v>119</v>
      </c>
      <c r="D2155" s="83">
        <v>2.57</v>
      </c>
      <c r="E2155" s="61"/>
    </row>
    <row r="2156" spans="1:5" s="63" customFormat="1" x14ac:dyDescent="0.25">
      <c r="A2156" s="80" t="s">
        <v>12608</v>
      </c>
      <c r="B2156" s="81" t="s">
        <v>12609</v>
      </c>
      <c r="C2156" s="82" t="s">
        <v>119</v>
      </c>
      <c r="D2156" s="83">
        <v>4.01</v>
      </c>
      <c r="E2156" s="61"/>
    </row>
    <row r="2157" spans="1:5" s="63" customFormat="1" x14ac:dyDescent="0.25">
      <c r="A2157" s="80" t="s">
        <v>12610</v>
      </c>
      <c r="B2157" s="81" t="s">
        <v>12611</v>
      </c>
      <c r="C2157" s="82" t="s">
        <v>119</v>
      </c>
      <c r="D2157" s="83">
        <v>6.48</v>
      </c>
      <c r="E2157" s="61"/>
    </row>
    <row r="2158" spans="1:5" s="63" customFormat="1" ht="30" x14ac:dyDescent="0.25">
      <c r="A2158" s="80" t="s">
        <v>12612</v>
      </c>
      <c r="B2158" s="81" t="s">
        <v>12613</v>
      </c>
      <c r="C2158" s="82" t="s">
        <v>119</v>
      </c>
      <c r="D2158" s="83">
        <v>1.79</v>
      </c>
      <c r="E2158" s="61"/>
    </row>
    <row r="2159" spans="1:5" s="63" customFormat="1" ht="30" x14ac:dyDescent="0.25">
      <c r="A2159" s="80" t="s">
        <v>12614</v>
      </c>
      <c r="B2159" s="81" t="s">
        <v>12615</v>
      </c>
      <c r="C2159" s="82" t="s">
        <v>119</v>
      </c>
      <c r="D2159" s="83">
        <v>2.56</v>
      </c>
      <c r="E2159" s="61"/>
    </row>
    <row r="2160" spans="1:5" s="63" customFormat="1" ht="30" x14ac:dyDescent="0.25">
      <c r="A2160" s="80" t="s">
        <v>12616</v>
      </c>
      <c r="B2160" s="81" t="s">
        <v>12617</v>
      </c>
      <c r="C2160" s="82" t="s">
        <v>119</v>
      </c>
      <c r="D2160" s="83">
        <v>4.1900000000000004</v>
      </c>
      <c r="E2160" s="61"/>
    </row>
    <row r="2161" spans="1:5" s="63" customFormat="1" ht="30" x14ac:dyDescent="0.25">
      <c r="A2161" s="80" t="s">
        <v>12618</v>
      </c>
      <c r="B2161" s="81" t="s">
        <v>12619</v>
      </c>
      <c r="C2161" s="82" t="s">
        <v>119</v>
      </c>
      <c r="D2161" s="83">
        <v>5.41</v>
      </c>
      <c r="E2161" s="61"/>
    </row>
    <row r="2162" spans="1:5" s="63" customFormat="1" ht="30" x14ac:dyDescent="0.25">
      <c r="A2162" s="80" t="s">
        <v>12620</v>
      </c>
      <c r="B2162" s="81" t="s">
        <v>12621</v>
      </c>
      <c r="C2162" s="82" t="s">
        <v>119</v>
      </c>
      <c r="D2162" s="83">
        <v>9.77</v>
      </c>
      <c r="E2162" s="61"/>
    </row>
    <row r="2163" spans="1:5" s="63" customFormat="1" ht="30" x14ac:dyDescent="0.25">
      <c r="A2163" s="80" t="s">
        <v>12622</v>
      </c>
      <c r="B2163" s="81" t="s">
        <v>12623</v>
      </c>
      <c r="C2163" s="82" t="s">
        <v>119</v>
      </c>
      <c r="D2163" s="83">
        <v>62.28</v>
      </c>
      <c r="E2163" s="61"/>
    </row>
    <row r="2164" spans="1:5" s="63" customFormat="1" x14ac:dyDescent="0.25">
      <c r="A2164" s="80" t="s">
        <v>12624</v>
      </c>
      <c r="B2164" s="81" t="s">
        <v>12625</v>
      </c>
      <c r="C2164" s="82" t="s">
        <v>119</v>
      </c>
      <c r="D2164" s="83">
        <v>14.65</v>
      </c>
      <c r="E2164" s="61"/>
    </row>
    <row r="2165" spans="1:5" s="63" customFormat="1" ht="30" x14ac:dyDescent="0.25">
      <c r="A2165" s="80" t="s">
        <v>12626</v>
      </c>
      <c r="B2165" s="81" t="s">
        <v>12627</v>
      </c>
      <c r="C2165" s="82" t="s">
        <v>119</v>
      </c>
      <c r="D2165" s="83">
        <v>87.54</v>
      </c>
      <c r="E2165" s="61"/>
    </row>
    <row r="2166" spans="1:5" s="63" customFormat="1" x14ac:dyDescent="0.25">
      <c r="A2166" s="80" t="s">
        <v>12628</v>
      </c>
      <c r="B2166" s="81" t="s">
        <v>12629</v>
      </c>
      <c r="C2166" s="82" t="s">
        <v>119</v>
      </c>
      <c r="D2166" s="83">
        <v>20.78</v>
      </c>
      <c r="E2166" s="61"/>
    </row>
    <row r="2167" spans="1:5" s="63" customFormat="1" x14ac:dyDescent="0.25">
      <c r="A2167" s="80" t="s">
        <v>12630</v>
      </c>
      <c r="B2167" s="81" t="s">
        <v>12631</v>
      </c>
      <c r="C2167" s="82" t="s">
        <v>119</v>
      </c>
      <c r="D2167" s="83">
        <v>30.38</v>
      </c>
      <c r="E2167" s="61"/>
    </row>
    <row r="2168" spans="1:5" s="63" customFormat="1" x14ac:dyDescent="0.25">
      <c r="A2168" s="80" t="s">
        <v>12632</v>
      </c>
      <c r="B2168" s="81" t="s">
        <v>12633</v>
      </c>
      <c r="C2168" s="82" t="s">
        <v>119</v>
      </c>
      <c r="D2168" s="83">
        <v>5.68</v>
      </c>
      <c r="E2168" s="61"/>
    </row>
    <row r="2169" spans="1:5" s="63" customFormat="1" x14ac:dyDescent="0.25">
      <c r="A2169" s="80" t="s">
        <v>12634</v>
      </c>
      <c r="B2169" s="81" t="s">
        <v>12635</v>
      </c>
      <c r="C2169" s="82" t="s">
        <v>119</v>
      </c>
      <c r="D2169" s="83">
        <v>8.52</v>
      </c>
      <c r="E2169" s="61"/>
    </row>
    <row r="2170" spans="1:5" s="63" customFormat="1" x14ac:dyDescent="0.25">
      <c r="A2170" s="80" t="s">
        <v>12636</v>
      </c>
      <c r="B2170" s="81" t="s">
        <v>12637</v>
      </c>
      <c r="C2170" s="82" t="s">
        <v>119</v>
      </c>
      <c r="D2170" s="83">
        <v>31.25</v>
      </c>
      <c r="E2170" s="61"/>
    </row>
    <row r="2171" spans="1:5" s="63" customFormat="1" ht="45" x14ac:dyDescent="0.25">
      <c r="A2171" s="80" t="s">
        <v>12638</v>
      </c>
      <c r="B2171" s="81" t="s">
        <v>12639</v>
      </c>
      <c r="C2171" s="82" t="s">
        <v>119</v>
      </c>
      <c r="D2171" s="83">
        <v>2.69</v>
      </c>
      <c r="E2171" s="61"/>
    </row>
    <row r="2172" spans="1:5" s="63" customFormat="1" ht="45" x14ac:dyDescent="0.25">
      <c r="A2172" s="80" t="s">
        <v>12640</v>
      </c>
      <c r="B2172" s="81" t="s">
        <v>12641</v>
      </c>
      <c r="C2172" s="82" t="s">
        <v>119</v>
      </c>
      <c r="D2172" s="83">
        <v>3.37</v>
      </c>
      <c r="E2172" s="61"/>
    </row>
    <row r="2173" spans="1:5" s="63" customFormat="1" ht="45" x14ac:dyDescent="0.25">
      <c r="A2173" s="80" t="s">
        <v>12642</v>
      </c>
      <c r="B2173" s="81" t="s">
        <v>12643</v>
      </c>
      <c r="C2173" s="82" t="s">
        <v>119</v>
      </c>
      <c r="D2173" s="83">
        <v>5.24</v>
      </c>
      <c r="E2173" s="61"/>
    </row>
    <row r="2174" spans="1:5" s="63" customFormat="1" ht="45" x14ac:dyDescent="0.25">
      <c r="A2174" s="80" t="s">
        <v>12644</v>
      </c>
      <c r="B2174" s="81" t="s">
        <v>12645</v>
      </c>
      <c r="C2174" s="82" t="s">
        <v>119</v>
      </c>
      <c r="D2174" s="83">
        <v>6.65</v>
      </c>
      <c r="E2174" s="61"/>
    </row>
    <row r="2175" spans="1:5" s="63" customFormat="1" ht="45" x14ac:dyDescent="0.25">
      <c r="A2175" s="80" t="s">
        <v>12646</v>
      </c>
      <c r="B2175" s="81" t="s">
        <v>12647</v>
      </c>
      <c r="C2175" s="82" t="s">
        <v>119</v>
      </c>
      <c r="D2175" s="83">
        <v>11.53</v>
      </c>
      <c r="E2175" s="61"/>
    </row>
    <row r="2176" spans="1:5" s="63" customFormat="1" ht="45" x14ac:dyDescent="0.25">
      <c r="A2176" s="80" t="s">
        <v>12648</v>
      </c>
      <c r="B2176" s="81" t="s">
        <v>12649</v>
      </c>
      <c r="C2176" s="82" t="s">
        <v>119</v>
      </c>
      <c r="D2176" s="83">
        <v>17.43</v>
      </c>
      <c r="E2176" s="61"/>
    </row>
    <row r="2177" spans="1:5" s="63" customFormat="1" ht="45" x14ac:dyDescent="0.25">
      <c r="A2177" s="80" t="s">
        <v>12650</v>
      </c>
      <c r="B2177" s="81" t="s">
        <v>12651</v>
      </c>
      <c r="C2177" s="82" t="s">
        <v>119</v>
      </c>
      <c r="D2177" s="83">
        <v>27.79</v>
      </c>
      <c r="E2177" s="61"/>
    </row>
    <row r="2178" spans="1:5" s="63" customFormat="1" ht="45" x14ac:dyDescent="0.25">
      <c r="A2178" s="80" t="s">
        <v>12652</v>
      </c>
      <c r="B2178" s="81" t="s">
        <v>12653</v>
      </c>
      <c r="C2178" s="82" t="s">
        <v>119</v>
      </c>
      <c r="D2178" s="83">
        <v>36.39</v>
      </c>
      <c r="E2178" s="61"/>
    </row>
    <row r="2179" spans="1:5" s="63" customFormat="1" ht="45" x14ac:dyDescent="0.25">
      <c r="A2179" s="80" t="s">
        <v>12654</v>
      </c>
      <c r="B2179" s="81" t="s">
        <v>12655</v>
      </c>
      <c r="C2179" s="82" t="s">
        <v>119</v>
      </c>
      <c r="D2179" s="83">
        <v>51.44</v>
      </c>
      <c r="E2179" s="61"/>
    </row>
    <row r="2180" spans="1:5" s="63" customFormat="1" ht="45" x14ac:dyDescent="0.25">
      <c r="A2180" s="80" t="s">
        <v>12656</v>
      </c>
      <c r="B2180" s="81" t="s">
        <v>12657</v>
      </c>
      <c r="C2180" s="82" t="s">
        <v>119</v>
      </c>
      <c r="D2180" s="83">
        <v>73.87</v>
      </c>
      <c r="E2180" s="61"/>
    </row>
    <row r="2181" spans="1:5" s="63" customFormat="1" ht="45" x14ac:dyDescent="0.25">
      <c r="A2181" s="80" t="s">
        <v>12658</v>
      </c>
      <c r="B2181" s="81" t="s">
        <v>12659</v>
      </c>
      <c r="C2181" s="82" t="s">
        <v>119</v>
      </c>
      <c r="D2181" s="83">
        <v>95.91</v>
      </c>
      <c r="E2181" s="61"/>
    </row>
    <row r="2182" spans="1:5" s="63" customFormat="1" ht="45" x14ac:dyDescent="0.25">
      <c r="A2182" s="80" t="s">
        <v>12660</v>
      </c>
      <c r="B2182" s="81" t="s">
        <v>12661</v>
      </c>
      <c r="C2182" s="82" t="s">
        <v>119</v>
      </c>
      <c r="D2182" s="83">
        <v>124.32</v>
      </c>
      <c r="E2182" s="61"/>
    </row>
    <row r="2183" spans="1:5" s="63" customFormat="1" ht="45" x14ac:dyDescent="0.25">
      <c r="A2183" s="80" t="s">
        <v>12662</v>
      </c>
      <c r="B2183" s="81" t="s">
        <v>12663</v>
      </c>
      <c r="C2183" s="82" t="s">
        <v>119</v>
      </c>
      <c r="D2183" s="83">
        <v>152.49</v>
      </c>
      <c r="E2183" s="61"/>
    </row>
    <row r="2184" spans="1:5" s="63" customFormat="1" ht="45" x14ac:dyDescent="0.25">
      <c r="A2184" s="80" t="s">
        <v>12664</v>
      </c>
      <c r="B2184" s="81" t="s">
        <v>12665</v>
      </c>
      <c r="C2184" s="82" t="s">
        <v>119</v>
      </c>
      <c r="D2184" s="83">
        <v>181.52</v>
      </c>
      <c r="E2184" s="61"/>
    </row>
    <row r="2185" spans="1:5" s="63" customFormat="1" ht="45" x14ac:dyDescent="0.25">
      <c r="A2185" s="80" t="s">
        <v>12666</v>
      </c>
      <c r="B2185" s="81" t="s">
        <v>12667</v>
      </c>
      <c r="C2185" s="82" t="s">
        <v>119</v>
      </c>
      <c r="D2185" s="83">
        <v>237.79</v>
      </c>
      <c r="E2185" s="61"/>
    </row>
    <row r="2186" spans="1:5" s="63" customFormat="1" x14ac:dyDescent="0.25">
      <c r="A2186" s="80" t="s">
        <v>12668</v>
      </c>
      <c r="B2186" s="81" t="s">
        <v>4647</v>
      </c>
      <c r="C2186" s="82" t="s">
        <v>119</v>
      </c>
      <c r="D2186" s="83">
        <v>1.78</v>
      </c>
      <c r="E2186" s="61"/>
    </row>
    <row r="2187" spans="1:5" s="63" customFormat="1" x14ac:dyDescent="0.25">
      <c r="A2187" s="80" t="s">
        <v>12669</v>
      </c>
      <c r="B2187" s="81" t="s">
        <v>4649</v>
      </c>
      <c r="C2187" s="82" t="s">
        <v>119</v>
      </c>
      <c r="D2187" s="83">
        <v>2.59</v>
      </c>
      <c r="E2187" s="61"/>
    </row>
    <row r="2188" spans="1:5" s="63" customFormat="1" x14ac:dyDescent="0.25">
      <c r="A2188" s="80" t="s">
        <v>12670</v>
      </c>
      <c r="B2188" s="81" t="s">
        <v>4651</v>
      </c>
      <c r="C2188" s="82" t="s">
        <v>119</v>
      </c>
      <c r="D2188" s="83">
        <v>4.18</v>
      </c>
      <c r="E2188" s="61"/>
    </row>
    <row r="2189" spans="1:5" s="63" customFormat="1" x14ac:dyDescent="0.25">
      <c r="A2189" s="80" t="s">
        <v>12671</v>
      </c>
      <c r="B2189" s="81" t="s">
        <v>4653</v>
      </c>
      <c r="C2189" s="82" t="s">
        <v>119</v>
      </c>
      <c r="D2189" s="83">
        <v>5.71</v>
      </c>
      <c r="E2189" s="61"/>
    </row>
    <row r="2190" spans="1:5" s="63" customFormat="1" x14ac:dyDescent="0.25">
      <c r="A2190" s="80" t="s">
        <v>12672</v>
      </c>
      <c r="B2190" s="81" t="s">
        <v>4655</v>
      </c>
      <c r="C2190" s="82" t="s">
        <v>119</v>
      </c>
      <c r="D2190" s="83">
        <v>9.59</v>
      </c>
      <c r="E2190" s="61"/>
    </row>
    <row r="2191" spans="1:5" s="63" customFormat="1" x14ac:dyDescent="0.25">
      <c r="A2191" s="80" t="s">
        <v>12673</v>
      </c>
      <c r="B2191" s="81" t="s">
        <v>4657</v>
      </c>
      <c r="C2191" s="82" t="s">
        <v>119</v>
      </c>
      <c r="D2191" s="83">
        <v>14.76</v>
      </c>
      <c r="E2191" s="61"/>
    </row>
    <row r="2192" spans="1:5" s="63" customFormat="1" x14ac:dyDescent="0.25">
      <c r="A2192" s="80" t="s">
        <v>12674</v>
      </c>
      <c r="B2192" s="81" t="s">
        <v>4659</v>
      </c>
      <c r="C2192" s="82" t="s">
        <v>119</v>
      </c>
      <c r="D2192" s="83">
        <v>22.4</v>
      </c>
      <c r="E2192" s="61"/>
    </row>
    <row r="2193" spans="1:5" s="63" customFormat="1" x14ac:dyDescent="0.25">
      <c r="A2193" s="80" t="s">
        <v>12675</v>
      </c>
      <c r="B2193" s="81" t="s">
        <v>4661</v>
      </c>
      <c r="C2193" s="82" t="s">
        <v>119</v>
      </c>
      <c r="D2193" s="83">
        <v>32.11</v>
      </c>
      <c r="E2193" s="61"/>
    </row>
    <row r="2194" spans="1:5" s="63" customFormat="1" x14ac:dyDescent="0.25">
      <c r="A2194" s="80" t="s">
        <v>12676</v>
      </c>
      <c r="B2194" s="81" t="s">
        <v>4663</v>
      </c>
      <c r="C2194" s="82" t="s">
        <v>119</v>
      </c>
      <c r="D2194" s="83">
        <v>44.15</v>
      </c>
      <c r="E2194" s="61"/>
    </row>
    <row r="2195" spans="1:5" s="63" customFormat="1" x14ac:dyDescent="0.25">
      <c r="A2195" s="80" t="s">
        <v>12677</v>
      </c>
      <c r="B2195" s="81" t="s">
        <v>4665</v>
      </c>
      <c r="C2195" s="82" t="s">
        <v>119</v>
      </c>
      <c r="D2195" s="83">
        <v>56.54</v>
      </c>
      <c r="E2195" s="61"/>
    </row>
    <row r="2196" spans="1:5" s="63" customFormat="1" x14ac:dyDescent="0.25">
      <c r="A2196" s="80" t="s">
        <v>12678</v>
      </c>
      <c r="B2196" s="81" t="s">
        <v>4667</v>
      </c>
      <c r="C2196" s="82" t="s">
        <v>119</v>
      </c>
      <c r="D2196" s="83">
        <v>74.28</v>
      </c>
      <c r="E2196" s="61"/>
    </row>
    <row r="2197" spans="1:5" s="63" customFormat="1" x14ac:dyDescent="0.25">
      <c r="A2197" s="80" t="s">
        <v>12679</v>
      </c>
      <c r="B2197" s="81" t="s">
        <v>4669</v>
      </c>
      <c r="C2197" s="82" t="s">
        <v>119</v>
      </c>
      <c r="D2197" s="83">
        <v>102.99</v>
      </c>
      <c r="E2197" s="61"/>
    </row>
    <row r="2198" spans="1:5" s="63" customFormat="1" x14ac:dyDescent="0.25">
      <c r="A2198" s="80" t="s">
        <v>12680</v>
      </c>
      <c r="B2198" s="81" t="s">
        <v>4673</v>
      </c>
      <c r="C2198" s="82" t="s">
        <v>119</v>
      </c>
      <c r="D2198" s="83">
        <v>161.94</v>
      </c>
      <c r="E2198" s="61"/>
    </row>
    <row r="2199" spans="1:5" s="63" customFormat="1" x14ac:dyDescent="0.25">
      <c r="A2199" s="80" t="s">
        <v>12681</v>
      </c>
      <c r="B2199" s="81" t="s">
        <v>4675</v>
      </c>
      <c r="C2199" s="82" t="s">
        <v>119</v>
      </c>
      <c r="D2199" s="83">
        <v>207.81</v>
      </c>
      <c r="E2199" s="61"/>
    </row>
    <row r="2200" spans="1:5" s="63" customFormat="1" x14ac:dyDescent="0.25">
      <c r="A2200" s="80" t="s">
        <v>12682</v>
      </c>
      <c r="B2200" s="81" t="s">
        <v>12683</v>
      </c>
      <c r="C2200" s="82" t="s">
        <v>119</v>
      </c>
      <c r="D2200" s="83">
        <v>130.12</v>
      </c>
      <c r="E2200" s="61"/>
    </row>
    <row r="2201" spans="1:5" s="63" customFormat="1" x14ac:dyDescent="0.25">
      <c r="A2201" s="80" t="s">
        <v>12684</v>
      </c>
      <c r="B2201" s="81" t="s">
        <v>12685</v>
      </c>
      <c r="C2201" s="82" t="s">
        <v>119</v>
      </c>
      <c r="D2201" s="83">
        <v>54.83</v>
      </c>
      <c r="E2201" s="61"/>
    </row>
    <row r="2202" spans="1:5" s="63" customFormat="1" x14ac:dyDescent="0.25">
      <c r="A2202" s="80" t="s">
        <v>12686</v>
      </c>
      <c r="B2202" s="81" t="s">
        <v>12687</v>
      </c>
      <c r="C2202" s="82" t="s">
        <v>119</v>
      </c>
      <c r="D2202" s="83">
        <v>74.53</v>
      </c>
      <c r="E2202" s="61"/>
    </row>
    <row r="2203" spans="1:5" s="63" customFormat="1" x14ac:dyDescent="0.25">
      <c r="A2203" s="80" t="s">
        <v>12688</v>
      </c>
      <c r="B2203" s="81" t="s">
        <v>12689</v>
      </c>
      <c r="C2203" s="82" t="s">
        <v>119</v>
      </c>
      <c r="D2203" s="83">
        <v>256.62</v>
      </c>
      <c r="E2203" s="61"/>
    </row>
    <row r="2204" spans="1:5" s="63" customFormat="1" x14ac:dyDescent="0.25">
      <c r="A2204" s="80" t="s">
        <v>12690</v>
      </c>
      <c r="B2204" s="81" t="s">
        <v>12691</v>
      </c>
      <c r="C2204" s="82" t="s">
        <v>119</v>
      </c>
      <c r="D2204" s="83">
        <v>1.82</v>
      </c>
      <c r="E2204" s="61"/>
    </row>
    <row r="2205" spans="1:5" s="63" customFormat="1" x14ac:dyDescent="0.25">
      <c r="A2205" s="80" t="s">
        <v>12692</v>
      </c>
      <c r="B2205" s="81" t="s">
        <v>12693</v>
      </c>
      <c r="C2205" s="82" t="s">
        <v>119</v>
      </c>
      <c r="D2205" s="83">
        <v>2.84</v>
      </c>
      <c r="E2205" s="61"/>
    </row>
    <row r="2206" spans="1:5" s="63" customFormat="1" x14ac:dyDescent="0.25">
      <c r="A2206" s="80" t="s">
        <v>12694</v>
      </c>
      <c r="B2206" s="81" t="s">
        <v>12695</v>
      </c>
      <c r="C2206" s="82" t="s">
        <v>119</v>
      </c>
      <c r="D2206" s="83">
        <v>4.28</v>
      </c>
      <c r="E2206" s="61"/>
    </row>
    <row r="2207" spans="1:5" s="63" customFormat="1" x14ac:dyDescent="0.25">
      <c r="A2207" s="80" t="s">
        <v>12696</v>
      </c>
      <c r="B2207" s="81" t="s">
        <v>12697</v>
      </c>
      <c r="C2207" s="82" t="s">
        <v>119</v>
      </c>
      <c r="D2207" s="83">
        <v>6.46</v>
      </c>
      <c r="E2207" s="61"/>
    </row>
    <row r="2208" spans="1:5" s="63" customFormat="1" x14ac:dyDescent="0.25">
      <c r="A2208" s="80" t="s">
        <v>12698</v>
      </c>
      <c r="B2208" s="81" t="s">
        <v>12699</v>
      </c>
      <c r="C2208" s="82" t="s">
        <v>119</v>
      </c>
      <c r="D2208" s="83">
        <v>10.42</v>
      </c>
      <c r="E2208" s="61"/>
    </row>
    <row r="2209" spans="1:5" s="63" customFormat="1" x14ac:dyDescent="0.25">
      <c r="A2209" s="80" t="s">
        <v>12700</v>
      </c>
      <c r="B2209" s="81" t="s">
        <v>12701</v>
      </c>
      <c r="C2209" s="82" t="s">
        <v>119</v>
      </c>
      <c r="D2209" s="83">
        <v>6.19</v>
      </c>
      <c r="E2209" s="61"/>
    </row>
    <row r="2210" spans="1:5" s="63" customFormat="1" x14ac:dyDescent="0.25">
      <c r="A2210" s="80" t="s">
        <v>12702</v>
      </c>
      <c r="B2210" s="81" t="s">
        <v>12703</v>
      </c>
      <c r="C2210" s="82" t="s">
        <v>119</v>
      </c>
      <c r="D2210" s="83">
        <v>75.36</v>
      </c>
      <c r="E2210" s="61"/>
    </row>
    <row r="2211" spans="1:5" s="63" customFormat="1" x14ac:dyDescent="0.25">
      <c r="A2211" s="80" t="s">
        <v>12704</v>
      </c>
      <c r="B2211" s="81" t="s">
        <v>12705</v>
      </c>
      <c r="C2211" s="82" t="s">
        <v>119</v>
      </c>
      <c r="D2211" s="83">
        <v>108.49</v>
      </c>
      <c r="E2211" s="61"/>
    </row>
    <row r="2212" spans="1:5" s="63" customFormat="1" x14ac:dyDescent="0.25">
      <c r="A2212" s="80" t="s">
        <v>12706</v>
      </c>
      <c r="B2212" s="81" t="s">
        <v>12707</v>
      </c>
      <c r="C2212" s="82" t="s">
        <v>119</v>
      </c>
      <c r="D2212" s="83">
        <v>39.21</v>
      </c>
      <c r="E2212" s="61"/>
    </row>
    <row r="2213" spans="1:5" s="63" customFormat="1" ht="45" x14ac:dyDescent="0.25">
      <c r="A2213" s="80" t="s">
        <v>12708</v>
      </c>
      <c r="B2213" s="81" t="s">
        <v>12709</v>
      </c>
      <c r="C2213" s="82" t="s">
        <v>119</v>
      </c>
      <c r="D2213" s="83">
        <v>5.81</v>
      </c>
      <c r="E2213" s="61"/>
    </row>
    <row r="2214" spans="1:5" s="63" customFormat="1" ht="45" x14ac:dyDescent="0.25">
      <c r="A2214" s="80" t="s">
        <v>12710</v>
      </c>
      <c r="B2214" s="81" t="s">
        <v>12711</v>
      </c>
      <c r="C2214" s="82" t="s">
        <v>119</v>
      </c>
      <c r="D2214" s="83">
        <v>9.24</v>
      </c>
      <c r="E2214" s="61"/>
    </row>
    <row r="2215" spans="1:5" s="63" customFormat="1" ht="45" x14ac:dyDescent="0.25">
      <c r="A2215" s="80" t="s">
        <v>12712</v>
      </c>
      <c r="B2215" s="81" t="s">
        <v>12713</v>
      </c>
      <c r="C2215" s="82" t="s">
        <v>119</v>
      </c>
      <c r="D2215" s="83">
        <v>14.18</v>
      </c>
      <c r="E2215" s="61"/>
    </row>
    <row r="2216" spans="1:5" s="63" customFormat="1" ht="45" x14ac:dyDescent="0.25">
      <c r="A2216" s="80" t="s">
        <v>12714</v>
      </c>
      <c r="B2216" s="81" t="s">
        <v>12715</v>
      </c>
      <c r="C2216" s="82" t="s">
        <v>119</v>
      </c>
      <c r="D2216" s="83">
        <v>20.88</v>
      </c>
      <c r="E2216" s="61"/>
    </row>
    <row r="2217" spans="1:5" s="63" customFormat="1" ht="45" x14ac:dyDescent="0.25">
      <c r="A2217" s="80" t="s">
        <v>12716</v>
      </c>
      <c r="B2217" s="81" t="s">
        <v>12717</v>
      </c>
      <c r="C2217" s="82" t="s">
        <v>119</v>
      </c>
      <c r="D2217" s="83">
        <v>18.010000000000002</v>
      </c>
      <c r="E2217" s="61"/>
    </row>
    <row r="2218" spans="1:5" s="63" customFormat="1" ht="45" x14ac:dyDescent="0.25">
      <c r="A2218" s="80" t="s">
        <v>12718</v>
      </c>
      <c r="B2218" s="81" t="s">
        <v>12719</v>
      </c>
      <c r="C2218" s="82" t="s">
        <v>119</v>
      </c>
      <c r="D2218" s="83">
        <v>26.93</v>
      </c>
      <c r="E2218" s="61"/>
    </row>
    <row r="2219" spans="1:5" s="63" customFormat="1" x14ac:dyDescent="0.25">
      <c r="A2219" s="80" t="s">
        <v>12720</v>
      </c>
      <c r="B2219" s="81" t="s">
        <v>12721</v>
      </c>
      <c r="C2219" s="82" t="s">
        <v>119</v>
      </c>
      <c r="D2219" s="83">
        <v>45.41</v>
      </c>
      <c r="E2219" s="61"/>
    </row>
    <row r="2220" spans="1:5" s="63" customFormat="1" x14ac:dyDescent="0.25">
      <c r="A2220" s="80" t="s">
        <v>12722</v>
      </c>
      <c r="B2220" s="81" t="s">
        <v>12723</v>
      </c>
      <c r="C2220" s="82" t="s">
        <v>119</v>
      </c>
      <c r="D2220" s="83">
        <v>10.92</v>
      </c>
      <c r="E2220" s="61"/>
    </row>
    <row r="2221" spans="1:5" s="63" customFormat="1" ht="30" x14ac:dyDescent="0.25">
      <c r="A2221" s="80" t="s">
        <v>12724</v>
      </c>
      <c r="B2221" s="81" t="s">
        <v>12725</v>
      </c>
      <c r="C2221" s="82" t="s">
        <v>119</v>
      </c>
      <c r="D2221" s="83">
        <v>102.79</v>
      </c>
      <c r="E2221" s="61"/>
    </row>
    <row r="2222" spans="1:5" s="63" customFormat="1" x14ac:dyDescent="0.25">
      <c r="A2222" s="80" t="s">
        <v>12726</v>
      </c>
      <c r="B2222" s="81" t="s">
        <v>12727</v>
      </c>
      <c r="C2222" s="82" t="s">
        <v>119</v>
      </c>
      <c r="D2222" s="83">
        <v>196.31</v>
      </c>
      <c r="E2222" s="61"/>
    </row>
    <row r="2223" spans="1:5" s="63" customFormat="1" x14ac:dyDescent="0.25">
      <c r="A2223" s="80" t="s">
        <v>12728</v>
      </c>
      <c r="B2223" s="81" t="s">
        <v>12729</v>
      </c>
      <c r="C2223" s="82" t="s">
        <v>119</v>
      </c>
      <c r="D2223" s="83">
        <v>59.74</v>
      </c>
      <c r="E2223" s="61"/>
    </row>
    <row r="2224" spans="1:5" s="63" customFormat="1" x14ac:dyDescent="0.25">
      <c r="A2224" s="80" t="s">
        <v>12730</v>
      </c>
      <c r="B2224" s="81" t="s">
        <v>12731</v>
      </c>
      <c r="C2224" s="82" t="s">
        <v>119</v>
      </c>
      <c r="D2224" s="83">
        <v>90.73</v>
      </c>
      <c r="E2224" s="61"/>
    </row>
    <row r="2225" spans="1:5" s="63" customFormat="1" x14ac:dyDescent="0.25">
      <c r="A2225" s="80" t="s">
        <v>12732</v>
      </c>
      <c r="B2225" s="81" t="s">
        <v>12733</v>
      </c>
      <c r="C2225" s="82" t="s">
        <v>119</v>
      </c>
      <c r="D2225" s="83">
        <v>197.72</v>
      </c>
      <c r="E2225" s="61"/>
    </row>
    <row r="2226" spans="1:5" s="63" customFormat="1" x14ac:dyDescent="0.25">
      <c r="A2226" s="80" t="s">
        <v>12734</v>
      </c>
      <c r="B2226" s="81" t="s">
        <v>12735</v>
      </c>
      <c r="C2226" s="82" t="s">
        <v>119</v>
      </c>
      <c r="D2226" s="83">
        <v>56.62</v>
      </c>
      <c r="E2226" s="61"/>
    </row>
    <row r="2227" spans="1:5" s="63" customFormat="1" ht="30" x14ac:dyDescent="0.25">
      <c r="A2227" s="80" t="s">
        <v>12736</v>
      </c>
      <c r="B2227" s="81" t="s">
        <v>12737</v>
      </c>
      <c r="C2227" s="82" t="s">
        <v>119</v>
      </c>
      <c r="D2227" s="83">
        <v>12.24</v>
      </c>
      <c r="E2227" s="61"/>
    </row>
    <row r="2228" spans="1:5" s="63" customFormat="1" x14ac:dyDescent="0.25">
      <c r="A2228" s="80" t="s">
        <v>12738</v>
      </c>
      <c r="B2228" s="81" t="s">
        <v>12739</v>
      </c>
      <c r="C2228" s="82" t="s">
        <v>119</v>
      </c>
      <c r="D2228" s="83">
        <v>13.94</v>
      </c>
      <c r="E2228" s="61"/>
    </row>
    <row r="2229" spans="1:5" s="63" customFormat="1" ht="30" x14ac:dyDescent="0.25">
      <c r="A2229" s="80" t="s">
        <v>12740</v>
      </c>
      <c r="B2229" s="81" t="s">
        <v>12741</v>
      </c>
      <c r="C2229" s="82" t="s">
        <v>13</v>
      </c>
      <c r="D2229" s="83">
        <v>102.61</v>
      </c>
      <c r="E2229" s="61"/>
    </row>
    <row r="2230" spans="1:5" s="63" customFormat="1" x14ac:dyDescent="0.25">
      <c r="A2230" s="80" t="s">
        <v>12742</v>
      </c>
      <c r="B2230" s="81" t="s">
        <v>12743</v>
      </c>
      <c r="C2230" s="82" t="s">
        <v>560</v>
      </c>
      <c r="D2230" s="83">
        <v>40.409999999999997</v>
      </c>
      <c r="E2230" s="61"/>
    </row>
    <row r="2231" spans="1:5" s="63" customFormat="1" x14ac:dyDescent="0.25">
      <c r="A2231" s="80" t="s">
        <v>12744</v>
      </c>
      <c r="B2231" s="81" t="s">
        <v>12745</v>
      </c>
      <c r="C2231" s="82" t="s">
        <v>560</v>
      </c>
      <c r="D2231" s="83">
        <v>38.75</v>
      </c>
      <c r="E2231" s="61"/>
    </row>
    <row r="2232" spans="1:5" s="63" customFormat="1" ht="30" x14ac:dyDescent="0.25">
      <c r="A2232" s="80" t="s">
        <v>12746</v>
      </c>
      <c r="B2232" s="81" t="s">
        <v>12747</v>
      </c>
      <c r="C2232" s="82" t="s">
        <v>13</v>
      </c>
      <c r="D2232" s="83">
        <v>528.88</v>
      </c>
      <c r="E2232" s="61"/>
    </row>
    <row r="2233" spans="1:5" s="63" customFormat="1" x14ac:dyDescent="0.25">
      <c r="A2233" s="80" t="s">
        <v>12748</v>
      </c>
      <c r="B2233" s="81" t="s">
        <v>12749</v>
      </c>
      <c r="C2233" s="82" t="s">
        <v>13</v>
      </c>
      <c r="D2233" s="83">
        <v>171.94</v>
      </c>
      <c r="E2233" s="61"/>
    </row>
    <row r="2234" spans="1:5" s="63" customFormat="1" ht="30" x14ac:dyDescent="0.25">
      <c r="A2234" s="80" t="s">
        <v>12750</v>
      </c>
      <c r="B2234" s="81" t="s">
        <v>12751</v>
      </c>
      <c r="C2234" s="82" t="s">
        <v>119</v>
      </c>
      <c r="D2234" s="83">
        <v>8.4600000000000009</v>
      </c>
      <c r="E2234" s="61"/>
    </row>
    <row r="2235" spans="1:5" s="63" customFormat="1" ht="30" x14ac:dyDescent="0.25">
      <c r="A2235" s="80" t="s">
        <v>12752</v>
      </c>
      <c r="B2235" s="81" t="s">
        <v>12753</v>
      </c>
      <c r="C2235" s="82" t="s">
        <v>119</v>
      </c>
      <c r="D2235" s="83">
        <v>11.2</v>
      </c>
      <c r="E2235" s="61"/>
    </row>
    <row r="2236" spans="1:5" s="63" customFormat="1" ht="30" x14ac:dyDescent="0.25">
      <c r="A2236" s="80" t="s">
        <v>12754</v>
      </c>
      <c r="B2236" s="81" t="s">
        <v>12755</v>
      </c>
      <c r="C2236" s="82" t="s">
        <v>119</v>
      </c>
      <c r="D2236" s="83">
        <v>13.38</v>
      </c>
      <c r="E2236" s="61"/>
    </row>
    <row r="2237" spans="1:5" s="63" customFormat="1" ht="30" x14ac:dyDescent="0.25">
      <c r="A2237" s="80" t="s">
        <v>12756</v>
      </c>
      <c r="B2237" s="81" t="s">
        <v>12757</v>
      </c>
      <c r="C2237" s="82" t="s">
        <v>119</v>
      </c>
      <c r="D2237" s="83">
        <v>22.13</v>
      </c>
      <c r="E2237" s="61"/>
    </row>
    <row r="2238" spans="1:5" s="63" customFormat="1" ht="30" x14ac:dyDescent="0.25">
      <c r="A2238" s="80" t="s">
        <v>12758</v>
      </c>
      <c r="B2238" s="81" t="s">
        <v>12759</v>
      </c>
      <c r="C2238" s="82" t="s">
        <v>119</v>
      </c>
      <c r="D2238" s="83">
        <v>20.72</v>
      </c>
      <c r="E2238" s="61"/>
    </row>
    <row r="2239" spans="1:5" s="63" customFormat="1" x14ac:dyDescent="0.25">
      <c r="A2239" s="80" t="s">
        <v>12760</v>
      </c>
      <c r="B2239" s="81" t="s">
        <v>12761</v>
      </c>
      <c r="C2239" s="82" t="s">
        <v>13</v>
      </c>
      <c r="D2239" s="83">
        <v>143.1</v>
      </c>
      <c r="E2239" s="61"/>
    </row>
    <row r="2240" spans="1:5" s="63" customFormat="1" ht="30" x14ac:dyDescent="0.25">
      <c r="A2240" s="80" t="s">
        <v>12762</v>
      </c>
      <c r="B2240" s="81" t="s">
        <v>12763</v>
      </c>
      <c r="C2240" s="82" t="s">
        <v>13</v>
      </c>
      <c r="D2240" s="83">
        <v>150.63</v>
      </c>
      <c r="E2240" s="61"/>
    </row>
    <row r="2241" spans="1:5" s="63" customFormat="1" ht="45" x14ac:dyDescent="0.25">
      <c r="A2241" s="80" t="s">
        <v>12764</v>
      </c>
      <c r="B2241" s="81" t="s">
        <v>12765</v>
      </c>
      <c r="C2241" s="82" t="s">
        <v>119</v>
      </c>
      <c r="D2241" s="83">
        <v>10.74</v>
      </c>
      <c r="E2241" s="61"/>
    </row>
    <row r="2242" spans="1:5" s="63" customFormat="1" ht="45" x14ac:dyDescent="0.25">
      <c r="A2242" s="80" t="s">
        <v>12766</v>
      </c>
      <c r="B2242" s="81" t="s">
        <v>12767</v>
      </c>
      <c r="C2242" s="82" t="s">
        <v>119</v>
      </c>
      <c r="D2242" s="83">
        <v>16.920000000000002</v>
      </c>
      <c r="E2242" s="61"/>
    </row>
    <row r="2243" spans="1:5" s="63" customFormat="1" ht="45" x14ac:dyDescent="0.25">
      <c r="A2243" s="80" t="s">
        <v>12768</v>
      </c>
      <c r="B2243" s="81" t="s">
        <v>12769</v>
      </c>
      <c r="C2243" s="82" t="s">
        <v>119</v>
      </c>
      <c r="D2243" s="83">
        <v>31.9</v>
      </c>
      <c r="E2243" s="61"/>
    </row>
    <row r="2244" spans="1:5" s="63" customFormat="1" ht="45" x14ac:dyDescent="0.25">
      <c r="A2244" s="80" t="s">
        <v>12770</v>
      </c>
      <c r="B2244" s="81" t="s">
        <v>12771</v>
      </c>
      <c r="C2244" s="82" t="s">
        <v>119</v>
      </c>
      <c r="D2244" s="83">
        <v>11.02</v>
      </c>
      <c r="E2244" s="61"/>
    </row>
    <row r="2245" spans="1:5" s="63" customFormat="1" ht="45" x14ac:dyDescent="0.25">
      <c r="A2245" s="80" t="s">
        <v>12772</v>
      </c>
      <c r="B2245" s="81" t="s">
        <v>12773</v>
      </c>
      <c r="C2245" s="82" t="s">
        <v>119</v>
      </c>
      <c r="D2245" s="83">
        <v>19.829999999999998</v>
      </c>
      <c r="E2245" s="61"/>
    </row>
    <row r="2246" spans="1:5" s="63" customFormat="1" ht="30" x14ac:dyDescent="0.25">
      <c r="A2246" s="80" t="s">
        <v>12774</v>
      </c>
      <c r="B2246" s="81" t="s">
        <v>12775</v>
      </c>
      <c r="C2246" s="82" t="s">
        <v>119</v>
      </c>
      <c r="D2246" s="83">
        <v>3.73</v>
      </c>
      <c r="E2246" s="61"/>
    </row>
    <row r="2247" spans="1:5" s="63" customFormat="1" ht="30" x14ac:dyDescent="0.25">
      <c r="A2247" s="80" t="s">
        <v>12776</v>
      </c>
      <c r="B2247" s="81" t="s">
        <v>12777</v>
      </c>
      <c r="C2247" s="82" t="s">
        <v>13</v>
      </c>
      <c r="D2247" s="83">
        <v>45.55</v>
      </c>
      <c r="E2247" s="61"/>
    </row>
    <row r="2248" spans="1:5" s="63" customFormat="1" x14ac:dyDescent="0.25">
      <c r="A2248" s="80" t="s">
        <v>12778</v>
      </c>
      <c r="B2248" s="81" t="s">
        <v>12779</v>
      </c>
      <c r="C2248" s="82" t="s">
        <v>13</v>
      </c>
      <c r="D2248" s="83">
        <v>680.64</v>
      </c>
      <c r="E2248" s="61"/>
    </row>
    <row r="2249" spans="1:5" s="63" customFormat="1" ht="45" x14ac:dyDescent="0.25">
      <c r="A2249" s="80" t="s">
        <v>12780</v>
      </c>
      <c r="B2249" s="81" t="s">
        <v>12781</v>
      </c>
      <c r="C2249" s="82" t="s">
        <v>119</v>
      </c>
      <c r="D2249" s="83">
        <v>6.02</v>
      </c>
      <c r="E2249" s="61"/>
    </row>
    <row r="2250" spans="1:5" s="63" customFormat="1" ht="45" x14ac:dyDescent="0.25">
      <c r="A2250" s="80" t="s">
        <v>12782</v>
      </c>
      <c r="B2250" s="81" t="s">
        <v>12783</v>
      </c>
      <c r="C2250" s="82" t="s">
        <v>119</v>
      </c>
      <c r="D2250" s="83">
        <v>5.91</v>
      </c>
      <c r="E2250" s="61"/>
    </row>
    <row r="2251" spans="1:5" s="63" customFormat="1" ht="45" x14ac:dyDescent="0.25">
      <c r="A2251" s="80" t="s">
        <v>12784</v>
      </c>
      <c r="B2251" s="81" t="s">
        <v>12785</v>
      </c>
      <c r="C2251" s="82" t="s">
        <v>119</v>
      </c>
      <c r="D2251" s="83">
        <v>11.39</v>
      </c>
      <c r="E2251" s="61"/>
    </row>
    <row r="2252" spans="1:5" s="63" customFormat="1" ht="45" x14ac:dyDescent="0.25">
      <c r="A2252" s="80" t="s">
        <v>12786</v>
      </c>
      <c r="B2252" s="81" t="s">
        <v>12787</v>
      </c>
      <c r="C2252" s="82" t="s">
        <v>119</v>
      </c>
      <c r="D2252" s="83">
        <v>26.3</v>
      </c>
      <c r="E2252" s="61"/>
    </row>
    <row r="2253" spans="1:5" s="63" customFormat="1" ht="30" x14ac:dyDescent="0.25">
      <c r="A2253" s="80" t="s">
        <v>12788</v>
      </c>
      <c r="B2253" s="81" t="s">
        <v>12789</v>
      </c>
      <c r="C2253" s="82" t="s">
        <v>119</v>
      </c>
      <c r="D2253" s="83">
        <v>5.63</v>
      </c>
      <c r="E2253" s="61"/>
    </row>
    <row r="2254" spans="1:5" s="63" customFormat="1" ht="30" x14ac:dyDescent="0.25">
      <c r="A2254" s="80" t="s">
        <v>12790</v>
      </c>
      <c r="B2254" s="81" t="s">
        <v>12791</v>
      </c>
      <c r="C2254" s="82" t="s">
        <v>119</v>
      </c>
      <c r="D2254" s="83">
        <v>5.3</v>
      </c>
      <c r="E2254" s="61"/>
    </row>
    <row r="2255" spans="1:5" s="63" customFormat="1" ht="30" x14ac:dyDescent="0.25">
      <c r="A2255" s="80" t="s">
        <v>12792</v>
      </c>
      <c r="B2255" s="81" t="s">
        <v>12793</v>
      </c>
      <c r="C2255" s="82" t="s">
        <v>119</v>
      </c>
      <c r="D2255" s="83">
        <v>3.07</v>
      </c>
      <c r="E2255" s="61"/>
    </row>
    <row r="2256" spans="1:5" s="63" customFormat="1" ht="45" x14ac:dyDescent="0.25">
      <c r="A2256" s="80" t="s">
        <v>12794</v>
      </c>
      <c r="B2256" s="81" t="s">
        <v>12795</v>
      </c>
      <c r="C2256" s="82" t="s">
        <v>119</v>
      </c>
      <c r="D2256" s="83">
        <v>0.72</v>
      </c>
      <c r="E2256" s="61"/>
    </row>
    <row r="2257" spans="1:5" s="63" customFormat="1" ht="30" x14ac:dyDescent="0.25">
      <c r="A2257" s="80" t="s">
        <v>12796</v>
      </c>
      <c r="B2257" s="81" t="s">
        <v>12797</v>
      </c>
      <c r="C2257" s="82" t="s">
        <v>119</v>
      </c>
      <c r="D2257" s="83">
        <v>2.35</v>
      </c>
      <c r="E2257" s="61"/>
    </row>
    <row r="2258" spans="1:5" s="63" customFormat="1" ht="45" x14ac:dyDescent="0.25">
      <c r="A2258" s="80" t="s">
        <v>12798</v>
      </c>
      <c r="B2258" s="81" t="s">
        <v>12799</v>
      </c>
      <c r="C2258" s="82" t="s">
        <v>119</v>
      </c>
      <c r="D2258" s="83">
        <v>13.55</v>
      </c>
      <c r="E2258" s="61"/>
    </row>
    <row r="2259" spans="1:5" s="63" customFormat="1" ht="45" x14ac:dyDescent="0.25">
      <c r="A2259" s="80" t="s">
        <v>12800</v>
      </c>
      <c r="B2259" s="81" t="s">
        <v>12801</v>
      </c>
      <c r="C2259" s="82" t="s">
        <v>119</v>
      </c>
      <c r="D2259" s="83">
        <v>28.07</v>
      </c>
      <c r="E2259" s="61"/>
    </row>
    <row r="2260" spans="1:5" s="63" customFormat="1" ht="45" x14ac:dyDescent="0.25">
      <c r="A2260" s="80" t="s">
        <v>12802</v>
      </c>
      <c r="B2260" s="81" t="s">
        <v>12803</v>
      </c>
      <c r="C2260" s="82" t="s">
        <v>119</v>
      </c>
      <c r="D2260" s="83">
        <v>54.87</v>
      </c>
      <c r="E2260" s="61"/>
    </row>
    <row r="2261" spans="1:5" s="63" customFormat="1" ht="45" x14ac:dyDescent="0.25">
      <c r="A2261" s="80" t="s">
        <v>12804</v>
      </c>
      <c r="B2261" s="81" t="s">
        <v>12805</v>
      </c>
      <c r="C2261" s="82" t="s">
        <v>119</v>
      </c>
      <c r="D2261" s="83">
        <v>4.92</v>
      </c>
      <c r="E2261" s="61"/>
    </row>
    <row r="2262" spans="1:5" s="63" customFormat="1" ht="45" x14ac:dyDescent="0.25">
      <c r="A2262" s="80" t="s">
        <v>12806</v>
      </c>
      <c r="B2262" s="81" t="s">
        <v>12807</v>
      </c>
      <c r="C2262" s="82" t="s">
        <v>119</v>
      </c>
      <c r="D2262" s="83">
        <v>3.72</v>
      </c>
      <c r="E2262" s="61"/>
    </row>
    <row r="2263" spans="1:5" s="63" customFormat="1" ht="45" x14ac:dyDescent="0.25">
      <c r="A2263" s="80" t="s">
        <v>12808</v>
      </c>
      <c r="B2263" s="81" t="s">
        <v>12809</v>
      </c>
      <c r="C2263" s="82" t="s">
        <v>119</v>
      </c>
      <c r="D2263" s="83">
        <v>40.15</v>
      </c>
      <c r="E2263" s="61"/>
    </row>
    <row r="2264" spans="1:5" s="63" customFormat="1" ht="30" x14ac:dyDescent="0.25">
      <c r="A2264" s="80" t="s">
        <v>12810</v>
      </c>
      <c r="B2264" s="81" t="s">
        <v>12811</v>
      </c>
      <c r="C2264" s="82" t="s">
        <v>13</v>
      </c>
      <c r="D2264" s="83">
        <v>3052.41</v>
      </c>
      <c r="E2264" s="61"/>
    </row>
    <row r="2265" spans="1:5" s="63" customFormat="1" ht="30" x14ac:dyDescent="0.25">
      <c r="A2265" s="80" t="s">
        <v>12812</v>
      </c>
      <c r="B2265" s="81" t="s">
        <v>12813</v>
      </c>
      <c r="C2265" s="82" t="s">
        <v>13</v>
      </c>
      <c r="D2265" s="83">
        <v>649.45000000000005</v>
      </c>
      <c r="E2265" s="61"/>
    </row>
    <row r="2266" spans="1:5" s="63" customFormat="1" ht="30" x14ac:dyDescent="0.25">
      <c r="A2266" s="80" t="s">
        <v>12814</v>
      </c>
      <c r="B2266" s="81" t="s">
        <v>12815</v>
      </c>
      <c r="C2266" s="82" t="s">
        <v>13</v>
      </c>
      <c r="D2266" s="83">
        <v>3650.78</v>
      </c>
      <c r="E2266" s="61"/>
    </row>
    <row r="2267" spans="1:5" s="63" customFormat="1" ht="30" x14ac:dyDescent="0.25">
      <c r="A2267" s="80" t="s">
        <v>12816</v>
      </c>
      <c r="B2267" s="81" t="s">
        <v>12817</v>
      </c>
      <c r="C2267" s="82" t="s">
        <v>13</v>
      </c>
      <c r="D2267" s="83">
        <v>162948.13</v>
      </c>
      <c r="E2267" s="61"/>
    </row>
    <row r="2268" spans="1:5" s="63" customFormat="1" ht="30" x14ac:dyDescent="0.25">
      <c r="A2268" s="80" t="s">
        <v>12818</v>
      </c>
      <c r="B2268" s="81" t="s">
        <v>12819</v>
      </c>
      <c r="C2268" s="82" t="s">
        <v>13</v>
      </c>
      <c r="D2268" s="83">
        <v>260974.84</v>
      </c>
      <c r="E2268" s="61"/>
    </row>
    <row r="2269" spans="1:5" s="63" customFormat="1" ht="30" x14ac:dyDescent="0.25">
      <c r="A2269" s="80" t="s">
        <v>12820</v>
      </c>
      <c r="B2269" s="81" t="s">
        <v>12821</v>
      </c>
      <c r="C2269" s="82" t="s">
        <v>13</v>
      </c>
      <c r="D2269" s="83">
        <v>80497.41</v>
      </c>
      <c r="E2269" s="61"/>
    </row>
    <row r="2270" spans="1:5" s="63" customFormat="1" ht="30" x14ac:dyDescent="0.25">
      <c r="A2270" s="80" t="s">
        <v>12822</v>
      </c>
      <c r="B2270" s="81" t="s">
        <v>12823</v>
      </c>
      <c r="C2270" s="82" t="s">
        <v>13</v>
      </c>
      <c r="D2270" s="83">
        <v>114128.8</v>
      </c>
      <c r="E2270" s="61"/>
    </row>
    <row r="2271" spans="1:5" s="63" customFormat="1" ht="30" x14ac:dyDescent="0.25">
      <c r="A2271" s="80" t="s">
        <v>12824</v>
      </c>
      <c r="B2271" s="81" t="s">
        <v>12825</v>
      </c>
      <c r="C2271" s="82" t="s">
        <v>13</v>
      </c>
      <c r="D2271" s="83">
        <v>154753.03</v>
      </c>
      <c r="E2271" s="61"/>
    </row>
    <row r="2272" spans="1:5" s="63" customFormat="1" ht="30" x14ac:dyDescent="0.25">
      <c r="A2272" s="80" t="s">
        <v>12826</v>
      </c>
      <c r="B2272" s="81" t="s">
        <v>12827</v>
      </c>
      <c r="C2272" s="82" t="s">
        <v>13</v>
      </c>
      <c r="D2272" s="83">
        <v>311219.5</v>
      </c>
      <c r="E2272" s="61"/>
    </row>
    <row r="2273" spans="1:5" s="63" customFormat="1" ht="30" x14ac:dyDescent="0.25">
      <c r="A2273" s="80" t="s">
        <v>12828</v>
      </c>
      <c r="B2273" s="81" t="s">
        <v>12829</v>
      </c>
      <c r="C2273" s="82" t="s">
        <v>319</v>
      </c>
      <c r="D2273" s="83">
        <v>318816.25</v>
      </c>
      <c r="E2273" s="61"/>
    </row>
    <row r="2274" spans="1:5" s="63" customFormat="1" ht="30" x14ac:dyDescent="0.25">
      <c r="A2274" s="80" t="s">
        <v>12830</v>
      </c>
      <c r="B2274" s="81" t="s">
        <v>12831</v>
      </c>
      <c r="C2274" s="82" t="s">
        <v>319</v>
      </c>
      <c r="D2274" s="83">
        <v>250258.69</v>
      </c>
      <c r="E2274" s="61"/>
    </row>
    <row r="2275" spans="1:5" s="63" customFormat="1" ht="30" x14ac:dyDescent="0.25">
      <c r="A2275" s="80" t="s">
        <v>12832</v>
      </c>
      <c r="B2275" s="81" t="s">
        <v>12833</v>
      </c>
      <c r="C2275" s="82" t="s">
        <v>13</v>
      </c>
      <c r="D2275" s="83">
        <v>24602.639999999999</v>
      </c>
      <c r="E2275" s="61"/>
    </row>
    <row r="2276" spans="1:5" s="63" customFormat="1" ht="30" x14ac:dyDescent="0.25">
      <c r="A2276" s="80" t="s">
        <v>12834</v>
      </c>
      <c r="B2276" s="81" t="s">
        <v>12835</v>
      </c>
      <c r="C2276" s="82" t="s">
        <v>13</v>
      </c>
      <c r="D2276" s="83">
        <v>6191.71</v>
      </c>
      <c r="E2276" s="61"/>
    </row>
    <row r="2277" spans="1:5" s="63" customFormat="1" ht="30" x14ac:dyDescent="0.25">
      <c r="A2277" s="80" t="s">
        <v>12836</v>
      </c>
      <c r="B2277" s="81" t="s">
        <v>12837</v>
      </c>
      <c r="C2277" s="82" t="s">
        <v>13</v>
      </c>
      <c r="D2277" s="83">
        <v>4715.25</v>
      </c>
      <c r="E2277" s="61"/>
    </row>
    <row r="2278" spans="1:5" s="63" customFormat="1" ht="30" x14ac:dyDescent="0.25">
      <c r="A2278" s="80" t="s">
        <v>12838</v>
      </c>
      <c r="B2278" s="81" t="s">
        <v>12839</v>
      </c>
      <c r="C2278" s="82" t="s">
        <v>319</v>
      </c>
      <c r="D2278" s="83">
        <v>13930.93</v>
      </c>
      <c r="E2278" s="61"/>
    </row>
    <row r="2279" spans="1:5" s="63" customFormat="1" ht="30" x14ac:dyDescent="0.25">
      <c r="A2279" s="80" t="s">
        <v>12840</v>
      </c>
      <c r="B2279" s="81" t="s">
        <v>12841</v>
      </c>
      <c r="C2279" s="82" t="s">
        <v>13</v>
      </c>
      <c r="D2279" s="83">
        <v>22108.59</v>
      </c>
      <c r="E2279" s="61"/>
    </row>
    <row r="2280" spans="1:5" s="63" customFormat="1" x14ac:dyDescent="0.25">
      <c r="A2280" s="80" t="s">
        <v>12842</v>
      </c>
      <c r="B2280" s="81" t="s">
        <v>12843</v>
      </c>
      <c r="C2280" s="82" t="s">
        <v>13</v>
      </c>
      <c r="D2280" s="83">
        <v>7638.1</v>
      </c>
      <c r="E2280" s="61"/>
    </row>
    <row r="2281" spans="1:5" s="63" customFormat="1" x14ac:dyDescent="0.25">
      <c r="A2281" s="80" t="s">
        <v>12844</v>
      </c>
      <c r="B2281" s="81" t="s">
        <v>12845</v>
      </c>
      <c r="C2281" s="82" t="s">
        <v>13</v>
      </c>
      <c r="D2281" s="83">
        <v>2361.48</v>
      </c>
      <c r="E2281" s="61"/>
    </row>
    <row r="2282" spans="1:5" s="63" customFormat="1" x14ac:dyDescent="0.25">
      <c r="A2282" s="80" t="s">
        <v>12846</v>
      </c>
      <c r="B2282" s="81" t="s">
        <v>12847</v>
      </c>
      <c r="C2282" s="82" t="s">
        <v>13</v>
      </c>
      <c r="D2282" s="83">
        <v>34856.269999999997</v>
      </c>
      <c r="E2282" s="61"/>
    </row>
    <row r="2283" spans="1:5" s="63" customFormat="1" x14ac:dyDescent="0.25">
      <c r="A2283" s="80" t="s">
        <v>12848</v>
      </c>
      <c r="B2283" s="81" t="s">
        <v>12849</v>
      </c>
      <c r="C2283" s="82" t="s">
        <v>13</v>
      </c>
      <c r="D2283" s="83">
        <v>5243.17</v>
      </c>
      <c r="E2283" s="61"/>
    </row>
    <row r="2284" spans="1:5" s="63" customFormat="1" x14ac:dyDescent="0.25">
      <c r="A2284" s="80" t="s">
        <v>12850</v>
      </c>
      <c r="B2284" s="81" t="s">
        <v>12851</v>
      </c>
      <c r="C2284" s="82" t="s">
        <v>13</v>
      </c>
      <c r="D2284" s="83">
        <v>14656.6</v>
      </c>
      <c r="E2284" s="61"/>
    </row>
    <row r="2285" spans="1:5" s="63" customFormat="1" x14ac:dyDescent="0.25">
      <c r="A2285" s="80" t="s">
        <v>12852</v>
      </c>
      <c r="B2285" s="81" t="s">
        <v>12853</v>
      </c>
      <c r="C2285" s="82" t="s">
        <v>13</v>
      </c>
      <c r="D2285" s="83">
        <v>8243.17</v>
      </c>
      <c r="E2285" s="61"/>
    </row>
    <row r="2286" spans="1:5" s="63" customFormat="1" x14ac:dyDescent="0.25">
      <c r="A2286" s="80" t="s">
        <v>12854</v>
      </c>
      <c r="B2286" s="81" t="s">
        <v>12855</v>
      </c>
      <c r="C2286" s="82" t="s">
        <v>13</v>
      </c>
      <c r="D2286" s="83">
        <v>6589.24</v>
      </c>
      <c r="E2286" s="61"/>
    </row>
    <row r="2287" spans="1:5" s="63" customFormat="1" x14ac:dyDescent="0.25">
      <c r="A2287" s="80" t="s">
        <v>12856</v>
      </c>
      <c r="B2287" s="81" t="s">
        <v>12857</v>
      </c>
      <c r="C2287" s="82" t="s">
        <v>13</v>
      </c>
      <c r="D2287" s="83">
        <v>7420.76</v>
      </c>
      <c r="E2287" s="61"/>
    </row>
    <row r="2288" spans="1:5" s="63" customFormat="1" x14ac:dyDescent="0.25">
      <c r="A2288" s="80" t="s">
        <v>12858</v>
      </c>
      <c r="B2288" s="81" t="s">
        <v>12859</v>
      </c>
      <c r="C2288" s="82" t="s">
        <v>13</v>
      </c>
      <c r="D2288" s="83">
        <v>16370.61</v>
      </c>
      <c r="E2288" s="61"/>
    </row>
    <row r="2289" spans="1:5" s="63" customFormat="1" x14ac:dyDescent="0.25">
      <c r="A2289" s="80" t="s">
        <v>12860</v>
      </c>
      <c r="B2289" s="81" t="s">
        <v>12861</v>
      </c>
      <c r="C2289" s="82" t="s">
        <v>13</v>
      </c>
      <c r="D2289" s="83">
        <v>6985.16</v>
      </c>
      <c r="E2289" s="61"/>
    </row>
    <row r="2290" spans="1:5" s="63" customFormat="1" x14ac:dyDescent="0.25">
      <c r="A2290" s="80" t="s">
        <v>12862</v>
      </c>
      <c r="B2290" s="81" t="s">
        <v>12863</v>
      </c>
      <c r="C2290" s="82" t="s">
        <v>13</v>
      </c>
      <c r="D2290" s="83">
        <v>3418.2</v>
      </c>
      <c r="E2290" s="61"/>
    </row>
    <row r="2291" spans="1:5" s="63" customFormat="1" ht="30" x14ac:dyDescent="0.25">
      <c r="A2291" s="80" t="s">
        <v>12864</v>
      </c>
      <c r="B2291" s="81" t="s">
        <v>12865</v>
      </c>
      <c r="C2291" s="82" t="s">
        <v>13</v>
      </c>
      <c r="D2291" s="83">
        <v>12599.53</v>
      </c>
      <c r="E2291" s="61"/>
    </row>
    <row r="2292" spans="1:5" s="63" customFormat="1" x14ac:dyDescent="0.25">
      <c r="A2292" s="80" t="s">
        <v>12866</v>
      </c>
      <c r="B2292" s="81" t="s">
        <v>12867</v>
      </c>
      <c r="C2292" s="82" t="s">
        <v>13</v>
      </c>
      <c r="D2292" s="83">
        <v>19878.96</v>
      </c>
      <c r="E2292" s="61"/>
    </row>
    <row r="2293" spans="1:5" s="63" customFormat="1" ht="30" x14ac:dyDescent="0.25">
      <c r="A2293" s="80" t="s">
        <v>12868</v>
      </c>
      <c r="B2293" s="81" t="s">
        <v>12869</v>
      </c>
      <c r="C2293" s="82" t="s">
        <v>13</v>
      </c>
      <c r="D2293" s="83">
        <v>6195.44</v>
      </c>
      <c r="E2293" s="61"/>
    </row>
    <row r="2294" spans="1:5" s="63" customFormat="1" ht="30" x14ac:dyDescent="0.25">
      <c r="A2294" s="80" t="s">
        <v>12870</v>
      </c>
      <c r="B2294" s="81" t="s">
        <v>12871</v>
      </c>
      <c r="C2294" s="82" t="s">
        <v>13</v>
      </c>
      <c r="D2294" s="83">
        <v>1176.04</v>
      </c>
      <c r="E2294" s="61"/>
    </row>
    <row r="2295" spans="1:5" s="63" customFormat="1" ht="30" x14ac:dyDescent="0.25">
      <c r="A2295" s="80" t="s">
        <v>12872</v>
      </c>
      <c r="B2295" s="81" t="s">
        <v>12873</v>
      </c>
      <c r="C2295" s="82" t="s">
        <v>13</v>
      </c>
      <c r="D2295" s="83">
        <v>957.93</v>
      </c>
      <c r="E2295" s="61"/>
    </row>
    <row r="2296" spans="1:5" s="63" customFormat="1" ht="30" x14ac:dyDescent="0.25">
      <c r="A2296" s="80" t="s">
        <v>12874</v>
      </c>
      <c r="B2296" s="81" t="s">
        <v>12875</v>
      </c>
      <c r="C2296" s="82" t="s">
        <v>13</v>
      </c>
      <c r="D2296" s="83">
        <v>13198.71</v>
      </c>
      <c r="E2296" s="61"/>
    </row>
    <row r="2297" spans="1:5" s="63" customFormat="1" ht="30" x14ac:dyDescent="0.25">
      <c r="A2297" s="80" t="s">
        <v>12876</v>
      </c>
      <c r="B2297" s="81" t="s">
        <v>12877</v>
      </c>
      <c r="C2297" s="82" t="s">
        <v>13</v>
      </c>
      <c r="D2297" s="83">
        <v>9581.35</v>
      </c>
      <c r="E2297" s="61"/>
    </row>
    <row r="2298" spans="1:5" s="63" customFormat="1" ht="30" x14ac:dyDescent="0.25">
      <c r="A2298" s="80" t="s">
        <v>12878</v>
      </c>
      <c r="B2298" s="81" t="s">
        <v>12879</v>
      </c>
      <c r="C2298" s="82" t="s">
        <v>13</v>
      </c>
      <c r="D2298" s="83">
        <v>1191.94</v>
      </c>
      <c r="E2298" s="61"/>
    </row>
    <row r="2299" spans="1:5" s="63" customFormat="1" ht="30" x14ac:dyDescent="0.25">
      <c r="A2299" s="80" t="s">
        <v>12880</v>
      </c>
      <c r="B2299" s="81" t="s">
        <v>12881</v>
      </c>
      <c r="C2299" s="82" t="s">
        <v>13</v>
      </c>
      <c r="D2299" s="83">
        <v>2504.1799999999998</v>
      </c>
      <c r="E2299" s="61"/>
    </row>
    <row r="2300" spans="1:5" s="63" customFormat="1" ht="30" x14ac:dyDescent="0.25">
      <c r="A2300" s="80" t="s">
        <v>12882</v>
      </c>
      <c r="B2300" s="81" t="s">
        <v>12883</v>
      </c>
      <c r="C2300" s="82" t="s">
        <v>13</v>
      </c>
      <c r="D2300" s="83">
        <v>1674.08</v>
      </c>
      <c r="E2300" s="61"/>
    </row>
    <row r="2301" spans="1:5" s="63" customFormat="1" ht="30" x14ac:dyDescent="0.25">
      <c r="A2301" s="80" t="s">
        <v>12884</v>
      </c>
      <c r="B2301" s="81" t="s">
        <v>12885</v>
      </c>
      <c r="C2301" s="82" t="s">
        <v>13</v>
      </c>
      <c r="D2301" s="83">
        <v>13105.13</v>
      </c>
      <c r="E2301" s="61"/>
    </row>
    <row r="2302" spans="1:5" s="63" customFormat="1" ht="30" x14ac:dyDescent="0.25">
      <c r="A2302" s="80" t="s">
        <v>12886</v>
      </c>
      <c r="B2302" s="81" t="s">
        <v>12887</v>
      </c>
      <c r="C2302" s="82" t="s">
        <v>13</v>
      </c>
      <c r="D2302" s="83">
        <v>7433.15</v>
      </c>
      <c r="E2302" s="61"/>
    </row>
    <row r="2303" spans="1:5" s="63" customFormat="1" ht="30" x14ac:dyDescent="0.25">
      <c r="A2303" s="80" t="s">
        <v>12888</v>
      </c>
      <c r="B2303" s="81" t="s">
        <v>12889</v>
      </c>
      <c r="C2303" s="82" t="s">
        <v>13</v>
      </c>
      <c r="D2303" s="83">
        <v>2935.06</v>
      </c>
      <c r="E2303" s="61"/>
    </row>
    <row r="2304" spans="1:5" s="63" customFormat="1" x14ac:dyDescent="0.25">
      <c r="A2304" s="80" t="s">
        <v>12890</v>
      </c>
      <c r="B2304" s="81" t="s">
        <v>12891</v>
      </c>
      <c r="C2304" s="82" t="s">
        <v>13</v>
      </c>
      <c r="D2304" s="83">
        <v>4491.37</v>
      </c>
      <c r="E2304" s="61"/>
    </row>
    <row r="2305" spans="1:5" s="63" customFormat="1" x14ac:dyDescent="0.25">
      <c r="A2305" s="80" t="s">
        <v>12892</v>
      </c>
      <c r="B2305" s="81" t="s">
        <v>12893</v>
      </c>
      <c r="C2305" s="82" t="s">
        <v>13</v>
      </c>
      <c r="D2305" s="83">
        <v>3572.6</v>
      </c>
      <c r="E2305" s="61"/>
    </row>
    <row r="2306" spans="1:5" s="63" customFormat="1" ht="30" x14ac:dyDescent="0.25">
      <c r="A2306" s="80" t="s">
        <v>12894</v>
      </c>
      <c r="B2306" s="81" t="s">
        <v>12895</v>
      </c>
      <c r="C2306" s="82" t="s">
        <v>13</v>
      </c>
      <c r="D2306" s="83">
        <v>5079.1400000000003</v>
      </c>
      <c r="E2306" s="61"/>
    </row>
    <row r="2307" spans="1:5" s="63" customFormat="1" ht="30" x14ac:dyDescent="0.25">
      <c r="A2307" s="80" t="s">
        <v>12896</v>
      </c>
      <c r="B2307" s="81" t="s">
        <v>12897</v>
      </c>
      <c r="C2307" s="82" t="s">
        <v>13</v>
      </c>
      <c r="D2307" s="83">
        <v>6801.57</v>
      </c>
      <c r="E2307" s="61"/>
    </row>
    <row r="2308" spans="1:5" s="63" customFormat="1" x14ac:dyDescent="0.25">
      <c r="A2308" s="80" t="s">
        <v>12898</v>
      </c>
      <c r="B2308" s="81" t="s">
        <v>12899</v>
      </c>
      <c r="C2308" s="82" t="s">
        <v>13</v>
      </c>
      <c r="D2308" s="83">
        <v>2025.31</v>
      </c>
      <c r="E2308" s="61"/>
    </row>
    <row r="2309" spans="1:5" s="63" customFormat="1" x14ac:dyDescent="0.25">
      <c r="A2309" s="80" t="s">
        <v>12900</v>
      </c>
      <c r="B2309" s="81" t="s">
        <v>12901</v>
      </c>
      <c r="C2309" s="82" t="s">
        <v>13</v>
      </c>
      <c r="D2309" s="83">
        <v>2458.1</v>
      </c>
      <c r="E2309" s="61"/>
    </row>
    <row r="2310" spans="1:5" s="63" customFormat="1" ht="30" x14ac:dyDescent="0.25">
      <c r="A2310" s="80" t="s">
        <v>12902</v>
      </c>
      <c r="B2310" s="81" t="s">
        <v>12903</v>
      </c>
      <c r="C2310" s="82" t="s">
        <v>13</v>
      </c>
      <c r="D2310" s="83">
        <v>1905.69</v>
      </c>
      <c r="E2310" s="61"/>
    </row>
    <row r="2311" spans="1:5" s="63" customFormat="1" x14ac:dyDescent="0.25">
      <c r="A2311" s="80" t="s">
        <v>12904</v>
      </c>
      <c r="B2311" s="81" t="s">
        <v>12905</v>
      </c>
      <c r="C2311" s="82" t="s">
        <v>13</v>
      </c>
      <c r="D2311" s="83">
        <v>4052.13</v>
      </c>
      <c r="E2311" s="61"/>
    </row>
    <row r="2312" spans="1:5" s="63" customFormat="1" ht="30" x14ac:dyDescent="0.25">
      <c r="A2312" s="80" t="s">
        <v>12906</v>
      </c>
      <c r="B2312" s="81" t="s">
        <v>12907</v>
      </c>
      <c r="C2312" s="82" t="s">
        <v>13</v>
      </c>
      <c r="D2312" s="83">
        <v>89815.91</v>
      </c>
      <c r="E2312" s="61"/>
    </row>
    <row r="2313" spans="1:5" s="63" customFormat="1" ht="45" x14ac:dyDescent="0.25">
      <c r="A2313" s="80" t="s">
        <v>12908</v>
      </c>
      <c r="B2313" s="81" t="s">
        <v>12909</v>
      </c>
      <c r="C2313" s="82" t="s">
        <v>13</v>
      </c>
      <c r="D2313" s="83">
        <v>202.88</v>
      </c>
      <c r="E2313" s="61"/>
    </row>
    <row r="2314" spans="1:5" s="63" customFormat="1" x14ac:dyDescent="0.25">
      <c r="A2314" s="80" t="s">
        <v>12910</v>
      </c>
      <c r="B2314" s="81" t="s">
        <v>12911</v>
      </c>
      <c r="C2314" s="82" t="s">
        <v>13</v>
      </c>
      <c r="D2314" s="83">
        <v>22819.3</v>
      </c>
      <c r="E2314" s="61"/>
    </row>
    <row r="2315" spans="1:5" s="63" customFormat="1" x14ac:dyDescent="0.25">
      <c r="A2315" s="80" t="s">
        <v>12912</v>
      </c>
      <c r="B2315" s="81" t="s">
        <v>12913</v>
      </c>
      <c r="C2315" s="82" t="s">
        <v>13</v>
      </c>
      <c r="D2315" s="83">
        <v>2653.65</v>
      </c>
      <c r="E2315" s="61"/>
    </row>
    <row r="2316" spans="1:5" s="63" customFormat="1" x14ac:dyDescent="0.25">
      <c r="A2316" s="80" t="s">
        <v>12914</v>
      </c>
      <c r="B2316" s="81" t="s">
        <v>12915</v>
      </c>
      <c r="C2316" s="82" t="s">
        <v>13</v>
      </c>
      <c r="D2316" s="83">
        <v>3640.74</v>
      </c>
      <c r="E2316" s="61"/>
    </row>
    <row r="2317" spans="1:5" s="63" customFormat="1" x14ac:dyDescent="0.25">
      <c r="A2317" s="80" t="s">
        <v>12916</v>
      </c>
      <c r="B2317" s="81" t="s">
        <v>3717</v>
      </c>
      <c r="C2317" s="82" t="s">
        <v>13</v>
      </c>
      <c r="D2317" s="83">
        <v>45529.48</v>
      </c>
      <c r="E2317" s="61"/>
    </row>
    <row r="2318" spans="1:5" s="63" customFormat="1" x14ac:dyDescent="0.25">
      <c r="A2318" s="80" t="s">
        <v>12917</v>
      </c>
      <c r="B2318" s="81" t="s">
        <v>12918</v>
      </c>
      <c r="C2318" s="82" t="s">
        <v>13</v>
      </c>
      <c r="D2318" s="83">
        <v>1886.2</v>
      </c>
      <c r="E2318" s="61"/>
    </row>
    <row r="2319" spans="1:5" s="63" customFormat="1" ht="30" x14ac:dyDescent="0.25">
      <c r="A2319" s="80" t="s">
        <v>12919</v>
      </c>
      <c r="B2319" s="81" t="s">
        <v>12920</v>
      </c>
      <c r="C2319" s="82" t="s">
        <v>13</v>
      </c>
      <c r="D2319" s="83">
        <v>261.12</v>
      </c>
      <c r="E2319" s="61"/>
    </row>
    <row r="2320" spans="1:5" s="63" customFormat="1" x14ac:dyDescent="0.25">
      <c r="A2320" s="80" t="s">
        <v>12921</v>
      </c>
      <c r="B2320" s="81" t="s">
        <v>12922</v>
      </c>
      <c r="C2320" s="82" t="s">
        <v>13</v>
      </c>
      <c r="D2320" s="83">
        <v>16559.13</v>
      </c>
      <c r="E2320" s="61"/>
    </row>
    <row r="2321" spans="1:5" s="63" customFormat="1" ht="30" x14ac:dyDescent="0.25">
      <c r="A2321" s="80" t="s">
        <v>12923</v>
      </c>
      <c r="B2321" s="81" t="s">
        <v>12924</v>
      </c>
      <c r="C2321" s="82" t="s">
        <v>13</v>
      </c>
      <c r="D2321" s="83">
        <v>220.66</v>
      </c>
      <c r="E2321" s="61"/>
    </row>
    <row r="2322" spans="1:5" s="63" customFormat="1" ht="30" x14ac:dyDescent="0.25">
      <c r="A2322" s="80" t="s">
        <v>12925</v>
      </c>
      <c r="B2322" s="81" t="s">
        <v>12926</v>
      </c>
      <c r="C2322" s="82" t="s">
        <v>13</v>
      </c>
      <c r="D2322" s="83">
        <v>482.76</v>
      </c>
      <c r="E2322" s="61"/>
    </row>
    <row r="2323" spans="1:5" s="63" customFormat="1" x14ac:dyDescent="0.25">
      <c r="A2323" s="80" t="s">
        <v>12927</v>
      </c>
      <c r="B2323" s="81" t="s">
        <v>12928</v>
      </c>
      <c r="C2323" s="82" t="s">
        <v>13</v>
      </c>
      <c r="D2323" s="83">
        <v>14029.67</v>
      </c>
      <c r="E2323" s="61"/>
    </row>
    <row r="2324" spans="1:5" s="63" customFormat="1" x14ac:dyDescent="0.25">
      <c r="A2324" s="80" t="s">
        <v>12929</v>
      </c>
      <c r="B2324" s="81" t="s">
        <v>12930</v>
      </c>
      <c r="C2324" s="82" t="s">
        <v>13</v>
      </c>
      <c r="D2324" s="83">
        <v>367.24</v>
      </c>
      <c r="E2324" s="61"/>
    </row>
    <row r="2325" spans="1:5" s="63" customFormat="1" x14ac:dyDescent="0.25">
      <c r="A2325" s="80" t="s">
        <v>12931</v>
      </c>
      <c r="B2325" s="81" t="s">
        <v>12932</v>
      </c>
      <c r="C2325" s="82" t="s">
        <v>13</v>
      </c>
      <c r="D2325" s="83">
        <v>25486.54</v>
      </c>
      <c r="E2325" s="61"/>
    </row>
    <row r="2326" spans="1:5" s="63" customFormat="1" x14ac:dyDescent="0.25">
      <c r="A2326" s="80" t="s">
        <v>12933</v>
      </c>
      <c r="B2326" s="81" t="s">
        <v>12934</v>
      </c>
      <c r="C2326" s="82" t="s">
        <v>13</v>
      </c>
      <c r="D2326" s="83">
        <v>13039.63</v>
      </c>
      <c r="E2326" s="61"/>
    </row>
    <row r="2327" spans="1:5" s="63" customFormat="1" ht="30" x14ac:dyDescent="0.25">
      <c r="A2327" s="80" t="s">
        <v>12935</v>
      </c>
      <c r="B2327" s="81" t="s">
        <v>12936</v>
      </c>
      <c r="C2327" s="82" t="s">
        <v>13</v>
      </c>
      <c r="D2327" s="83">
        <v>183.14</v>
      </c>
      <c r="E2327" s="61"/>
    </row>
    <row r="2328" spans="1:5" s="63" customFormat="1" x14ac:dyDescent="0.25">
      <c r="A2328" s="80" t="s">
        <v>12937</v>
      </c>
      <c r="B2328" s="81" t="s">
        <v>12938</v>
      </c>
      <c r="C2328" s="82" t="s">
        <v>13</v>
      </c>
      <c r="D2328" s="83">
        <v>69013.119999999995</v>
      </c>
      <c r="E2328" s="61"/>
    </row>
    <row r="2329" spans="1:5" s="63" customFormat="1" ht="30" x14ac:dyDescent="0.25">
      <c r="A2329" s="80" t="s">
        <v>12939</v>
      </c>
      <c r="B2329" s="81" t="s">
        <v>12940</v>
      </c>
      <c r="C2329" s="82" t="s">
        <v>13</v>
      </c>
      <c r="D2329" s="83">
        <v>13916.36</v>
      </c>
      <c r="E2329" s="61"/>
    </row>
    <row r="2330" spans="1:5" s="63" customFormat="1" ht="45" x14ac:dyDescent="0.25">
      <c r="A2330" s="80" t="s">
        <v>12941</v>
      </c>
      <c r="B2330" s="81" t="s">
        <v>12942</v>
      </c>
      <c r="C2330" s="82" t="s">
        <v>13</v>
      </c>
      <c r="D2330" s="83">
        <v>927.45</v>
      </c>
      <c r="E2330" s="61"/>
    </row>
    <row r="2331" spans="1:5" s="63" customFormat="1" x14ac:dyDescent="0.25">
      <c r="A2331" s="80" t="s">
        <v>12943</v>
      </c>
      <c r="B2331" s="81" t="s">
        <v>12944</v>
      </c>
      <c r="C2331" s="82" t="s">
        <v>13</v>
      </c>
      <c r="D2331" s="83">
        <v>58504.36</v>
      </c>
      <c r="E2331" s="61"/>
    </row>
    <row r="2332" spans="1:5" s="63" customFormat="1" x14ac:dyDescent="0.25">
      <c r="A2332" s="80" t="s">
        <v>12945</v>
      </c>
      <c r="B2332" s="81" t="s">
        <v>12946</v>
      </c>
      <c r="C2332" s="82" t="s">
        <v>13</v>
      </c>
      <c r="D2332" s="83">
        <v>90971.39</v>
      </c>
      <c r="E2332" s="61"/>
    </row>
    <row r="2333" spans="1:5" s="63" customFormat="1" x14ac:dyDescent="0.25">
      <c r="A2333" s="80" t="s">
        <v>12947</v>
      </c>
      <c r="B2333" s="81" t="s">
        <v>3741</v>
      </c>
      <c r="C2333" s="82" t="s">
        <v>13</v>
      </c>
      <c r="D2333" s="83">
        <v>54181.56</v>
      </c>
      <c r="E2333" s="61"/>
    </row>
    <row r="2334" spans="1:5" s="63" customFormat="1" x14ac:dyDescent="0.25">
      <c r="A2334" s="80" t="s">
        <v>12948</v>
      </c>
      <c r="B2334" s="81" t="s">
        <v>3743</v>
      </c>
      <c r="C2334" s="82" t="s">
        <v>13</v>
      </c>
      <c r="D2334" s="83">
        <v>20385.650000000001</v>
      </c>
      <c r="E2334" s="61"/>
    </row>
    <row r="2335" spans="1:5" s="63" customFormat="1" ht="30" x14ac:dyDescent="0.25">
      <c r="A2335" s="80" t="s">
        <v>12949</v>
      </c>
      <c r="B2335" s="81" t="s">
        <v>12950</v>
      </c>
      <c r="C2335" s="82" t="s">
        <v>13</v>
      </c>
      <c r="D2335" s="83">
        <v>93827.98</v>
      </c>
      <c r="E2335" s="61"/>
    </row>
    <row r="2336" spans="1:5" s="63" customFormat="1" ht="30" x14ac:dyDescent="0.25">
      <c r="A2336" s="80" t="s">
        <v>12951</v>
      </c>
      <c r="B2336" s="81" t="s">
        <v>12952</v>
      </c>
      <c r="C2336" s="82" t="s">
        <v>13</v>
      </c>
      <c r="D2336" s="83">
        <v>25481.85</v>
      </c>
      <c r="E2336" s="61"/>
    </row>
    <row r="2337" spans="1:5" s="63" customFormat="1" ht="30" x14ac:dyDescent="0.25">
      <c r="A2337" s="80" t="s">
        <v>12953</v>
      </c>
      <c r="B2337" s="81" t="s">
        <v>12954</v>
      </c>
      <c r="C2337" s="82" t="s">
        <v>13</v>
      </c>
      <c r="D2337" s="83">
        <v>31279.52</v>
      </c>
      <c r="E2337" s="61"/>
    </row>
    <row r="2338" spans="1:5" s="63" customFormat="1" x14ac:dyDescent="0.25">
      <c r="A2338" s="80" t="s">
        <v>12955</v>
      </c>
      <c r="B2338" s="81" t="s">
        <v>3735</v>
      </c>
      <c r="C2338" s="82" t="s">
        <v>13</v>
      </c>
      <c r="D2338" s="83">
        <v>45680.71</v>
      </c>
      <c r="E2338" s="61"/>
    </row>
    <row r="2339" spans="1:5" s="63" customFormat="1" x14ac:dyDescent="0.25">
      <c r="A2339" s="80" t="s">
        <v>12956</v>
      </c>
      <c r="B2339" s="81" t="s">
        <v>12957</v>
      </c>
      <c r="C2339" s="82" t="s">
        <v>13</v>
      </c>
      <c r="D2339" s="83">
        <v>1170.1300000000001</v>
      </c>
      <c r="E2339" s="61"/>
    </row>
    <row r="2340" spans="1:5" s="63" customFormat="1" ht="30" x14ac:dyDescent="0.25">
      <c r="A2340" s="80" t="s">
        <v>12958</v>
      </c>
      <c r="B2340" s="81" t="s">
        <v>12959</v>
      </c>
      <c r="C2340" s="82" t="s">
        <v>13</v>
      </c>
      <c r="D2340" s="83">
        <v>175.82</v>
      </c>
      <c r="E2340" s="61"/>
    </row>
    <row r="2341" spans="1:5" s="63" customFormat="1" ht="30" x14ac:dyDescent="0.25">
      <c r="A2341" s="80" t="s">
        <v>12960</v>
      </c>
      <c r="B2341" s="81" t="s">
        <v>12961</v>
      </c>
      <c r="C2341" s="82" t="s">
        <v>13</v>
      </c>
      <c r="D2341" s="83">
        <v>50.22</v>
      </c>
      <c r="E2341" s="61"/>
    </row>
    <row r="2342" spans="1:5" s="63" customFormat="1" ht="30" x14ac:dyDescent="0.25">
      <c r="A2342" s="80" t="s">
        <v>12962</v>
      </c>
      <c r="B2342" s="81" t="s">
        <v>12963</v>
      </c>
      <c r="C2342" s="82" t="s">
        <v>13</v>
      </c>
      <c r="D2342" s="83">
        <v>172.5</v>
      </c>
      <c r="E2342" s="61"/>
    </row>
    <row r="2343" spans="1:5" s="63" customFormat="1" ht="30" x14ac:dyDescent="0.25">
      <c r="A2343" s="80" t="s">
        <v>12964</v>
      </c>
      <c r="B2343" s="81" t="s">
        <v>12965</v>
      </c>
      <c r="C2343" s="82" t="s">
        <v>13</v>
      </c>
      <c r="D2343" s="83">
        <v>303.3</v>
      </c>
      <c r="E2343" s="61"/>
    </row>
    <row r="2344" spans="1:5" s="63" customFormat="1" ht="45" x14ac:dyDescent="0.25">
      <c r="A2344" s="80" t="s">
        <v>12966</v>
      </c>
      <c r="B2344" s="81" t="s">
        <v>12967</v>
      </c>
      <c r="C2344" s="82" t="s">
        <v>13</v>
      </c>
      <c r="D2344" s="83">
        <v>616.48</v>
      </c>
      <c r="E2344" s="61"/>
    </row>
    <row r="2345" spans="1:5" s="63" customFormat="1" ht="45" x14ac:dyDescent="0.25">
      <c r="A2345" s="80" t="s">
        <v>12968</v>
      </c>
      <c r="B2345" s="81" t="s">
        <v>12969</v>
      </c>
      <c r="C2345" s="82" t="s">
        <v>13</v>
      </c>
      <c r="D2345" s="83">
        <v>6834.62</v>
      </c>
      <c r="E2345" s="61"/>
    </row>
    <row r="2346" spans="1:5" s="63" customFormat="1" ht="45" x14ac:dyDescent="0.25">
      <c r="A2346" s="80" t="s">
        <v>12970</v>
      </c>
      <c r="B2346" s="81" t="s">
        <v>12971</v>
      </c>
      <c r="C2346" s="82" t="s">
        <v>13</v>
      </c>
      <c r="D2346" s="83">
        <v>819.4</v>
      </c>
      <c r="E2346" s="61"/>
    </row>
    <row r="2347" spans="1:5" s="63" customFormat="1" ht="60" x14ac:dyDescent="0.25">
      <c r="A2347" s="80" t="s">
        <v>12972</v>
      </c>
      <c r="B2347" s="81" t="s">
        <v>12973</v>
      </c>
      <c r="C2347" s="82" t="s">
        <v>13</v>
      </c>
      <c r="D2347" s="83">
        <v>2433.41</v>
      </c>
      <c r="E2347" s="61"/>
    </row>
    <row r="2348" spans="1:5" s="63" customFormat="1" ht="30" x14ac:dyDescent="0.25">
      <c r="A2348" s="80" t="s">
        <v>12974</v>
      </c>
      <c r="B2348" s="81" t="s">
        <v>12975</v>
      </c>
      <c r="C2348" s="82" t="s">
        <v>13</v>
      </c>
      <c r="D2348" s="83">
        <v>894.53</v>
      </c>
      <c r="E2348" s="61"/>
    </row>
    <row r="2349" spans="1:5" s="63" customFormat="1" x14ac:dyDescent="0.25">
      <c r="A2349" s="80" t="s">
        <v>12976</v>
      </c>
      <c r="B2349" s="81" t="s">
        <v>12977</v>
      </c>
      <c r="C2349" s="82" t="s">
        <v>13</v>
      </c>
      <c r="D2349" s="83">
        <v>90250.72</v>
      </c>
      <c r="E2349" s="61"/>
    </row>
    <row r="2350" spans="1:5" s="63" customFormat="1" ht="45" x14ac:dyDescent="0.25">
      <c r="A2350" s="80" t="s">
        <v>12978</v>
      </c>
      <c r="B2350" s="81" t="s">
        <v>12979</v>
      </c>
      <c r="C2350" s="82" t="s">
        <v>13</v>
      </c>
      <c r="D2350" s="83">
        <v>3792.12</v>
      </c>
      <c r="E2350" s="61"/>
    </row>
    <row r="2351" spans="1:5" s="63" customFormat="1" ht="45" x14ac:dyDescent="0.25">
      <c r="A2351" s="80" t="s">
        <v>12980</v>
      </c>
      <c r="B2351" s="81" t="s">
        <v>12981</v>
      </c>
      <c r="C2351" s="82" t="s">
        <v>13</v>
      </c>
      <c r="D2351" s="83">
        <v>4193.8900000000003</v>
      </c>
      <c r="E2351" s="61"/>
    </row>
    <row r="2352" spans="1:5" s="63" customFormat="1" x14ac:dyDescent="0.25">
      <c r="A2352" s="80" t="s">
        <v>12982</v>
      </c>
      <c r="B2352" s="81" t="s">
        <v>12983</v>
      </c>
      <c r="C2352" s="82" t="s">
        <v>13</v>
      </c>
      <c r="D2352" s="83">
        <v>67.180000000000007</v>
      </c>
      <c r="E2352" s="61"/>
    </row>
    <row r="2353" spans="1:5" s="63" customFormat="1" x14ac:dyDescent="0.25">
      <c r="A2353" s="80" t="s">
        <v>12984</v>
      </c>
      <c r="B2353" s="81" t="s">
        <v>12985</v>
      </c>
      <c r="C2353" s="82" t="s">
        <v>13</v>
      </c>
      <c r="D2353" s="83">
        <v>76.67</v>
      </c>
      <c r="E2353" s="61"/>
    </row>
    <row r="2354" spans="1:5" s="63" customFormat="1" x14ac:dyDescent="0.25">
      <c r="A2354" s="80" t="s">
        <v>12986</v>
      </c>
      <c r="B2354" s="81" t="s">
        <v>12987</v>
      </c>
      <c r="C2354" s="82" t="s">
        <v>13</v>
      </c>
      <c r="D2354" s="83">
        <v>91.19</v>
      </c>
      <c r="E2354" s="61"/>
    </row>
    <row r="2355" spans="1:5" s="63" customFormat="1" ht="30" x14ac:dyDescent="0.25">
      <c r="A2355" s="80" t="s">
        <v>12988</v>
      </c>
      <c r="B2355" s="81" t="s">
        <v>12989</v>
      </c>
      <c r="C2355" s="82" t="s">
        <v>319</v>
      </c>
      <c r="D2355" s="83">
        <v>75.66</v>
      </c>
      <c r="E2355" s="61"/>
    </row>
    <row r="2356" spans="1:5" s="63" customFormat="1" x14ac:dyDescent="0.25">
      <c r="A2356" s="80" t="s">
        <v>12990</v>
      </c>
      <c r="B2356" s="81" t="s">
        <v>12991</v>
      </c>
      <c r="C2356" s="82" t="s">
        <v>319</v>
      </c>
      <c r="D2356" s="83">
        <v>11.64</v>
      </c>
      <c r="E2356" s="61"/>
    </row>
    <row r="2357" spans="1:5" s="63" customFormat="1" x14ac:dyDescent="0.25">
      <c r="A2357" s="80" t="s">
        <v>12992</v>
      </c>
      <c r="B2357" s="81" t="s">
        <v>12993</v>
      </c>
      <c r="C2357" s="82" t="s">
        <v>13</v>
      </c>
      <c r="D2357" s="83">
        <v>55.35</v>
      </c>
      <c r="E2357" s="61"/>
    </row>
    <row r="2358" spans="1:5" s="63" customFormat="1" ht="30" x14ac:dyDescent="0.25">
      <c r="A2358" s="80" t="s">
        <v>12994</v>
      </c>
      <c r="B2358" s="81" t="s">
        <v>12995</v>
      </c>
      <c r="C2358" s="82" t="s">
        <v>13</v>
      </c>
      <c r="D2358" s="83">
        <v>2.76</v>
      </c>
      <c r="E2358" s="61"/>
    </row>
    <row r="2359" spans="1:5" s="63" customFormat="1" x14ac:dyDescent="0.25">
      <c r="A2359" s="80" t="s">
        <v>12996</v>
      </c>
      <c r="B2359" s="81" t="s">
        <v>12997</v>
      </c>
      <c r="C2359" s="82" t="s">
        <v>13</v>
      </c>
      <c r="D2359" s="83">
        <v>8.0299999999999994</v>
      </c>
      <c r="E2359" s="61"/>
    </row>
    <row r="2360" spans="1:5" s="63" customFormat="1" ht="30" x14ac:dyDescent="0.25">
      <c r="A2360" s="80" t="s">
        <v>12998</v>
      </c>
      <c r="B2360" s="81" t="s">
        <v>12999</v>
      </c>
      <c r="C2360" s="82" t="s">
        <v>13</v>
      </c>
      <c r="D2360" s="83">
        <v>148.09</v>
      </c>
      <c r="E2360" s="61"/>
    </row>
    <row r="2361" spans="1:5" s="63" customFormat="1" ht="30" x14ac:dyDescent="0.25">
      <c r="A2361" s="80" t="s">
        <v>13000</v>
      </c>
      <c r="B2361" s="81" t="s">
        <v>13001</v>
      </c>
      <c r="C2361" s="82" t="s">
        <v>13</v>
      </c>
      <c r="D2361" s="83">
        <v>10.61</v>
      </c>
      <c r="E2361" s="61"/>
    </row>
    <row r="2362" spans="1:5" s="63" customFormat="1" x14ac:dyDescent="0.25">
      <c r="A2362" s="80" t="s">
        <v>13002</v>
      </c>
      <c r="B2362" s="81" t="s">
        <v>13003</v>
      </c>
      <c r="C2362" s="82" t="s">
        <v>13</v>
      </c>
      <c r="D2362" s="83">
        <v>33.18</v>
      </c>
      <c r="E2362" s="61"/>
    </row>
    <row r="2363" spans="1:5" s="63" customFormat="1" ht="45" x14ac:dyDescent="0.25">
      <c r="A2363" s="80" t="s">
        <v>13004</v>
      </c>
      <c r="B2363" s="81" t="s">
        <v>13005</v>
      </c>
      <c r="C2363" s="82" t="s">
        <v>13</v>
      </c>
      <c r="D2363" s="83">
        <v>30.43</v>
      </c>
      <c r="E2363" s="61"/>
    </row>
    <row r="2364" spans="1:5" s="63" customFormat="1" ht="30" x14ac:dyDescent="0.25">
      <c r="A2364" s="80" t="s">
        <v>13006</v>
      </c>
      <c r="B2364" s="81" t="s">
        <v>13007</v>
      </c>
      <c r="C2364" s="82" t="s">
        <v>13</v>
      </c>
      <c r="D2364" s="83">
        <v>330</v>
      </c>
      <c r="E2364" s="61"/>
    </row>
    <row r="2365" spans="1:5" s="63" customFormat="1" ht="30" x14ac:dyDescent="0.25">
      <c r="A2365" s="80" t="s">
        <v>13008</v>
      </c>
      <c r="B2365" s="81" t="s">
        <v>13009</v>
      </c>
      <c r="C2365" s="82" t="s">
        <v>13</v>
      </c>
      <c r="D2365" s="83">
        <v>3283.16</v>
      </c>
      <c r="E2365" s="61"/>
    </row>
    <row r="2366" spans="1:5" s="63" customFormat="1" ht="30" x14ac:dyDescent="0.25">
      <c r="A2366" s="80" t="s">
        <v>13010</v>
      </c>
      <c r="B2366" s="81" t="s">
        <v>13011</v>
      </c>
      <c r="C2366" s="82" t="s">
        <v>13</v>
      </c>
      <c r="D2366" s="83">
        <v>10.24</v>
      </c>
      <c r="E2366" s="61"/>
    </row>
    <row r="2367" spans="1:5" s="63" customFormat="1" x14ac:dyDescent="0.25">
      <c r="A2367" s="80" t="s">
        <v>13012</v>
      </c>
      <c r="B2367" s="81" t="s">
        <v>13013</v>
      </c>
      <c r="C2367" s="82" t="s">
        <v>13</v>
      </c>
      <c r="D2367" s="83">
        <v>12.28</v>
      </c>
      <c r="E2367" s="61"/>
    </row>
    <row r="2368" spans="1:5" s="63" customFormat="1" x14ac:dyDescent="0.25">
      <c r="A2368" s="80" t="s">
        <v>13014</v>
      </c>
      <c r="B2368" s="81" t="s">
        <v>13015</v>
      </c>
      <c r="C2368" s="82" t="s">
        <v>13</v>
      </c>
      <c r="D2368" s="83">
        <v>18.89</v>
      </c>
      <c r="E2368" s="61"/>
    </row>
    <row r="2369" spans="1:5" s="63" customFormat="1" x14ac:dyDescent="0.25">
      <c r="A2369" s="80" t="s">
        <v>13016</v>
      </c>
      <c r="B2369" s="81" t="s">
        <v>13017</v>
      </c>
      <c r="C2369" s="82" t="s">
        <v>13</v>
      </c>
      <c r="D2369" s="83">
        <v>23.66</v>
      </c>
      <c r="E2369" s="61"/>
    </row>
    <row r="2370" spans="1:5" s="63" customFormat="1" x14ac:dyDescent="0.25">
      <c r="A2370" s="80" t="s">
        <v>13018</v>
      </c>
      <c r="B2370" s="81" t="s">
        <v>13019</v>
      </c>
      <c r="C2370" s="82" t="s">
        <v>13</v>
      </c>
      <c r="D2370" s="83">
        <v>57.07</v>
      </c>
      <c r="E2370" s="61"/>
    </row>
    <row r="2371" spans="1:5" s="63" customFormat="1" x14ac:dyDescent="0.25">
      <c r="A2371" s="80" t="s">
        <v>13020</v>
      </c>
      <c r="B2371" s="81" t="s">
        <v>4893</v>
      </c>
      <c r="C2371" s="82" t="s">
        <v>13</v>
      </c>
      <c r="D2371" s="83">
        <v>3.15</v>
      </c>
      <c r="E2371" s="61"/>
    </row>
    <row r="2372" spans="1:5" s="63" customFormat="1" x14ac:dyDescent="0.25">
      <c r="A2372" s="80" t="s">
        <v>13021</v>
      </c>
      <c r="B2372" s="81" t="s">
        <v>13022</v>
      </c>
      <c r="C2372" s="82" t="s">
        <v>13</v>
      </c>
      <c r="D2372" s="83">
        <v>167.89</v>
      </c>
      <c r="E2372" s="61"/>
    </row>
    <row r="2373" spans="1:5" s="63" customFormat="1" x14ac:dyDescent="0.25">
      <c r="A2373" s="80" t="s">
        <v>13023</v>
      </c>
      <c r="B2373" s="81" t="s">
        <v>4895</v>
      </c>
      <c r="C2373" s="82" t="s">
        <v>13</v>
      </c>
      <c r="D2373" s="83">
        <v>6.68</v>
      </c>
      <c r="E2373" s="61"/>
    </row>
    <row r="2374" spans="1:5" s="63" customFormat="1" x14ac:dyDescent="0.25">
      <c r="A2374" s="80" t="s">
        <v>13024</v>
      </c>
      <c r="B2374" s="81" t="s">
        <v>13025</v>
      </c>
      <c r="C2374" s="82" t="s">
        <v>13</v>
      </c>
      <c r="D2374" s="83">
        <v>181.48</v>
      </c>
      <c r="E2374" s="61"/>
    </row>
    <row r="2375" spans="1:5" s="63" customFormat="1" ht="30" x14ac:dyDescent="0.25">
      <c r="A2375" s="80" t="s">
        <v>13026</v>
      </c>
      <c r="B2375" s="81" t="s">
        <v>13027</v>
      </c>
      <c r="C2375" s="82" t="s">
        <v>13</v>
      </c>
      <c r="D2375" s="83">
        <v>143.82</v>
      </c>
      <c r="E2375" s="61"/>
    </row>
    <row r="2376" spans="1:5" s="63" customFormat="1" ht="30" x14ac:dyDescent="0.25">
      <c r="A2376" s="80" t="s">
        <v>13028</v>
      </c>
      <c r="B2376" s="81" t="s">
        <v>13029</v>
      </c>
      <c r="C2376" s="82" t="s">
        <v>13</v>
      </c>
      <c r="D2376" s="83">
        <v>176.01</v>
      </c>
      <c r="E2376" s="61"/>
    </row>
    <row r="2377" spans="1:5" s="63" customFormat="1" ht="30" x14ac:dyDescent="0.25">
      <c r="A2377" s="80" t="s">
        <v>13030</v>
      </c>
      <c r="B2377" s="81" t="s">
        <v>13031</v>
      </c>
      <c r="C2377" s="82" t="s">
        <v>13</v>
      </c>
      <c r="D2377" s="83">
        <v>344.36</v>
      </c>
      <c r="E2377" s="61"/>
    </row>
    <row r="2378" spans="1:5" s="63" customFormat="1" x14ac:dyDescent="0.25">
      <c r="A2378" s="80" t="s">
        <v>13032</v>
      </c>
      <c r="B2378" s="81" t="s">
        <v>13033</v>
      </c>
      <c r="C2378" s="82" t="s">
        <v>13</v>
      </c>
      <c r="D2378" s="83">
        <v>7.62</v>
      </c>
      <c r="E2378" s="61"/>
    </row>
    <row r="2379" spans="1:5" s="63" customFormat="1" x14ac:dyDescent="0.25">
      <c r="A2379" s="80" t="s">
        <v>13034</v>
      </c>
      <c r="B2379" s="81" t="s">
        <v>13035</v>
      </c>
      <c r="C2379" s="82" t="s">
        <v>13</v>
      </c>
      <c r="D2379" s="83">
        <v>15.86</v>
      </c>
      <c r="E2379" s="61"/>
    </row>
    <row r="2380" spans="1:5" s="63" customFormat="1" ht="30" x14ac:dyDescent="0.25">
      <c r="A2380" s="80" t="s">
        <v>13036</v>
      </c>
      <c r="B2380" s="81" t="s">
        <v>13037</v>
      </c>
      <c r="C2380" s="82" t="s">
        <v>13</v>
      </c>
      <c r="D2380" s="83">
        <v>16.59</v>
      </c>
      <c r="E2380" s="61"/>
    </row>
    <row r="2381" spans="1:5" s="63" customFormat="1" ht="30" x14ac:dyDescent="0.25">
      <c r="A2381" s="80" t="s">
        <v>13038</v>
      </c>
      <c r="B2381" s="81" t="s">
        <v>13039</v>
      </c>
      <c r="C2381" s="82" t="s">
        <v>13</v>
      </c>
      <c r="D2381" s="83">
        <v>10.52</v>
      </c>
      <c r="E2381" s="61"/>
    </row>
    <row r="2382" spans="1:5" s="63" customFormat="1" x14ac:dyDescent="0.25">
      <c r="A2382" s="80" t="s">
        <v>13040</v>
      </c>
      <c r="B2382" s="81" t="s">
        <v>13041</v>
      </c>
      <c r="C2382" s="82" t="s">
        <v>13</v>
      </c>
      <c r="D2382" s="83">
        <v>25.57</v>
      </c>
      <c r="E2382" s="61"/>
    </row>
    <row r="2383" spans="1:5" s="63" customFormat="1" x14ac:dyDescent="0.25">
      <c r="A2383" s="80" t="s">
        <v>13042</v>
      </c>
      <c r="B2383" s="81" t="s">
        <v>13043</v>
      </c>
      <c r="C2383" s="82" t="s">
        <v>13</v>
      </c>
      <c r="D2383" s="83">
        <v>22.45</v>
      </c>
      <c r="E2383" s="61"/>
    </row>
    <row r="2384" spans="1:5" s="63" customFormat="1" ht="30" x14ac:dyDescent="0.25">
      <c r="A2384" s="80" t="s">
        <v>13044</v>
      </c>
      <c r="B2384" s="81" t="s">
        <v>13045</v>
      </c>
      <c r="C2384" s="82" t="s">
        <v>13</v>
      </c>
      <c r="D2384" s="83">
        <v>26.82</v>
      </c>
      <c r="E2384" s="61"/>
    </row>
    <row r="2385" spans="1:5" s="63" customFormat="1" x14ac:dyDescent="0.25">
      <c r="A2385" s="80" t="s">
        <v>13046</v>
      </c>
      <c r="B2385" s="81" t="s">
        <v>13047</v>
      </c>
      <c r="C2385" s="82" t="s">
        <v>13</v>
      </c>
      <c r="D2385" s="83">
        <v>2.35</v>
      </c>
      <c r="E2385" s="61"/>
    </row>
    <row r="2386" spans="1:5" s="63" customFormat="1" x14ac:dyDescent="0.25">
      <c r="A2386" s="80" t="s">
        <v>13048</v>
      </c>
      <c r="B2386" s="81" t="s">
        <v>13049</v>
      </c>
      <c r="C2386" s="82" t="s">
        <v>13</v>
      </c>
      <c r="D2386" s="83">
        <v>3.71</v>
      </c>
      <c r="E2386" s="61"/>
    </row>
    <row r="2387" spans="1:5" s="63" customFormat="1" x14ac:dyDescent="0.25">
      <c r="A2387" s="80" t="s">
        <v>13050</v>
      </c>
      <c r="B2387" s="81" t="s">
        <v>13051</v>
      </c>
      <c r="C2387" s="82" t="s">
        <v>13</v>
      </c>
      <c r="D2387" s="83">
        <v>6.74</v>
      </c>
      <c r="E2387" s="61"/>
    </row>
    <row r="2388" spans="1:5" s="63" customFormat="1" x14ac:dyDescent="0.25">
      <c r="A2388" s="80" t="s">
        <v>13052</v>
      </c>
      <c r="B2388" s="81" t="s">
        <v>13053</v>
      </c>
      <c r="C2388" s="82" t="s">
        <v>13</v>
      </c>
      <c r="D2388" s="83">
        <v>4.4800000000000004</v>
      </c>
      <c r="E2388" s="61"/>
    </row>
    <row r="2389" spans="1:5" s="63" customFormat="1" x14ac:dyDescent="0.25">
      <c r="A2389" s="80" t="s">
        <v>13054</v>
      </c>
      <c r="B2389" s="81" t="s">
        <v>13055</v>
      </c>
      <c r="C2389" s="82" t="s">
        <v>319</v>
      </c>
      <c r="D2389" s="83">
        <v>8.59</v>
      </c>
      <c r="E2389" s="61"/>
    </row>
    <row r="2390" spans="1:5" s="63" customFormat="1" x14ac:dyDescent="0.25">
      <c r="A2390" s="80" t="s">
        <v>13056</v>
      </c>
      <c r="B2390" s="81" t="s">
        <v>13057</v>
      </c>
      <c r="C2390" s="82" t="s">
        <v>319</v>
      </c>
      <c r="D2390" s="83">
        <v>12.14</v>
      </c>
      <c r="E2390" s="61"/>
    </row>
    <row r="2391" spans="1:5" s="63" customFormat="1" x14ac:dyDescent="0.25">
      <c r="A2391" s="80" t="s">
        <v>13058</v>
      </c>
      <c r="B2391" s="81" t="s">
        <v>13059</v>
      </c>
      <c r="C2391" s="82" t="s">
        <v>319</v>
      </c>
      <c r="D2391" s="83">
        <v>30.69</v>
      </c>
      <c r="E2391" s="61"/>
    </row>
    <row r="2392" spans="1:5" s="63" customFormat="1" x14ac:dyDescent="0.25">
      <c r="A2392" s="80" t="s">
        <v>13060</v>
      </c>
      <c r="B2392" s="81" t="s">
        <v>13061</v>
      </c>
      <c r="C2392" s="82" t="s">
        <v>319</v>
      </c>
      <c r="D2392" s="83">
        <v>39.340000000000003</v>
      </c>
      <c r="E2392" s="61"/>
    </row>
    <row r="2393" spans="1:5" s="63" customFormat="1" x14ac:dyDescent="0.25">
      <c r="A2393" s="80" t="s">
        <v>13062</v>
      </c>
      <c r="B2393" s="81" t="s">
        <v>13063</v>
      </c>
      <c r="C2393" s="82" t="s">
        <v>319</v>
      </c>
      <c r="D2393" s="83">
        <v>17.34</v>
      </c>
      <c r="E2393" s="61"/>
    </row>
    <row r="2394" spans="1:5" s="63" customFormat="1" x14ac:dyDescent="0.25">
      <c r="A2394" s="80" t="s">
        <v>13064</v>
      </c>
      <c r="B2394" s="81" t="s">
        <v>13065</v>
      </c>
      <c r="C2394" s="82" t="s">
        <v>319</v>
      </c>
      <c r="D2394" s="83">
        <v>11.78</v>
      </c>
      <c r="E2394" s="61"/>
    </row>
    <row r="2395" spans="1:5" s="63" customFormat="1" x14ac:dyDescent="0.25">
      <c r="A2395" s="80" t="s">
        <v>13066</v>
      </c>
      <c r="B2395" s="81" t="s">
        <v>13067</v>
      </c>
      <c r="C2395" s="82" t="s">
        <v>319</v>
      </c>
      <c r="D2395" s="83">
        <v>12.8</v>
      </c>
      <c r="E2395" s="61"/>
    </row>
    <row r="2396" spans="1:5" s="63" customFormat="1" x14ac:dyDescent="0.25">
      <c r="A2396" s="80" t="s">
        <v>13068</v>
      </c>
      <c r="B2396" s="81" t="s">
        <v>13069</v>
      </c>
      <c r="C2396" s="82" t="s">
        <v>319</v>
      </c>
      <c r="D2396" s="83">
        <v>25.9</v>
      </c>
      <c r="E2396" s="61"/>
    </row>
    <row r="2397" spans="1:5" s="63" customFormat="1" x14ac:dyDescent="0.25">
      <c r="A2397" s="80" t="s">
        <v>13070</v>
      </c>
      <c r="B2397" s="81" t="s">
        <v>13071</v>
      </c>
      <c r="C2397" s="82" t="s">
        <v>319</v>
      </c>
      <c r="D2397" s="83">
        <v>14.56</v>
      </c>
      <c r="E2397" s="61"/>
    </row>
    <row r="2398" spans="1:5" s="63" customFormat="1" x14ac:dyDescent="0.25">
      <c r="A2398" s="80" t="s">
        <v>13072</v>
      </c>
      <c r="B2398" s="81" t="s">
        <v>13073</v>
      </c>
      <c r="C2398" s="82" t="s">
        <v>319</v>
      </c>
      <c r="D2398" s="83">
        <v>22.45</v>
      </c>
      <c r="E2398" s="61"/>
    </row>
    <row r="2399" spans="1:5" s="63" customFormat="1" ht="30" x14ac:dyDescent="0.25">
      <c r="A2399" s="80" t="s">
        <v>13074</v>
      </c>
      <c r="B2399" s="81" t="s">
        <v>13075</v>
      </c>
      <c r="C2399" s="82" t="s">
        <v>13</v>
      </c>
      <c r="D2399" s="83">
        <v>12.19</v>
      </c>
      <c r="E2399" s="61"/>
    </row>
    <row r="2400" spans="1:5" s="63" customFormat="1" ht="30" x14ac:dyDescent="0.25">
      <c r="A2400" s="80" t="s">
        <v>13076</v>
      </c>
      <c r="B2400" s="81" t="s">
        <v>13077</v>
      </c>
      <c r="C2400" s="82" t="s">
        <v>319</v>
      </c>
      <c r="D2400" s="83">
        <v>11.05</v>
      </c>
      <c r="E2400" s="61"/>
    </row>
    <row r="2401" spans="1:5" s="63" customFormat="1" ht="45" x14ac:dyDescent="0.25">
      <c r="A2401" s="80" t="s">
        <v>13078</v>
      </c>
      <c r="B2401" s="81" t="s">
        <v>13079</v>
      </c>
      <c r="C2401" s="82" t="s">
        <v>13</v>
      </c>
      <c r="D2401" s="83">
        <v>427.03</v>
      </c>
      <c r="E2401" s="61"/>
    </row>
    <row r="2402" spans="1:5" s="63" customFormat="1" ht="30" x14ac:dyDescent="0.25">
      <c r="A2402" s="80" t="s">
        <v>13080</v>
      </c>
      <c r="B2402" s="81" t="s">
        <v>13081</v>
      </c>
      <c r="C2402" s="82" t="s">
        <v>319</v>
      </c>
      <c r="D2402" s="83">
        <v>284.26</v>
      </c>
      <c r="E2402" s="61"/>
    </row>
    <row r="2403" spans="1:5" s="63" customFormat="1" x14ac:dyDescent="0.25">
      <c r="A2403" s="80" t="s">
        <v>13082</v>
      </c>
      <c r="B2403" s="81" t="s">
        <v>13083</v>
      </c>
      <c r="C2403" s="82" t="s">
        <v>319</v>
      </c>
      <c r="D2403" s="83">
        <v>11.86</v>
      </c>
      <c r="E2403" s="61"/>
    </row>
    <row r="2404" spans="1:5" s="63" customFormat="1" x14ac:dyDescent="0.25">
      <c r="A2404" s="80" t="s">
        <v>13084</v>
      </c>
      <c r="B2404" s="81" t="s">
        <v>13085</v>
      </c>
      <c r="C2404" s="82" t="s">
        <v>319</v>
      </c>
      <c r="D2404" s="83">
        <v>15.38</v>
      </c>
      <c r="E2404" s="61"/>
    </row>
    <row r="2405" spans="1:5" s="63" customFormat="1" x14ac:dyDescent="0.25">
      <c r="A2405" s="80" t="s">
        <v>13086</v>
      </c>
      <c r="B2405" s="81" t="s">
        <v>13087</v>
      </c>
      <c r="C2405" s="82" t="s">
        <v>319</v>
      </c>
      <c r="D2405" s="83">
        <v>21.55</v>
      </c>
      <c r="E2405" s="61"/>
    </row>
    <row r="2406" spans="1:5" s="63" customFormat="1" ht="30" x14ac:dyDescent="0.25">
      <c r="A2406" s="80" t="s">
        <v>13088</v>
      </c>
      <c r="B2406" s="81" t="s">
        <v>13089</v>
      </c>
      <c r="C2406" s="82" t="s">
        <v>319</v>
      </c>
      <c r="D2406" s="83">
        <v>20.190000000000001</v>
      </c>
      <c r="E2406" s="61"/>
    </row>
    <row r="2407" spans="1:5" s="63" customFormat="1" ht="30" x14ac:dyDescent="0.25">
      <c r="A2407" s="80" t="s">
        <v>13090</v>
      </c>
      <c r="B2407" s="81" t="s">
        <v>13091</v>
      </c>
      <c r="C2407" s="82" t="s">
        <v>319</v>
      </c>
      <c r="D2407" s="83">
        <v>25.87</v>
      </c>
      <c r="E2407" s="61"/>
    </row>
    <row r="2408" spans="1:5" s="63" customFormat="1" ht="30" x14ac:dyDescent="0.25">
      <c r="A2408" s="80" t="s">
        <v>13092</v>
      </c>
      <c r="B2408" s="81" t="s">
        <v>13093</v>
      </c>
      <c r="C2408" s="82" t="s">
        <v>319</v>
      </c>
      <c r="D2408" s="83">
        <v>228.96</v>
      </c>
      <c r="E2408" s="61"/>
    </row>
    <row r="2409" spans="1:5" s="63" customFormat="1" ht="30" x14ac:dyDescent="0.25">
      <c r="A2409" s="80" t="s">
        <v>13094</v>
      </c>
      <c r="B2409" s="81" t="s">
        <v>13095</v>
      </c>
      <c r="C2409" s="82" t="s">
        <v>13</v>
      </c>
      <c r="D2409" s="83">
        <v>32.76</v>
      </c>
      <c r="E2409" s="61"/>
    </row>
    <row r="2410" spans="1:5" s="63" customFormat="1" ht="30" x14ac:dyDescent="0.25">
      <c r="A2410" s="80" t="s">
        <v>13096</v>
      </c>
      <c r="B2410" s="81" t="s">
        <v>13097</v>
      </c>
      <c r="C2410" s="82" t="s">
        <v>13</v>
      </c>
      <c r="D2410" s="83">
        <v>8.8699999999999992</v>
      </c>
      <c r="E2410" s="61"/>
    </row>
    <row r="2411" spans="1:5" s="63" customFormat="1" ht="45" x14ac:dyDescent="0.25">
      <c r="A2411" s="80" t="s">
        <v>13098</v>
      </c>
      <c r="B2411" s="81" t="s">
        <v>13099</v>
      </c>
      <c r="C2411" s="82" t="s">
        <v>13</v>
      </c>
      <c r="D2411" s="83">
        <v>756.04</v>
      </c>
      <c r="E2411" s="61"/>
    </row>
    <row r="2412" spans="1:5" s="63" customFormat="1" x14ac:dyDescent="0.25">
      <c r="A2412" s="80" t="s">
        <v>13100</v>
      </c>
      <c r="B2412" s="81" t="s">
        <v>13101</v>
      </c>
      <c r="C2412" s="82" t="s">
        <v>13</v>
      </c>
      <c r="D2412" s="83">
        <v>6.95</v>
      </c>
      <c r="E2412" s="61"/>
    </row>
    <row r="2413" spans="1:5" s="63" customFormat="1" ht="30" x14ac:dyDescent="0.25">
      <c r="A2413" s="80" t="s">
        <v>13102</v>
      </c>
      <c r="B2413" s="81" t="s">
        <v>13103</v>
      </c>
      <c r="C2413" s="82" t="s">
        <v>13</v>
      </c>
      <c r="D2413" s="83">
        <v>8.08</v>
      </c>
      <c r="E2413" s="61"/>
    </row>
    <row r="2414" spans="1:5" s="63" customFormat="1" x14ac:dyDescent="0.25">
      <c r="A2414" s="80" t="s">
        <v>13104</v>
      </c>
      <c r="B2414" s="81" t="s">
        <v>13105</v>
      </c>
      <c r="C2414" s="82" t="s">
        <v>13</v>
      </c>
      <c r="D2414" s="83">
        <v>89.11</v>
      </c>
      <c r="E2414" s="61"/>
    </row>
    <row r="2415" spans="1:5" s="63" customFormat="1" ht="30" x14ac:dyDescent="0.25">
      <c r="A2415" s="80" t="s">
        <v>13106</v>
      </c>
      <c r="B2415" s="81" t="s">
        <v>13107</v>
      </c>
      <c r="C2415" s="82" t="s">
        <v>319</v>
      </c>
      <c r="D2415" s="83">
        <v>15.99</v>
      </c>
      <c r="E2415" s="61"/>
    </row>
    <row r="2416" spans="1:5" s="63" customFormat="1" ht="30" x14ac:dyDescent="0.25">
      <c r="A2416" s="80" t="s">
        <v>13108</v>
      </c>
      <c r="B2416" s="81" t="s">
        <v>13109</v>
      </c>
      <c r="C2416" s="82" t="s">
        <v>319</v>
      </c>
      <c r="D2416" s="83">
        <v>210.2</v>
      </c>
      <c r="E2416" s="61"/>
    </row>
    <row r="2417" spans="1:5" s="63" customFormat="1" ht="30" x14ac:dyDescent="0.25">
      <c r="A2417" s="80" t="s">
        <v>13110</v>
      </c>
      <c r="B2417" s="81" t="s">
        <v>13111</v>
      </c>
      <c r="C2417" s="82" t="s">
        <v>13</v>
      </c>
      <c r="D2417" s="83">
        <v>14.33</v>
      </c>
      <c r="E2417" s="61"/>
    </row>
    <row r="2418" spans="1:5" s="63" customFormat="1" ht="30" x14ac:dyDescent="0.25">
      <c r="A2418" s="80" t="s">
        <v>13112</v>
      </c>
      <c r="B2418" s="81" t="s">
        <v>13113</v>
      </c>
      <c r="C2418" s="82" t="s">
        <v>13</v>
      </c>
      <c r="D2418" s="83">
        <v>9.98</v>
      </c>
      <c r="E2418" s="61"/>
    </row>
    <row r="2419" spans="1:5" s="63" customFormat="1" ht="45" x14ac:dyDescent="0.25">
      <c r="A2419" s="80" t="s">
        <v>13114</v>
      </c>
      <c r="B2419" s="81" t="s">
        <v>13115</v>
      </c>
      <c r="C2419" s="82" t="s">
        <v>13</v>
      </c>
      <c r="D2419" s="83">
        <v>14.8</v>
      </c>
      <c r="E2419" s="61"/>
    </row>
    <row r="2420" spans="1:5" s="63" customFormat="1" ht="30" x14ac:dyDescent="0.25">
      <c r="A2420" s="80" t="s">
        <v>13116</v>
      </c>
      <c r="B2420" s="81" t="s">
        <v>13117</v>
      </c>
      <c r="C2420" s="82" t="s">
        <v>13</v>
      </c>
      <c r="D2420" s="83">
        <v>9.66</v>
      </c>
      <c r="E2420" s="61"/>
    </row>
    <row r="2421" spans="1:5" s="63" customFormat="1" ht="30" x14ac:dyDescent="0.25">
      <c r="A2421" s="80" t="s">
        <v>13118</v>
      </c>
      <c r="B2421" s="81" t="s">
        <v>13119</v>
      </c>
      <c r="C2421" s="82" t="s">
        <v>13</v>
      </c>
      <c r="D2421" s="83">
        <v>11.42</v>
      </c>
      <c r="E2421" s="61"/>
    </row>
    <row r="2422" spans="1:5" s="63" customFormat="1" ht="30" x14ac:dyDescent="0.25">
      <c r="A2422" s="80" t="s">
        <v>13120</v>
      </c>
      <c r="B2422" s="81" t="s">
        <v>13121</v>
      </c>
      <c r="C2422" s="82" t="s">
        <v>13</v>
      </c>
      <c r="D2422" s="83">
        <v>20.190000000000001</v>
      </c>
      <c r="E2422" s="61"/>
    </row>
    <row r="2423" spans="1:5" s="63" customFormat="1" ht="30" x14ac:dyDescent="0.25">
      <c r="A2423" s="80" t="s">
        <v>13122</v>
      </c>
      <c r="B2423" s="81" t="s">
        <v>13123</v>
      </c>
      <c r="C2423" s="82" t="s">
        <v>13</v>
      </c>
      <c r="D2423" s="83">
        <v>39.14</v>
      </c>
      <c r="E2423" s="61"/>
    </row>
    <row r="2424" spans="1:5" s="63" customFormat="1" ht="30" x14ac:dyDescent="0.25">
      <c r="A2424" s="80" t="s">
        <v>13124</v>
      </c>
      <c r="B2424" s="81" t="s">
        <v>13125</v>
      </c>
      <c r="C2424" s="82" t="s">
        <v>13</v>
      </c>
      <c r="D2424" s="83">
        <v>118.52</v>
      </c>
      <c r="E2424" s="61"/>
    </row>
    <row r="2425" spans="1:5" s="63" customFormat="1" ht="30" x14ac:dyDescent="0.25">
      <c r="A2425" s="80" t="s">
        <v>13126</v>
      </c>
      <c r="B2425" s="81" t="s">
        <v>13127</v>
      </c>
      <c r="C2425" s="82" t="s">
        <v>13</v>
      </c>
      <c r="D2425" s="83">
        <v>122.68</v>
      </c>
      <c r="E2425" s="61"/>
    </row>
    <row r="2426" spans="1:5" s="63" customFormat="1" ht="30" x14ac:dyDescent="0.25">
      <c r="A2426" s="80" t="s">
        <v>13128</v>
      </c>
      <c r="B2426" s="81" t="s">
        <v>13129</v>
      </c>
      <c r="C2426" s="82" t="s">
        <v>13</v>
      </c>
      <c r="D2426" s="83">
        <v>12.72</v>
      </c>
      <c r="E2426" s="61"/>
    </row>
    <row r="2427" spans="1:5" s="63" customFormat="1" ht="30" x14ac:dyDescent="0.25">
      <c r="A2427" s="80" t="s">
        <v>13130</v>
      </c>
      <c r="B2427" s="81" t="s">
        <v>13131</v>
      </c>
      <c r="C2427" s="82" t="s">
        <v>13</v>
      </c>
      <c r="D2427" s="83">
        <v>27.16</v>
      </c>
      <c r="E2427" s="61"/>
    </row>
    <row r="2428" spans="1:5" s="63" customFormat="1" ht="30" x14ac:dyDescent="0.25">
      <c r="A2428" s="80" t="s">
        <v>13132</v>
      </c>
      <c r="B2428" s="81" t="s">
        <v>13133</v>
      </c>
      <c r="C2428" s="82" t="s">
        <v>13</v>
      </c>
      <c r="D2428" s="83">
        <v>19.899999999999999</v>
      </c>
      <c r="E2428" s="61"/>
    </row>
    <row r="2429" spans="1:5" s="63" customFormat="1" ht="30" x14ac:dyDescent="0.25">
      <c r="A2429" s="80" t="s">
        <v>13134</v>
      </c>
      <c r="B2429" s="81" t="s">
        <v>13135</v>
      </c>
      <c r="C2429" s="82" t="s">
        <v>13</v>
      </c>
      <c r="D2429" s="83">
        <v>11.62</v>
      </c>
      <c r="E2429" s="61"/>
    </row>
    <row r="2430" spans="1:5" s="63" customFormat="1" ht="30" x14ac:dyDescent="0.25">
      <c r="A2430" s="80" t="s">
        <v>13136</v>
      </c>
      <c r="B2430" s="81" t="s">
        <v>13137</v>
      </c>
      <c r="C2430" s="82" t="s">
        <v>13</v>
      </c>
      <c r="D2430" s="83">
        <v>13.93</v>
      </c>
      <c r="E2430" s="61"/>
    </row>
    <row r="2431" spans="1:5" s="63" customFormat="1" ht="45" x14ac:dyDescent="0.25">
      <c r="A2431" s="80" t="s">
        <v>13138</v>
      </c>
      <c r="B2431" s="81" t="s">
        <v>13139</v>
      </c>
      <c r="C2431" s="82" t="s">
        <v>13</v>
      </c>
      <c r="D2431" s="83">
        <v>77.19</v>
      </c>
      <c r="E2431" s="61"/>
    </row>
    <row r="2432" spans="1:5" s="63" customFormat="1" ht="30" x14ac:dyDescent="0.25">
      <c r="A2432" s="80" t="s">
        <v>13140</v>
      </c>
      <c r="B2432" s="81" t="s">
        <v>13141</v>
      </c>
      <c r="C2432" s="82" t="s">
        <v>13</v>
      </c>
      <c r="D2432" s="83">
        <v>29.21</v>
      </c>
      <c r="E2432" s="61"/>
    </row>
    <row r="2433" spans="1:5" s="63" customFormat="1" ht="30" x14ac:dyDescent="0.25">
      <c r="A2433" s="80" t="s">
        <v>13142</v>
      </c>
      <c r="B2433" s="81" t="s">
        <v>13143</v>
      </c>
      <c r="C2433" s="82" t="s">
        <v>13</v>
      </c>
      <c r="D2433" s="83">
        <v>15.52</v>
      </c>
      <c r="E2433" s="61"/>
    </row>
    <row r="2434" spans="1:5" s="63" customFormat="1" ht="60" x14ac:dyDescent="0.25">
      <c r="A2434" s="80" t="s">
        <v>13144</v>
      </c>
      <c r="B2434" s="81" t="s">
        <v>13145</v>
      </c>
      <c r="C2434" s="82" t="s">
        <v>13</v>
      </c>
      <c r="D2434" s="83">
        <v>20.239999999999998</v>
      </c>
      <c r="E2434" s="61"/>
    </row>
    <row r="2435" spans="1:5" s="63" customFormat="1" ht="60" x14ac:dyDescent="0.25">
      <c r="A2435" s="80" t="s">
        <v>13146</v>
      </c>
      <c r="B2435" s="81" t="s">
        <v>13147</v>
      </c>
      <c r="C2435" s="82" t="s">
        <v>13</v>
      </c>
      <c r="D2435" s="83">
        <v>36.380000000000003</v>
      </c>
      <c r="E2435" s="61"/>
    </row>
    <row r="2436" spans="1:5" s="63" customFormat="1" ht="30" x14ac:dyDescent="0.25">
      <c r="A2436" s="80" t="s">
        <v>13148</v>
      </c>
      <c r="B2436" s="81" t="s">
        <v>13149</v>
      </c>
      <c r="C2436" s="82" t="s">
        <v>13</v>
      </c>
      <c r="D2436" s="83">
        <v>9.58</v>
      </c>
      <c r="E2436" s="61"/>
    </row>
    <row r="2437" spans="1:5" s="63" customFormat="1" ht="30" x14ac:dyDescent="0.25">
      <c r="A2437" s="80" t="s">
        <v>13150</v>
      </c>
      <c r="B2437" s="81" t="s">
        <v>13151</v>
      </c>
      <c r="C2437" s="82" t="s">
        <v>13</v>
      </c>
      <c r="D2437" s="83">
        <v>29.04</v>
      </c>
      <c r="E2437" s="61"/>
    </row>
    <row r="2438" spans="1:5" s="63" customFormat="1" ht="45" x14ac:dyDescent="0.25">
      <c r="A2438" s="80" t="s">
        <v>13152</v>
      </c>
      <c r="B2438" s="81" t="s">
        <v>13153</v>
      </c>
      <c r="C2438" s="82" t="s">
        <v>13</v>
      </c>
      <c r="D2438" s="83">
        <v>15.27</v>
      </c>
      <c r="E2438" s="61"/>
    </row>
    <row r="2439" spans="1:5" s="63" customFormat="1" ht="30" x14ac:dyDescent="0.25">
      <c r="A2439" s="80" t="s">
        <v>13154</v>
      </c>
      <c r="B2439" s="81" t="s">
        <v>13155</v>
      </c>
      <c r="C2439" s="82" t="s">
        <v>13</v>
      </c>
      <c r="D2439" s="83">
        <v>7.55</v>
      </c>
      <c r="E2439" s="61"/>
    </row>
    <row r="2440" spans="1:5" s="63" customFormat="1" ht="45" x14ac:dyDescent="0.25">
      <c r="A2440" s="80" t="s">
        <v>13156</v>
      </c>
      <c r="B2440" s="81" t="s">
        <v>13157</v>
      </c>
      <c r="C2440" s="82" t="s">
        <v>13</v>
      </c>
      <c r="D2440" s="83">
        <v>13.74</v>
      </c>
      <c r="E2440" s="61"/>
    </row>
    <row r="2441" spans="1:5" s="63" customFormat="1" ht="45" x14ac:dyDescent="0.25">
      <c r="A2441" s="80" t="s">
        <v>13158</v>
      </c>
      <c r="B2441" s="81" t="s">
        <v>13159</v>
      </c>
      <c r="C2441" s="82" t="s">
        <v>13</v>
      </c>
      <c r="D2441" s="83">
        <v>13.59</v>
      </c>
      <c r="E2441" s="61"/>
    </row>
    <row r="2442" spans="1:5" s="63" customFormat="1" ht="30" x14ac:dyDescent="0.25">
      <c r="A2442" s="80" t="s">
        <v>13160</v>
      </c>
      <c r="B2442" s="81" t="s">
        <v>13161</v>
      </c>
      <c r="C2442" s="82" t="s">
        <v>13</v>
      </c>
      <c r="D2442" s="83">
        <v>18.21</v>
      </c>
      <c r="E2442" s="61"/>
    </row>
    <row r="2443" spans="1:5" s="63" customFormat="1" ht="30" x14ac:dyDescent="0.25">
      <c r="A2443" s="80" t="s">
        <v>13162</v>
      </c>
      <c r="B2443" s="81" t="s">
        <v>13163</v>
      </c>
      <c r="C2443" s="82" t="s">
        <v>13</v>
      </c>
      <c r="D2443" s="83">
        <v>84.8</v>
      </c>
      <c r="E2443" s="61"/>
    </row>
    <row r="2444" spans="1:5" s="63" customFormat="1" ht="30" x14ac:dyDescent="0.25">
      <c r="A2444" s="80" t="s">
        <v>13164</v>
      </c>
      <c r="B2444" s="81" t="s">
        <v>13165</v>
      </c>
      <c r="C2444" s="82" t="s">
        <v>13</v>
      </c>
      <c r="D2444" s="83">
        <v>212.1</v>
      </c>
      <c r="E2444" s="61"/>
    </row>
    <row r="2445" spans="1:5" s="63" customFormat="1" ht="60" x14ac:dyDescent="0.25">
      <c r="A2445" s="80" t="s">
        <v>13166</v>
      </c>
      <c r="B2445" s="81" t="s">
        <v>13167</v>
      </c>
      <c r="C2445" s="82" t="s">
        <v>13</v>
      </c>
      <c r="D2445" s="83">
        <v>245.74</v>
      </c>
      <c r="E2445" s="61"/>
    </row>
    <row r="2446" spans="1:5" s="63" customFormat="1" ht="45" x14ac:dyDescent="0.25">
      <c r="A2446" s="80" t="s">
        <v>13168</v>
      </c>
      <c r="B2446" s="81" t="s">
        <v>13169</v>
      </c>
      <c r="C2446" s="82" t="s">
        <v>13</v>
      </c>
      <c r="D2446" s="83">
        <v>39.090000000000003</v>
      </c>
      <c r="E2446" s="61"/>
    </row>
    <row r="2447" spans="1:5" s="63" customFormat="1" ht="45" x14ac:dyDescent="0.25">
      <c r="A2447" s="80" t="s">
        <v>13170</v>
      </c>
      <c r="B2447" s="81" t="s">
        <v>13171</v>
      </c>
      <c r="C2447" s="82" t="s">
        <v>13</v>
      </c>
      <c r="D2447" s="83">
        <v>199.92</v>
      </c>
      <c r="E2447" s="61"/>
    </row>
    <row r="2448" spans="1:5" s="63" customFormat="1" ht="45" x14ac:dyDescent="0.25">
      <c r="A2448" s="80" t="s">
        <v>13172</v>
      </c>
      <c r="B2448" s="81" t="s">
        <v>13173</v>
      </c>
      <c r="C2448" s="82" t="s">
        <v>13</v>
      </c>
      <c r="D2448" s="83">
        <v>208.34</v>
      </c>
      <c r="E2448" s="61"/>
    </row>
    <row r="2449" spans="1:5" s="63" customFormat="1" ht="60" x14ac:dyDescent="0.25">
      <c r="A2449" s="80" t="s">
        <v>13174</v>
      </c>
      <c r="B2449" s="81" t="s">
        <v>13175</v>
      </c>
      <c r="C2449" s="82" t="s">
        <v>13</v>
      </c>
      <c r="D2449" s="83">
        <v>194.56</v>
      </c>
      <c r="E2449" s="61"/>
    </row>
    <row r="2450" spans="1:5" s="63" customFormat="1" ht="45" x14ac:dyDescent="0.25">
      <c r="A2450" s="80" t="s">
        <v>13176</v>
      </c>
      <c r="B2450" s="81" t="s">
        <v>13177</v>
      </c>
      <c r="C2450" s="82" t="s">
        <v>13</v>
      </c>
      <c r="D2450" s="83">
        <v>68.64</v>
      </c>
      <c r="E2450" s="61"/>
    </row>
    <row r="2451" spans="1:5" s="63" customFormat="1" ht="45" x14ac:dyDescent="0.25">
      <c r="A2451" s="80" t="s">
        <v>13178</v>
      </c>
      <c r="B2451" s="81" t="s">
        <v>13179</v>
      </c>
      <c r="C2451" s="82" t="s">
        <v>13</v>
      </c>
      <c r="D2451" s="83">
        <v>94.01</v>
      </c>
      <c r="E2451" s="61"/>
    </row>
    <row r="2452" spans="1:5" s="63" customFormat="1" ht="45" x14ac:dyDescent="0.25">
      <c r="A2452" s="80" t="s">
        <v>13180</v>
      </c>
      <c r="B2452" s="81" t="s">
        <v>13181</v>
      </c>
      <c r="C2452" s="82" t="s">
        <v>13</v>
      </c>
      <c r="D2452" s="83">
        <v>143.12</v>
      </c>
      <c r="E2452" s="61"/>
    </row>
    <row r="2453" spans="1:5" s="63" customFormat="1" ht="45" x14ac:dyDescent="0.25">
      <c r="A2453" s="80" t="s">
        <v>13182</v>
      </c>
      <c r="B2453" s="81" t="s">
        <v>13183</v>
      </c>
      <c r="C2453" s="82" t="s">
        <v>13</v>
      </c>
      <c r="D2453" s="83">
        <v>90.18</v>
      </c>
      <c r="E2453" s="61"/>
    </row>
    <row r="2454" spans="1:5" s="63" customFormat="1" ht="45" x14ac:dyDescent="0.25">
      <c r="A2454" s="80" t="s">
        <v>13184</v>
      </c>
      <c r="B2454" s="81" t="s">
        <v>13185</v>
      </c>
      <c r="C2454" s="82" t="s">
        <v>13</v>
      </c>
      <c r="D2454" s="83">
        <v>71.23</v>
      </c>
      <c r="E2454" s="61"/>
    </row>
    <row r="2455" spans="1:5" s="63" customFormat="1" ht="60" x14ac:dyDescent="0.25">
      <c r="A2455" s="80" t="s">
        <v>13186</v>
      </c>
      <c r="B2455" s="81" t="s">
        <v>13187</v>
      </c>
      <c r="C2455" s="82" t="s">
        <v>13</v>
      </c>
      <c r="D2455" s="83">
        <v>308.08</v>
      </c>
      <c r="E2455" s="61"/>
    </row>
    <row r="2456" spans="1:5" s="63" customFormat="1" ht="45" x14ac:dyDescent="0.25">
      <c r="A2456" s="80" t="s">
        <v>13188</v>
      </c>
      <c r="B2456" s="81" t="s">
        <v>13189</v>
      </c>
      <c r="C2456" s="82" t="s">
        <v>13</v>
      </c>
      <c r="D2456" s="83">
        <v>145.05000000000001</v>
      </c>
      <c r="E2456" s="61"/>
    </row>
    <row r="2457" spans="1:5" s="63" customFormat="1" ht="30" x14ac:dyDescent="0.25">
      <c r="A2457" s="80" t="s">
        <v>13190</v>
      </c>
      <c r="B2457" s="81" t="s">
        <v>13191</v>
      </c>
      <c r="C2457" s="82" t="s">
        <v>13</v>
      </c>
      <c r="D2457" s="83">
        <v>112.35</v>
      </c>
      <c r="E2457" s="61"/>
    </row>
    <row r="2458" spans="1:5" s="63" customFormat="1" ht="30" x14ac:dyDescent="0.25">
      <c r="A2458" s="80" t="s">
        <v>13192</v>
      </c>
      <c r="B2458" s="81" t="s">
        <v>13193</v>
      </c>
      <c r="C2458" s="82" t="s">
        <v>13</v>
      </c>
      <c r="D2458" s="83">
        <v>1124.44</v>
      </c>
      <c r="E2458" s="61"/>
    </row>
    <row r="2459" spans="1:5" s="63" customFormat="1" ht="45" x14ac:dyDescent="0.25">
      <c r="A2459" s="80" t="s">
        <v>13194</v>
      </c>
      <c r="B2459" s="81" t="s">
        <v>13195</v>
      </c>
      <c r="C2459" s="82" t="s">
        <v>13</v>
      </c>
      <c r="D2459" s="83">
        <v>1159.24</v>
      </c>
      <c r="E2459" s="61"/>
    </row>
    <row r="2460" spans="1:5" s="63" customFormat="1" ht="45" x14ac:dyDescent="0.25">
      <c r="A2460" s="80" t="s">
        <v>13196</v>
      </c>
      <c r="B2460" s="81" t="s">
        <v>13197</v>
      </c>
      <c r="C2460" s="82" t="s">
        <v>13</v>
      </c>
      <c r="D2460" s="83">
        <v>786.25</v>
      </c>
      <c r="E2460" s="61"/>
    </row>
    <row r="2461" spans="1:5" s="63" customFormat="1" ht="45" x14ac:dyDescent="0.25">
      <c r="A2461" s="80" t="s">
        <v>13198</v>
      </c>
      <c r="B2461" s="81" t="s">
        <v>13199</v>
      </c>
      <c r="C2461" s="82" t="s">
        <v>13</v>
      </c>
      <c r="D2461" s="83">
        <v>835.31</v>
      </c>
      <c r="E2461" s="61"/>
    </row>
    <row r="2462" spans="1:5" s="63" customFormat="1" ht="30" x14ac:dyDescent="0.25">
      <c r="A2462" s="80" t="s">
        <v>13200</v>
      </c>
      <c r="B2462" s="81" t="s">
        <v>13201</v>
      </c>
      <c r="C2462" s="82" t="s">
        <v>13</v>
      </c>
      <c r="D2462" s="83">
        <v>6112.17</v>
      </c>
      <c r="E2462" s="61"/>
    </row>
    <row r="2463" spans="1:5" s="63" customFormat="1" x14ac:dyDescent="0.25">
      <c r="A2463" s="80" t="s">
        <v>13202</v>
      </c>
      <c r="B2463" s="81" t="s">
        <v>13203</v>
      </c>
      <c r="C2463" s="82" t="s">
        <v>13</v>
      </c>
      <c r="D2463" s="83">
        <v>52.09</v>
      </c>
      <c r="E2463" s="61"/>
    </row>
    <row r="2464" spans="1:5" s="63" customFormat="1" ht="45" x14ac:dyDescent="0.25">
      <c r="A2464" s="80" t="s">
        <v>13204</v>
      </c>
      <c r="B2464" s="81" t="s">
        <v>13205</v>
      </c>
      <c r="C2464" s="82" t="s">
        <v>13</v>
      </c>
      <c r="D2464" s="83">
        <v>58.07</v>
      </c>
      <c r="E2464" s="61"/>
    </row>
    <row r="2465" spans="1:5" s="63" customFormat="1" ht="30" x14ac:dyDescent="0.25">
      <c r="A2465" s="80" t="s">
        <v>13206</v>
      </c>
      <c r="B2465" s="81" t="s">
        <v>13207</v>
      </c>
      <c r="C2465" s="82" t="s">
        <v>13</v>
      </c>
      <c r="D2465" s="83">
        <v>1184.46</v>
      </c>
      <c r="E2465" s="61"/>
    </row>
    <row r="2466" spans="1:5" s="63" customFormat="1" ht="30" x14ac:dyDescent="0.25">
      <c r="A2466" s="80" t="s">
        <v>13208</v>
      </c>
      <c r="B2466" s="81" t="s">
        <v>13209</v>
      </c>
      <c r="C2466" s="82" t="s">
        <v>13</v>
      </c>
      <c r="D2466" s="83">
        <v>57.86</v>
      </c>
      <c r="E2466" s="61"/>
    </row>
    <row r="2467" spans="1:5" s="63" customFormat="1" ht="45" x14ac:dyDescent="0.25">
      <c r="A2467" s="80" t="s">
        <v>13210</v>
      </c>
      <c r="B2467" s="81" t="s">
        <v>13211</v>
      </c>
      <c r="C2467" s="82" t="s">
        <v>13</v>
      </c>
      <c r="D2467" s="83">
        <v>89.7</v>
      </c>
      <c r="E2467" s="61"/>
    </row>
    <row r="2468" spans="1:5" s="63" customFormat="1" ht="30" x14ac:dyDescent="0.25">
      <c r="A2468" s="80" t="s">
        <v>13212</v>
      </c>
      <c r="B2468" s="81" t="s">
        <v>13213</v>
      </c>
      <c r="C2468" s="82" t="s">
        <v>13</v>
      </c>
      <c r="D2468" s="83">
        <v>930.26</v>
      </c>
      <c r="E2468" s="61"/>
    </row>
    <row r="2469" spans="1:5" s="63" customFormat="1" x14ac:dyDescent="0.25">
      <c r="A2469" s="80" t="s">
        <v>13214</v>
      </c>
      <c r="B2469" s="81" t="s">
        <v>13215</v>
      </c>
      <c r="C2469" s="82" t="s">
        <v>13</v>
      </c>
      <c r="D2469" s="83">
        <v>660.42</v>
      </c>
      <c r="E2469" s="61"/>
    </row>
    <row r="2470" spans="1:5" s="63" customFormat="1" x14ac:dyDescent="0.25">
      <c r="A2470" s="80" t="s">
        <v>13216</v>
      </c>
      <c r="B2470" s="81" t="s">
        <v>13217</v>
      </c>
      <c r="C2470" s="82" t="s">
        <v>13</v>
      </c>
      <c r="D2470" s="83">
        <v>347.92</v>
      </c>
      <c r="E2470" s="61"/>
    </row>
    <row r="2471" spans="1:5" s="63" customFormat="1" ht="30" x14ac:dyDescent="0.25">
      <c r="A2471" s="80" t="s">
        <v>13218</v>
      </c>
      <c r="B2471" s="81" t="s">
        <v>13219</v>
      </c>
      <c r="C2471" s="82" t="s">
        <v>13</v>
      </c>
      <c r="D2471" s="83">
        <v>815.12</v>
      </c>
      <c r="E2471" s="61"/>
    </row>
    <row r="2472" spans="1:5" s="63" customFormat="1" ht="30" x14ac:dyDescent="0.25">
      <c r="A2472" s="80" t="s">
        <v>13220</v>
      </c>
      <c r="B2472" s="81" t="s">
        <v>13221</v>
      </c>
      <c r="C2472" s="82" t="s">
        <v>13</v>
      </c>
      <c r="D2472" s="83">
        <v>947.81</v>
      </c>
      <c r="E2472" s="61"/>
    </row>
    <row r="2473" spans="1:5" s="63" customFormat="1" ht="30" x14ac:dyDescent="0.25">
      <c r="A2473" s="80" t="s">
        <v>13222</v>
      </c>
      <c r="B2473" s="81" t="s">
        <v>13223</v>
      </c>
      <c r="C2473" s="82" t="s">
        <v>13</v>
      </c>
      <c r="D2473" s="83">
        <v>57.58</v>
      </c>
      <c r="E2473" s="61"/>
    </row>
    <row r="2474" spans="1:5" s="63" customFormat="1" ht="30" x14ac:dyDescent="0.25">
      <c r="A2474" s="80" t="s">
        <v>13224</v>
      </c>
      <c r="B2474" s="81" t="s">
        <v>13225</v>
      </c>
      <c r="C2474" s="82" t="s">
        <v>13</v>
      </c>
      <c r="D2474" s="83">
        <v>50.28</v>
      </c>
      <c r="E2474" s="61"/>
    </row>
    <row r="2475" spans="1:5" s="63" customFormat="1" ht="45" x14ac:dyDescent="0.25">
      <c r="A2475" s="80" t="s">
        <v>13226</v>
      </c>
      <c r="B2475" s="81" t="s">
        <v>13227</v>
      </c>
      <c r="C2475" s="82" t="s">
        <v>13</v>
      </c>
      <c r="D2475" s="83">
        <v>113.51</v>
      </c>
      <c r="E2475" s="61"/>
    </row>
    <row r="2476" spans="1:5" s="63" customFormat="1" ht="30" x14ac:dyDescent="0.25">
      <c r="A2476" s="80" t="s">
        <v>13228</v>
      </c>
      <c r="B2476" s="81" t="s">
        <v>13229</v>
      </c>
      <c r="C2476" s="82" t="s">
        <v>13</v>
      </c>
      <c r="D2476" s="83">
        <v>77.61</v>
      </c>
      <c r="E2476" s="61"/>
    </row>
    <row r="2477" spans="1:5" s="63" customFormat="1" ht="30" x14ac:dyDescent="0.25">
      <c r="A2477" s="80" t="s">
        <v>13230</v>
      </c>
      <c r="B2477" s="81" t="s">
        <v>13231</v>
      </c>
      <c r="C2477" s="82" t="s">
        <v>13</v>
      </c>
      <c r="D2477" s="83">
        <v>313.51</v>
      </c>
      <c r="E2477" s="61"/>
    </row>
    <row r="2478" spans="1:5" s="63" customFormat="1" ht="30" x14ac:dyDescent="0.25">
      <c r="A2478" s="80" t="s">
        <v>13232</v>
      </c>
      <c r="B2478" s="81" t="s">
        <v>13233</v>
      </c>
      <c r="C2478" s="82" t="s">
        <v>13</v>
      </c>
      <c r="D2478" s="83">
        <v>374.61</v>
      </c>
      <c r="E2478" s="61"/>
    </row>
    <row r="2479" spans="1:5" s="63" customFormat="1" ht="30" x14ac:dyDescent="0.25">
      <c r="A2479" s="80" t="s">
        <v>13234</v>
      </c>
      <c r="B2479" s="81" t="s">
        <v>13235</v>
      </c>
      <c r="C2479" s="82" t="s">
        <v>13</v>
      </c>
      <c r="D2479" s="83">
        <v>6.13</v>
      </c>
      <c r="E2479" s="61"/>
    </row>
    <row r="2480" spans="1:5" s="63" customFormat="1" ht="45" x14ac:dyDescent="0.25">
      <c r="A2480" s="80" t="s">
        <v>13236</v>
      </c>
      <c r="B2480" s="81" t="s">
        <v>13237</v>
      </c>
      <c r="C2480" s="82" t="s">
        <v>13</v>
      </c>
      <c r="D2480" s="83">
        <v>177.59</v>
      </c>
      <c r="E2480" s="61"/>
    </row>
    <row r="2481" spans="1:5" s="63" customFormat="1" ht="45" x14ac:dyDescent="0.25">
      <c r="A2481" s="80" t="s">
        <v>13238</v>
      </c>
      <c r="B2481" s="81" t="s">
        <v>13239</v>
      </c>
      <c r="C2481" s="82" t="s">
        <v>13</v>
      </c>
      <c r="D2481" s="83">
        <v>36.01</v>
      </c>
      <c r="E2481" s="61"/>
    </row>
    <row r="2482" spans="1:5" s="63" customFormat="1" ht="45" x14ac:dyDescent="0.25">
      <c r="A2482" s="80" t="s">
        <v>13240</v>
      </c>
      <c r="B2482" s="81" t="s">
        <v>13241</v>
      </c>
      <c r="C2482" s="82" t="s">
        <v>13</v>
      </c>
      <c r="D2482" s="83">
        <v>56.84</v>
      </c>
      <c r="E2482" s="61"/>
    </row>
    <row r="2483" spans="1:5" s="63" customFormat="1" ht="45" x14ac:dyDescent="0.25">
      <c r="A2483" s="80" t="s">
        <v>13242</v>
      </c>
      <c r="B2483" s="81" t="s">
        <v>13243</v>
      </c>
      <c r="C2483" s="82" t="s">
        <v>13</v>
      </c>
      <c r="D2483" s="83">
        <v>99.58</v>
      </c>
      <c r="E2483" s="61"/>
    </row>
    <row r="2484" spans="1:5" s="63" customFormat="1" ht="45" x14ac:dyDescent="0.25">
      <c r="A2484" s="80" t="s">
        <v>13244</v>
      </c>
      <c r="B2484" s="81" t="s">
        <v>13245</v>
      </c>
      <c r="C2484" s="82" t="s">
        <v>13</v>
      </c>
      <c r="D2484" s="83">
        <v>340.36</v>
      </c>
      <c r="E2484" s="61"/>
    </row>
    <row r="2485" spans="1:5" s="63" customFormat="1" ht="45" x14ac:dyDescent="0.25">
      <c r="A2485" s="80" t="s">
        <v>13246</v>
      </c>
      <c r="B2485" s="81" t="s">
        <v>13247</v>
      </c>
      <c r="C2485" s="82" t="s">
        <v>13</v>
      </c>
      <c r="D2485" s="83">
        <v>153.77000000000001</v>
      </c>
      <c r="E2485" s="61"/>
    </row>
    <row r="2486" spans="1:5" s="63" customFormat="1" ht="60" x14ac:dyDescent="0.25">
      <c r="A2486" s="80" t="s">
        <v>13248</v>
      </c>
      <c r="B2486" s="81" t="s">
        <v>13249</v>
      </c>
      <c r="C2486" s="82" t="s">
        <v>13</v>
      </c>
      <c r="D2486" s="83">
        <v>54.31</v>
      </c>
      <c r="E2486" s="61"/>
    </row>
    <row r="2487" spans="1:5" s="63" customFormat="1" ht="30" x14ac:dyDescent="0.25">
      <c r="A2487" s="80" t="s">
        <v>13250</v>
      </c>
      <c r="B2487" s="81" t="s">
        <v>13251</v>
      </c>
      <c r="C2487" s="82" t="s">
        <v>13</v>
      </c>
      <c r="D2487" s="83">
        <v>139.94999999999999</v>
      </c>
      <c r="E2487" s="61"/>
    </row>
    <row r="2488" spans="1:5" s="63" customFormat="1" x14ac:dyDescent="0.25">
      <c r="A2488" s="80" t="s">
        <v>13252</v>
      </c>
      <c r="B2488" s="81" t="s">
        <v>13253</v>
      </c>
      <c r="C2488" s="82" t="s">
        <v>13</v>
      </c>
      <c r="D2488" s="83">
        <v>8.1300000000000008</v>
      </c>
      <c r="E2488" s="61"/>
    </row>
    <row r="2489" spans="1:5" s="63" customFormat="1" x14ac:dyDescent="0.25">
      <c r="A2489" s="80" t="s">
        <v>13254</v>
      </c>
      <c r="B2489" s="81" t="s">
        <v>13255</v>
      </c>
      <c r="C2489" s="82" t="s">
        <v>13</v>
      </c>
      <c r="D2489" s="83">
        <v>5.04</v>
      </c>
      <c r="E2489" s="61"/>
    </row>
    <row r="2490" spans="1:5" s="63" customFormat="1" ht="45" x14ac:dyDescent="0.25">
      <c r="A2490" s="80" t="s">
        <v>13256</v>
      </c>
      <c r="B2490" s="81" t="s">
        <v>13257</v>
      </c>
      <c r="C2490" s="82" t="s">
        <v>13</v>
      </c>
      <c r="D2490" s="83">
        <v>241.3</v>
      </c>
      <c r="E2490" s="61"/>
    </row>
    <row r="2491" spans="1:5" s="63" customFormat="1" ht="45" x14ac:dyDescent="0.25">
      <c r="A2491" s="80" t="s">
        <v>13258</v>
      </c>
      <c r="B2491" s="81" t="s">
        <v>13259</v>
      </c>
      <c r="C2491" s="82" t="s">
        <v>13</v>
      </c>
      <c r="D2491" s="83">
        <v>299.19</v>
      </c>
      <c r="E2491" s="61"/>
    </row>
    <row r="2492" spans="1:5" s="63" customFormat="1" ht="30" x14ac:dyDescent="0.25">
      <c r="A2492" s="80" t="s">
        <v>13260</v>
      </c>
      <c r="B2492" s="81" t="s">
        <v>13261</v>
      </c>
      <c r="C2492" s="82" t="s">
        <v>13</v>
      </c>
      <c r="D2492" s="83">
        <v>85.85</v>
      </c>
      <c r="E2492" s="61"/>
    </row>
    <row r="2493" spans="1:5" s="63" customFormat="1" ht="30" x14ac:dyDescent="0.25">
      <c r="A2493" s="80" t="s">
        <v>13262</v>
      </c>
      <c r="B2493" s="81" t="s">
        <v>13263</v>
      </c>
      <c r="C2493" s="82" t="s">
        <v>13</v>
      </c>
      <c r="D2493" s="83">
        <v>249.82</v>
      </c>
      <c r="E2493" s="61"/>
    </row>
    <row r="2494" spans="1:5" s="63" customFormat="1" ht="30" x14ac:dyDescent="0.25">
      <c r="A2494" s="80" t="s">
        <v>13264</v>
      </c>
      <c r="B2494" s="81" t="s">
        <v>13265</v>
      </c>
      <c r="C2494" s="82" t="s">
        <v>13</v>
      </c>
      <c r="D2494" s="83">
        <v>200.38</v>
      </c>
      <c r="E2494" s="61"/>
    </row>
    <row r="2495" spans="1:5" s="63" customFormat="1" ht="45" x14ac:dyDescent="0.25">
      <c r="A2495" s="80" t="s">
        <v>13266</v>
      </c>
      <c r="B2495" s="81" t="s">
        <v>13267</v>
      </c>
      <c r="C2495" s="82" t="s">
        <v>13</v>
      </c>
      <c r="D2495" s="83">
        <v>148.55000000000001</v>
      </c>
      <c r="E2495" s="61"/>
    </row>
    <row r="2496" spans="1:5" s="63" customFormat="1" ht="60" x14ac:dyDescent="0.25">
      <c r="A2496" s="80" t="s">
        <v>13268</v>
      </c>
      <c r="B2496" s="81" t="s">
        <v>13269</v>
      </c>
      <c r="C2496" s="82" t="s">
        <v>13</v>
      </c>
      <c r="D2496" s="83">
        <v>151.53</v>
      </c>
      <c r="E2496" s="61"/>
    </row>
    <row r="2497" spans="1:5" s="63" customFormat="1" ht="45" x14ac:dyDescent="0.25">
      <c r="A2497" s="80" t="s">
        <v>13270</v>
      </c>
      <c r="B2497" s="81" t="s">
        <v>13271</v>
      </c>
      <c r="C2497" s="82" t="s">
        <v>13</v>
      </c>
      <c r="D2497" s="83">
        <v>135.75</v>
      </c>
      <c r="E2497" s="61"/>
    </row>
    <row r="2498" spans="1:5" s="63" customFormat="1" ht="30" x14ac:dyDescent="0.25">
      <c r="A2498" s="80" t="s">
        <v>13272</v>
      </c>
      <c r="B2498" s="81" t="s">
        <v>13273</v>
      </c>
      <c r="C2498" s="82" t="s">
        <v>13</v>
      </c>
      <c r="D2498" s="83">
        <v>463.81</v>
      </c>
      <c r="E2498" s="61"/>
    </row>
    <row r="2499" spans="1:5" s="63" customFormat="1" ht="45" x14ac:dyDescent="0.25">
      <c r="A2499" s="80" t="s">
        <v>13274</v>
      </c>
      <c r="B2499" s="81" t="s">
        <v>13275</v>
      </c>
      <c r="C2499" s="82" t="s">
        <v>13</v>
      </c>
      <c r="D2499" s="83">
        <v>79.69</v>
      </c>
      <c r="E2499" s="61"/>
    </row>
    <row r="2500" spans="1:5" s="63" customFormat="1" ht="45" x14ac:dyDescent="0.25">
      <c r="A2500" s="80" t="s">
        <v>13276</v>
      </c>
      <c r="B2500" s="81" t="s">
        <v>13277</v>
      </c>
      <c r="C2500" s="82" t="s">
        <v>13</v>
      </c>
      <c r="D2500" s="83">
        <v>99.85</v>
      </c>
      <c r="E2500" s="61"/>
    </row>
    <row r="2501" spans="1:5" s="63" customFormat="1" ht="45" x14ac:dyDescent="0.25">
      <c r="A2501" s="80" t="s">
        <v>13278</v>
      </c>
      <c r="B2501" s="81" t="s">
        <v>13279</v>
      </c>
      <c r="C2501" s="82" t="s">
        <v>13</v>
      </c>
      <c r="D2501" s="83">
        <v>231.69</v>
      </c>
      <c r="E2501" s="61"/>
    </row>
    <row r="2502" spans="1:5" s="63" customFormat="1" ht="30" x14ac:dyDescent="0.25">
      <c r="A2502" s="80" t="s">
        <v>13280</v>
      </c>
      <c r="B2502" s="81" t="s">
        <v>13281</v>
      </c>
      <c r="C2502" s="82" t="s">
        <v>13</v>
      </c>
      <c r="D2502" s="83">
        <v>232.23</v>
      </c>
      <c r="E2502" s="61"/>
    </row>
    <row r="2503" spans="1:5" s="63" customFormat="1" ht="30" x14ac:dyDescent="0.25">
      <c r="A2503" s="80" t="s">
        <v>13282</v>
      </c>
      <c r="B2503" s="81" t="s">
        <v>13283</v>
      </c>
      <c r="C2503" s="82" t="s">
        <v>13</v>
      </c>
      <c r="D2503" s="83">
        <v>274.89</v>
      </c>
      <c r="E2503" s="61"/>
    </row>
    <row r="2504" spans="1:5" s="63" customFormat="1" ht="30" x14ac:dyDescent="0.25">
      <c r="A2504" s="80" t="s">
        <v>13284</v>
      </c>
      <c r="B2504" s="81" t="s">
        <v>13285</v>
      </c>
      <c r="C2504" s="82" t="s">
        <v>13</v>
      </c>
      <c r="D2504" s="83">
        <v>719.9</v>
      </c>
      <c r="E2504" s="61"/>
    </row>
    <row r="2505" spans="1:5" s="63" customFormat="1" ht="30" x14ac:dyDescent="0.25">
      <c r="A2505" s="80" t="s">
        <v>13286</v>
      </c>
      <c r="B2505" s="81" t="s">
        <v>13287</v>
      </c>
      <c r="C2505" s="82" t="s">
        <v>13</v>
      </c>
      <c r="D2505" s="83">
        <v>23104.400000000001</v>
      </c>
      <c r="E2505" s="61"/>
    </row>
    <row r="2506" spans="1:5" s="63" customFormat="1" ht="30" x14ac:dyDescent="0.25">
      <c r="A2506" s="80" t="s">
        <v>13288</v>
      </c>
      <c r="B2506" s="81" t="s">
        <v>13289</v>
      </c>
      <c r="C2506" s="82" t="s">
        <v>13</v>
      </c>
      <c r="D2506" s="83">
        <v>321.31</v>
      </c>
      <c r="E2506" s="61"/>
    </row>
    <row r="2507" spans="1:5" s="63" customFormat="1" ht="30" x14ac:dyDescent="0.25">
      <c r="A2507" s="80" t="s">
        <v>13290</v>
      </c>
      <c r="B2507" s="81" t="s">
        <v>13291</v>
      </c>
      <c r="C2507" s="82" t="s">
        <v>13</v>
      </c>
      <c r="D2507" s="83">
        <v>87.58</v>
      </c>
      <c r="E2507" s="61"/>
    </row>
    <row r="2508" spans="1:5" s="63" customFormat="1" ht="30" x14ac:dyDescent="0.25">
      <c r="A2508" s="80" t="s">
        <v>13292</v>
      </c>
      <c r="B2508" s="81" t="s">
        <v>13293</v>
      </c>
      <c r="C2508" s="82" t="s">
        <v>13</v>
      </c>
      <c r="D2508" s="83">
        <v>819.35</v>
      </c>
      <c r="E2508" s="61"/>
    </row>
    <row r="2509" spans="1:5" s="63" customFormat="1" ht="45" x14ac:dyDescent="0.25">
      <c r="A2509" s="80" t="s">
        <v>13294</v>
      </c>
      <c r="B2509" s="81" t="s">
        <v>13295</v>
      </c>
      <c r="C2509" s="82" t="s">
        <v>13</v>
      </c>
      <c r="D2509" s="83">
        <v>1175.75</v>
      </c>
      <c r="E2509" s="61"/>
    </row>
    <row r="2510" spans="1:5" s="63" customFormat="1" ht="45" x14ac:dyDescent="0.25">
      <c r="A2510" s="80" t="s">
        <v>13296</v>
      </c>
      <c r="B2510" s="81" t="s">
        <v>13297</v>
      </c>
      <c r="C2510" s="82" t="s">
        <v>13</v>
      </c>
      <c r="D2510" s="83">
        <v>1485.54</v>
      </c>
      <c r="E2510" s="61"/>
    </row>
    <row r="2511" spans="1:5" s="63" customFormat="1" ht="45" x14ac:dyDescent="0.25">
      <c r="A2511" s="80" t="s">
        <v>13298</v>
      </c>
      <c r="B2511" s="81" t="s">
        <v>13299</v>
      </c>
      <c r="C2511" s="82" t="s">
        <v>13</v>
      </c>
      <c r="D2511" s="83">
        <v>3633.51</v>
      </c>
      <c r="E2511" s="61"/>
    </row>
    <row r="2512" spans="1:5" s="63" customFormat="1" ht="30" x14ac:dyDescent="0.25">
      <c r="A2512" s="80" t="s">
        <v>13300</v>
      </c>
      <c r="B2512" s="81" t="s">
        <v>13301</v>
      </c>
      <c r="C2512" s="82" t="s">
        <v>13</v>
      </c>
      <c r="D2512" s="83">
        <v>178.24</v>
      </c>
      <c r="E2512" s="61"/>
    </row>
    <row r="2513" spans="1:5" s="63" customFormat="1" x14ac:dyDescent="0.25">
      <c r="A2513" s="80" t="s">
        <v>13302</v>
      </c>
      <c r="B2513" s="81" t="s">
        <v>7651</v>
      </c>
      <c r="C2513" s="82" t="s">
        <v>13</v>
      </c>
      <c r="D2513" s="83">
        <v>2109.83</v>
      </c>
      <c r="E2513" s="61"/>
    </row>
    <row r="2514" spans="1:5" s="63" customFormat="1" x14ac:dyDescent="0.25">
      <c r="A2514" s="80" t="s">
        <v>13303</v>
      </c>
      <c r="B2514" s="81" t="s">
        <v>13304</v>
      </c>
      <c r="C2514" s="82" t="s">
        <v>13</v>
      </c>
      <c r="D2514" s="83">
        <v>17.989999999999998</v>
      </c>
      <c r="E2514" s="61"/>
    </row>
    <row r="2515" spans="1:5" s="63" customFormat="1" x14ac:dyDescent="0.25">
      <c r="A2515" s="80" t="s">
        <v>13305</v>
      </c>
      <c r="B2515" s="81" t="s">
        <v>13306</v>
      </c>
      <c r="C2515" s="82" t="s">
        <v>13</v>
      </c>
      <c r="D2515" s="83">
        <v>1148.8399999999999</v>
      </c>
      <c r="E2515" s="61"/>
    </row>
    <row r="2516" spans="1:5" s="63" customFormat="1" x14ac:dyDescent="0.25">
      <c r="A2516" s="80" t="s">
        <v>13307</v>
      </c>
      <c r="B2516" s="81" t="s">
        <v>7645</v>
      </c>
      <c r="C2516" s="82" t="s">
        <v>13</v>
      </c>
      <c r="D2516" s="83">
        <v>703.78</v>
      </c>
      <c r="E2516" s="61"/>
    </row>
    <row r="2517" spans="1:5" s="63" customFormat="1" x14ac:dyDescent="0.25">
      <c r="A2517" s="80" t="s">
        <v>13308</v>
      </c>
      <c r="B2517" s="81" t="s">
        <v>13309</v>
      </c>
      <c r="C2517" s="82" t="s">
        <v>13</v>
      </c>
      <c r="D2517" s="83">
        <v>71.430000000000007</v>
      </c>
      <c r="E2517" s="61"/>
    </row>
    <row r="2518" spans="1:5" s="63" customFormat="1" x14ac:dyDescent="0.25">
      <c r="A2518" s="80" t="s">
        <v>13310</v>
      </c>
      <c r="B2518" s="81" t="s">
        <v>7897</v>
      </c>
      <c r="C2518" s="82" t="s">
        <v>13</v>
      </c>
      <c r="D2518" s="83">
        <v>96.23</v>
      </c>
      <c r="E2518" s="61"/>
    </row>
    <row r="2519" spans="1:5" s="63" customFormat="1" x14ac:dyDescent="0.25">
      <c r="A2519" s="80" t="s">
        <v>13311</v>
      </c>
      <c r="B2519" s="81" t="s">
        <v>13312</v>
      </c>
      <c r="C2519" s="82" t="s">
        <v>13</v>
      </c>
      <c r="D2519" s="83">
        <v>161.33000000000001</v>
      </c>
      <c r="E2519" s="61"/>
    </row>
    <row r="2520" spans="1:5" s="63" customFormat="1" x14ac:dyDescent="0.25">
      <c r="A2520" s="80" t="s">
        <v>13313</v>
      </c>
      <c r="B2520" s="81" t="s">
        <v>7685</v>
      </c>
      <c r="C2520" s="82" t="s">
        <v>13</v>
      </c>
      <c r="D2520" s="83">
        <v>30.62</v>
      </c>
      <c r="E2520" s="61"/>
    </row>
    <row r="2521" spans="1:5" s="63" customFormat="1" ht="45" x14ac:dyDescent="0.25">
      <c r="A2521" s="80" t="s">
        <v>13314</v>
      </c>
      <c r="B2521" s="81" t="s">
        <v>13315</v>
      </c>
      <c r="C2521" s="82" t="s">
        <v>13</v>
      </c>
      <c r="D2521" s="83">
        <v>432.92</v>
      </c>
      <c r="E2521" s="61"/>
    </row>
    <row r="2522" spans="1:5" s="63" customFormat="1" x14ac:dyDescent="0.25">
      <c r="A2522" s="80" t="s">
        <v>13316</v>
      </c>
      <c r="B2522" s="81" t="s">
        <v>7203</v>
      </c>
      <c r="C2522" s="82" t="s">
        <v>13</v>
      </c>
      <c r="D2522" s="83">
        <v>986.45</v>
      </c>
      <c r="E2522" s="61"/>
    </row>
    <row r="2523" spans="1:5" s="63" customFormat="1" ht="30" x14ac:dyDescent="0.25">
      <c r="A2523" s="80" t="s">
        <v>13317</v>
      </c>
      <c r="B2523" s="81" t="s">
        <v>13318</v>
      </c>
      <c r="C2523" s="82" t="s">
        <v>13</v>
      </c>
      <c r="D2523" s="83">
        <v>1171.57</v>
      </c>
      <c r="E2523" s="61"/>
    </row>
    <row r="2524" spans="1:5" s="63" customFormat="1" ht="30" x14ac:dyDescent="0.25">
      <c r="A2524" s="80" t="s">
        <v>13319</v>
      </c>
      <c r="B2524" s="81" t="s">
        <v>13320</v>
      </c>
      <c r="C2524" s="82" t="s">
        <v>13</v>
      </c>
      <c r="D2524" s="83">
        <v>454.46</v>
      </c>
      <c r="E2524" s="61"/>
    </row>
    <row r="2525" spans="1:5" s="63" customFormat="1" ht="45" x14ac:dyDescent="0.25">
      <c r="A2525" s="80" t="s">
        <v>13321</v>
      </c>
      <c r="B2525" s="81" t="s">
        <v>13322</v>
      </c>
      <c r="C2525" s="82" t="s">
        <v>13</v>
      </c>
      <c r="D2525" s="83">
        <v>891.9</v>
      </c>
      <c r="E2525" s="61"/>
    </row>
    <row r="2526" spans="1:5" s="63" customFormat="1" ht="45" x14ac:dyDescent="0.25">
      <c r="A2526" s="80" t="s">
        <v>13323</v>
      </c>
      <c r="B2526" s="81" t="s">
        <v>13324</v>
      </c>
      <c r="C2526" s="82" t="s">
        <v>13</v>
      </c>
      <c r="D2526" s="83">
        <v>3369.98</v>
      </c>
      <c r="E2526" s="61"/>
    </row>
    <row r="2527" spans="1:5" s="63" customFormat="1" ht="30" x14ac:dyDescent="0.25">
      <c r="A2527" s="80" t="s">
        <v>13325</v>
      </c>
      <c r="B2527" s="81" t="s">
        <v>13326</v>
      </c>
      <c r="C2527" s="82" t="s">
        <v>13</v>
      </c>
      <c r="D2527" s="83">
        <v>9639.41</v>
      </c>
      <c r="E2527" s="61"/>
    </row>
    <row r="2528" spans="1:5" s="63" customFormat="1" ht="45" x14ac:dyDescent="0.25">
      <c r="A2528" s="80" t="s">
        <v>13327</v>
      </c>
      <c r="B2528" s="81" t="s">
        <v>13328</v>
      </c>
      <c r="C2528" s="82" t="s">
        <v>13</v>
      </c>
      <c r="D2528" s="83">
        <v>14014.14</v>
      </c>
      <c r="E2528" s="61"/>
    </row>
    <row r="2529" spans="1:5" s="63" customFormat="1" x14ac:dyDescent="0.25">
      <c r="A2529" s="80" t="s">
        <v>13329</v>
      </c>
      <c r="B2529" s="81" t="s">
        <v>7669</v>
      </c>
      <c r="C2529" s="82" t="s">
        <v>13</v>
      </c>
      <c r="D2529" s="83">
        <v>1213.01</v>
      </c>
      <c r="E2529" s="61"/>
    </row>
    <row r="2530" spans="1:5" s="63" customFormat="1" x14ac:dyDescent="0.25">
      <c r="A2530" s="80" t="s">
        <v>13330</v>
      </c>
      <c r="B2530" s="81" t="s">
        <v>13331</v>
      </c>
      <c r="C2530" s="82" t="s">
        <v>13</v>
      </c>
      <c r="D2530" s="83">
        <v>149.27000000000001</v>
      </c>
      <c r="E2530" s="61"/>
    </row>
    <row r="2531" spans="1:5" s="63" customFormat="1" ht="45" x14ac:dyDescent="0.25">
      <c r="A2531" s="80" t="s">
        <v>13332</v>
      </c>
      <c r="B2531" s="81" t="s">
        <v>13333</v>
      </c>
      <c r="C2531" s="82" t="s">
        <v>319</v>
      </c>
      <c r="D2531" s="83">
        <v>9867.7800000000007</v>
      </c>
      <c r="E2531" s="61"/>
    </row>
    <row r="2532" spans="1:5" s="63" customFormat="1" ht="45" x14ac:dyDescent="0.25">
      <c r="A2532" s="80" t="s">
        <v>13334</v>
      </c>
      <c r="B2532" s="81" t="s">
        <v>13335</v>
      </c>
      <c r="C2532" s="82" t="s">
        <v>13</v>
      </c>
      <c r="D2532" s="83">
        <v>3884.64</v>
      </c>
      <c r="E2532" s="61"/>
    </row>
    <row r="2533" spans="1:5" s="63" customFormat="1" ht="30" x14ac:dyDescent="0.25">
      <c r="A2533" s="80" t="s">
        <v>13336</v>
      </c>
      <c r="B2533" s="81" t="s">
        <v>13337</v>
      </c>
      <c r="C2533" s="82" t="s">
        <v>319</v>
      </c>
      <c r="D2533" s="83">
        <v>14916.45</v>
      </c>
      <c r="E2533" s="61"/>
    </row>
    <row r="2534" spans="1:5" s="63" customFormat="1" ht="30" x14ac:dyDescent="0.25">
      <c r="A2534" s="80" t="s">
        <v>13338</v>
      </c>
      <c r="B2534" s="81" t="s">
        <v>13339</v>
      </c>
      <c r="C2534" s="82" t="s">
        <v>319</v>
      </c>
      <c r="D2534" s="83">
        <v>69048.08</v>
      </c>
      <c r="E2534" s="61"/>
    </row>
    <row r="2535" spans="1:5" s="63" customFormat="1" ht="30" x14ac:dyDescent="0.25">
      <c r="A2535" s="80" t="s">
        <v>13340</v>
      </c>
      <c r="B2535" s="81" t="s">
        <v>13341</v>
      </c>
      <c r="C2535" s="82" t="s">
        <v>319</v>
      </c>
      <c r="D2535" s="83">
        <v>23281.01</v>
      </c>
      <c r="E2535" s="61"/>
    </row>
    <row r="2536" spans="1:5" s="63" customFormat="1" ht="30" x14ac:dyDescent="0.25">
      <c r="A2536" s="80" t="s">
        <v>13342</v>
      </c>
      <c r="B2536" s="81" t="s">
        <v>13343</v>
      </c>
      <c r="C2536" s="82" t="s">
        <v>13</v>
      </c>
      <c r="D2536" s="83">
        <v>450.26</v>
      </c>
      <c r="E2536" s="61"/>
    </row>
    <row r="2537" spans="1:5" s="63" customFormat="1" x14ac:dyDescent="0.25">
      <c r="A2537" s="80" t="s">
        <v>13344</v>
      </c>
      <c r="B2537" s="81" t="s">
        <v>7553</v>
      </c>
      <c r="C2537" s="82" t="s">
        <v>13</v>
      </c>
      <c r="D2537" s="83">
        <v>191.27</v>
      </c>
      <c r="E2537" s="61"/>
    </row>
    <row r="2538" spans="1:5" s="63" customFormat="1" x14ac:dyDescent="0.25">
      <c r="A2538" s="80" t="s">
        <v>13345</v>
      </c>
      <c r="B2538" s="81" t="s">
        <v>13346</v>
      </c>
      <c r="C2538" s="82" t="s">
        <v>13</v>
      </c>
      <c r="D2538" s="83">
        <v>1491.13</v>
      </c>
      <c r="E2538" s="61"/>
    </row>
    <row r="2539" spans="1:5" s="63" customFormat="1" x14ac:dyDescent="0.25">
      <c r="A2539" s="80" t="s">
        <v>13347</v>
      </c>
      <c r="B2539" s="81" t="s">
        <v>13348</v>
      </c>
      <c r="C2539" s="82" t="s">
        <v>13</v>
      </c>
      <c r="D2539" s="83">
        <v>183.24</v>
      </c>
      <c r="E2539" s="61"/>
    </row>
    <row r="2540" spans="1:5" s="63" customFormat="1" x14ac:dyDescent="0.25">
      <c r="A2540" s="80" t="s">
        <v>13349</v>
      </c>
      <c r="B2540" s="81" t="s">
        <v>13350</v>
      </c>
      <c r="C2540" s="82" t="s">
        <v>13</v>
      </c>
      <c r="D2540" s="83">
        <v>936.59</v>
      </c>
      <c r="E2540" s="61"/>
    </row>
    <row r="2541" spans="1:5" s="63" customFormat="1" x14ac:dyDescent="0.25">
      <c r="A2541" s="80" t="s">
        <v>13351</v>
      </c>
      <c r="B2541" s="81" t="s">
        <v>13352</v>
      </c>
      <c r="C2541" s="82" t="s">
        <v>13</v>
      </c>
      <c r="D2541" s="83">
        <v>3443.59</v>
      </c>
      <c r="E2541" s="61"/>
    </row>
    <row r="2542" spans="1:5" s="63" customFormat="1" x14ac:dyDescent="0.25">
      <c r="A2542" s="80" t="s">
        <v>13353</v>
      </c>
      <c r="B2542" s="81" t="s">
        <v>7573</v>
      </c>
      <c r="C2542" s="82" t="s">
        <v>13</v>
      </c>
      <c r="D2542" s="83">
        <v>4101.92</v>
      </c>
      <c r="E2542" s="61"/>
    </row>
    <row r="2543" spans="1:5" s="63" customFormat="1" x14ac:dyDescent="0.25">
      <c r="A2543" s="80" t="s">
        <v>13354</v>
      </c>
      <c r="B2543" s="81" t="s">
        <v>13355</v>
      </c>
      <c r="C2543" s="82" t="s">
        <v>13</v>
      </c>
      <c r="D2543" s="83">
        <v>705.56</v>
      </c>
      <c r="E2543" s="61"/>
    </row>
    <row r="2544" spans="1:5" s="63" customFormat="1" x14ac:dyDescent="0.25">
      <c r="A2544" s="80" t="s">
        <v>13356</v>
      </c>
      <c r="B2544" s="81" t="s">
        <v>13357</v>
      </c>
      <c r="C2544" s="82" t="s">
        <v>13</v>
      </c>
      <c r="D2544" s="83">
        <v>2768.07</v>
      </c>
      <c r="E2544" s="61"/>
    </row>
    <row r="2545" spans="1:5" s="63" customFormat="1" ht="30" x14ac:dyDescent="0.25">
      <c r="A2545" s="80" t="s">
        <v>13358</v>
      </c>
      <c r="B2545" s="81" t="s">
        <v>13359</v>
      </c>
      <c r="C2545" s="82" t="s">
        <v>13</v>
      </c>
      <c r="D2545" s="83">
        <v>73.45</v>
      </c>
      <c r="E2545" s="61"/>
    </row>
    <row r="2546" spans="1:5" s="63" customFormat="1" ht="30" x14ac:dyDescent="0.25">
      <c r="A2546" s="80" t="s">
        <v>13360</v>
      </c>
      <c r="B2546" s="81" t="s">
        <v>13361</v>
      </c>
      <c r="C2546" s="82" t="s">
        <v>13</v>
      </c>
      <c r="D2546" s="83">
        <v>886.67</v>
      </c>
      <c r="E2546" s="61"/>
    </row>
    <row r="2547" spans="1:5" s="63" customFormat="1" ht="30" x14ac:dyDescent="0.25">
      <c r="A2547" s="80" t="s">
        <v>13362</v>
      </c>
      <c r="B2547" s="81" t="s">
        <v>13363</v>
      </c>
      <c r="C2547" s="82" t="s">
        <v>13</v>
      </c>
      <c r="D2547" s="83">
        <v>1761.49</v>
      </c>
      <c r="E2547" s="61"/>
    </row>
    <row r="2548" spans="1:5" s="63" customFormat="1" ht="30" x14ac:dyDescent="0.25">
      <c r="A2548" s="80" t="s">
        <v>13364</v>
      </c>
      <c r="B2548" s="81" t="s">
        <v>13365</v>
      </c>
      <c r="C2548" s="82" t="s">
        <v>13</v>
      </c>
      <c r="D2548" s="83">
        <v>55.99</v>
      </c>
      <c r="E2548" s="61"/>
    </row>
    <row r="2549" spans="1:5" s="63" customFormat="1" ht="30" x14ac:dyDescent="0.25">
      <c r="A2549" s="80" t="s">
        <v>13366</v>
      </c>
      <c r="B2549" s="81" t="s">
        <v>13367</v>
      </c>
      <c r="C2549" s="82" t="s">
        <v>13</v>
      </c>
      <c r="D2549" s="83">
        <v>1851</v>
      </c>
      <c r="E2549" s="61"/>
    </row>
    <row r="2550" spans="1:5" s="63" customFormat="1" ht="30" x14ac:dyDescent="0.25">
      <c r="A2550" s="80" t="s">
        <v>13368</v>
      </c>
      <c r="B2550" s="81" t="s">
        <v>13369</v>
      </c>
      <c r="C2550" s="82" t="s">
        <v>13</v>
      </c>
      <c r="D2550" s="83">
        <v>1283.43</v>
      </c>
      <c r="E2550" s="61"/>
    </row>
    <row r="2551" spans="1:5" s="63" customFormat="1" ht="30" x14ac:dyDescent="0.25">
      <c r="A2551" s="80" t="s">
        <v>13370</v>
      </c>
      <c r="B2551" s="81" t="s">
        <v>13371</v>
      </c>
      <c r="C2551" s="82" t="s">
        <v>319</v>
      </c>
      <c r="D2551" s="83">
        <v>5298.37</v>
      </c>
      <c r="E2551" s="61"/>
    </row>
    <row r="2552" spans="1:5" s="63" customFormat="1" ht="30" x14ac:dyDescent="0.25">
      <c r="A2552" s="80" t="s">
        <v>13372</v>
      </c>
      <c r="B2552" s="81" t="s">
        <v>13373</v>
      </c>
      <c r="C2552" s="82" t="s">
        <v>13</v>
      </c>
      <c r="D2552" s="83">
        <v>2355.31</v>
      </c>
      <c r="E2552" s="61"/>
    </row>
    <row r="2553" spans="1:5" s="63" customFormat="1" ht="30" x14ac:dyDescent="0.25">
      <c r="A2553" s="80" t="s">
        <v>13374</v>
      </c>
      <c r="B2553" s="81" t="s">
        <v>13375</v>
      </c>
      <c r="C2553" s="82" t="s">
        <v>319</v>
      </c>
      <c r="D2553" s="83">
        <v>1190.6500000000001</v>
      </c>
      <c r="E2553" s="61"/>
    </row>
    <row r="2554" spans="1:5" s="63" customFormat="1" x14ac:dyDescent="0.25">
      <c r="A2554" s="80" t="s">
        <v>13376</v>
      </c>
      <c r="B2554" s="81" t="s">
        <v>13377</v>
      </c>
      <c r="C2554" s="82" t="s">
        <v>319</v>
      </c>
      <c r="D2554" s="83">
        <v>193.54</v>
      </c>
      <c r="E2554" s="61"/>
    </row>
    <row r="2555" spans="1:5" s="63" customFormat="1" ht="45" x14ac:dyDescent="0.25">
      <c r="A2555" s="80" t="s">
        <v>13378</v>
      </c>
      <c r="B2555" s="81" t="s">
        <v>13379</v>
      </c>
      <c r="C2555" s="82" t="s">
        <v>319</v>
      </c>
      <c r="D2555" s="83">
        <v>5653.13</v>
      </c>
      <c r="E2555" s="61"/>
    </row>
    <row r="2556" spans="1:5" s="63" customFormat="1" ht="45" x14ac:dyDescent="0.25">
      <c r="A2556" s="80" t="s">
        <v>13380</v>
      </c>
      <c r="B2556" s="81" t="s">
        <v>13381</v>
      </c>
      <c r="C2556" s="82" t="s">
        <v>319</v>
      </c>
      <c r="D2556" s="83">
        <v>2782.44</v>
      </c>
      <c r="E2556" s="61"/>
    </row>
    <row r="2557" spans="1:5" s="63" customFormat="1" ht="45" x14ac:dyDescent="0.25">
      <c r="A2557" s="80" t="s">
        <v>13382</v>
      </c>
      <c r="B2557" s="81" t="s">
        <v>13383</v>
      </c>
      <c r="C2557" s="82" t="s">
        <v>319</v>
      </c>
      <c r="D2557" s="83">
        <v>411.17</v>
      </c>
      <c r="E2557" s="61"/>
    </row>
    <row r="2558" spans="1:5" s="63" customFormat="1" ht="45" x14ac:dyDescent="0.25">
      <c r="A2558" s="80" t="s">
        <v>13384</v>
      </c>
      <c r="B2558" s="81" t="s">
        <v>13385</v>
      </c>
      <c r="C2558" s="82" t="s">
        <v>319</v>
      </c>
      <c r="D2558" s="83">
        <v>670.91</v>
      </c>
      <c r="E2558" s="61"/>
    </row>
    <row r="2559" spans="1:5" s="63" customFormat="1" ht="30" x14ac:dyDescent="0.25">
      <c r="A2559" s="80" t="s">
        <v>13386</v>
      </c>
      <c r="B2559" s="81" t="s">
        <v>13387</v>
      </c>
      <c r="C2559" s="82" t="s">
        <v>13</v>
      </c>
      <c r="D2559" s="83">
        <v>24438.2</v>
      </c>
      <c r="E2559" s="61"/>
    </row>
    <row r="2560" spans="1:5" s="63" customFormat="1" x14ac:dyDescent="0.25">
      <c r="A2560" s="80" t="s">
        <v>13388</v>
      </c>
      <c r="B2560" s="81" t="s">
        <v>13389</v>
      </c>
      <c r="C2560" s="82" t="s">
        <v>13</v>
      </c>
      <c r="D2560" s="83">
        <v>13545.56</v>
      </c>
      <c r="E2560" s="61"/>
    </row>
    <row r="2561" spans="1:5" s="63" customFormat="1" ht="30" x14ac:dyDescent="0.25">
      <c r="A2561" s="80" t="s">
        <v>13390</v>
      </c>
      <c r="B2561" s="81" t="s">
        <v>13391</v>
      </c>
      <c r="C2561" s="82" t="s">
        <v>13</v>
      </c>
      <c r="D2561" s="83">
        <v>4248.76</v>
      </c>
      <c r="E2561" s="61"/>
    </row>
    <row r="2562" spans="1:5" s="63" customFormat="1" ht="30" x14ac:dyDescent="0.25">
      <c r="A2562" s="80" t="s">
        <v>13392</v>
      </c>
      <c r="B2562" s="81" t="s">
        <v>13393</v>
      </c>
      <c r="C2562" s="82" t="s">
        <v>13</v>
      </c>
      <c r="D2562" s="83">
        <v>2185.5300000000002</v>
      </c>
      <c r="E2562" s="61"/>
    </row>
    <row r="2563" spans="1:5" s="63" customFormat="1" ht="30" x14ac:dyDescent="0.25">
      <c r="A2563" s="80" t="s">
        <v>13394</v>
      </c>
      <c r="B2563" s="81" t="s">
        <v>13395</v>
      </c>
      <c r="C2563" s="82" t="s">
        <v>13</v>
      </c>
      <c r="D2563" s="83">
        <v>3283.47</v>
      </c>
      <c r="E2563" s="61"/>
    </row>
    <row r="2564" spans="1:5" s="63" customFormat="1" ht="30" x14ac:dyDescent="0.25">
      <c r="A2564" s="80" t="s">
        <v>13396</v>
      </c>
      <c r="B2564" s="81" t="s">
        <v>13397</v>
      </c>
      <c r="C2564" s="82" t="s">
        <v>13</v>
      </c>
      <c r="D2564" s="83">
        <v>6261.34</v>
      </c>
      <c r="E2564" s="61"/>
    </row>
    <row r="2565" spans="1:5" s="63" customFormat="1" ht="30" x14ac:dyDescent="0.25">
      <c r="A2565" s="80" t="s">
        <v>13398</v>
      </c>
      <c r="B2565" s="81" t="s">
        <v>13399</v>
      </c>
      <c r="C2565" s="82" t="s">
        <v>13</v>
      </c>
      <c r="D2565" s="83">
        <v>378.13</v>
      </c>
      <c r="E2565" s="61"/>
    </row>
    <row r="2566" spans="1:5" s="63" customFormat="1" ht="30" x14ac:dyDescent="0.25">
      <c r="A2566" s="80" t="s">
        <v>13400</v>
      </c>
      <c r="B2566" s="81" t="s">
        <v>13401</v>
      </c>
      <c r="C2566" s="82" t="s">
        <v>13</v>
      </c>
      <c r="D2566" s="83">
        <v>192.83</v>
      </c>
      <c r="E2566" s="61"/>
    </row>
    <row r="2567" spans="1:5" s="63" customFormat="1" ht="30" x14ac:dyDescent="0.25">
      <c r="A2567" s="80" t="s">
        <v>13402</v>
      </c>
      <c r="B2567" s="81" t="s">
        <v>13403</v>
      </c>
      <c r="C2567" s="82" t="s">
        <v>13</v>
      </c>
      <c r="D2567" s="83">
        <v>566.54</v>
      </c>
      <c r="E2567" s="61"/>
    </row>
    <row r="2568" spans="1:5" s="63" customFormat="1" ht="30" x14ac:dyDescent="0.25">
      <c r="A2568" s="80" t="s">
        <v>13404</v>
      </c>
      <c r="B2568" s="81" t="s">
        <v>13405</v>
      </c>
      <c r="C2568" s="82" t="s">
        <v>13</v>
      </c>
      <c r="D2568" s="83">
        <v>93.75</v>
      </c>
      <c r="E2568" s="61"/>
    </row>
    <row r="2569" spans="1:5" s="63" customFormat="1" ht="30" x14ac:dyDescent="0.25">
      <c r="A2569" s="80" t="s">
        <v>13406</v>
      </c>
      <c r="B2569" s="81" t="s">
        <v>13407</v>
      </c>
      <c r="C2569" s="82" t="s">
        <v>13</v>
      </c>
      <c r="D2569" s="83">
        <v>20.440000000000001</v>
      </c>
      <c r="E2569" s="61"/>
    </row>
    <row r="2570" spans="1:5" s="63" customFormat="1" x14ac:dyDescent="0.25">
      <c r="A2570" s="80" t="s">
        <v>13408</v>
      </c>
      <c r="B2570" s="81" t="s">
        <v>13409</v>
      </c>
      <c r="C2570" s="82" t="s">
        <v>13</v>
      </c>
      <c r="D2570" s="83">
        <v>8.1199999999999992</v>
      </c>
      <c r="E2570" s="61"/>
    </row>
    <row r="2571" spans="1:5" s="63" customFormat="1" x14ac:dyDescent="0.25">
      <c r="A2571" s="80" t="s">
        <v>13410</v>
      </c>
      <c r="B2571" s="81" t="s">
        <v>13411</v>
      </c>
      <c r="C2571" s="82" t="s">
        <v>13</v>
      </c>
      <c r="D2571" s="83">
        <v>12.99</v>
      </c>
      <c r="E2571" s="61"/>
    </row>
    <row r="2572" spans="1:5" s="63" customFormat="1" ht="30" x14ac:dyDescent="0.25">
      <c r="A2572" s="80" t="s">
        <v>13412</v>
      </c>
      <c r="B2572" s="81" t="s">
        <v>13413</v>
      </c>
      <c r="C2572" s="82" t="s">
        <v>13</v>
      </c>
      <c r="D2572" s="83">
        <v>481.92</v>
      </c>
      <c r="E2572" s="61"/>
    </row>
    <row r="2573" spans="1:5" s="63" customFormat="1" ht="30" x14ac:dyDescent="0.25">
      <c r="A2573" s="80" t="s">
        <v>13414</v>
      </c>
      <c r="B2573" s="81" t="s">
        <v>13415</v>
      </c>
      <c r="C2573" s="82" t="s">
        <v>13</v>
      </c>
      <c r="D2573" s="83">
        <v>25.72</v>
      </c>
      <c r="E2573" s="61"/>
    </row>
    <row r="2574" spans="1:5" s="63" customFormat="1" ht="45" x14ac:dyDescent="0.25">
      <c r="A2574" s="80" t="s">
        <v>13416</v>
      </c>
      <c r="B2574" s="81" t="s">
        <v>13417</v>
      </c>
      <c r="C2574" s="82" t="s">
        <v>13</v>
      </c>
      <c r="D2574" s="83">
        <v>460.77</v>
      </c>
      <c r="E2574" s="61"/>
    </row>
    <row r="2575" spans="1:5" s="63" customFormat="1" ht="30" x14ac:dyDescent="0.25">
      <c r="A2575" s="80" t="s">
        <v>13418</v>
      </c>
      <c r="B2575" s="81" t="s">
        <v>13419</v>
      </c>
      <c r="C2575" s="82" t="s">
        <v>13</v>
      </c>
      <c r="D2575" s="83">
        <v>9.82</v>
      </c>
      <c r="E2575" s="61"/>
    </row>
    <row r="2576" spans="1:5" s="63" customFormat="1" x14ac:dyDescent="0.25">
      <c r="A2576" s="80" t="s">
        <v>13420</v>
      </c>
      <c r="B2576" s="81" t="s">
        <v>13421</v>
      </c>
      <c r="C2576" s="82" t="s">
        <v>13</v>
      </c>
      <c r="D2576" s="83">
        <v>172.91</v>
      </c>
      <c r="E2576" s="61"/>
    </row>
    <row r="2577" spans="1:5" s="63" customFormat="1" ht="30" x14ac:dyDescent="0.25">
      <c r="A2577" s="80" t="s">
        <v>13422</v>
      </c>
      <c r="B2577" s="81" t="s">
        <v>13423</v>
      </c>
      <c r="C2577" s="82" t="s">
        <v>13</v>
      </c>
      <c r="D2577" s="83">
        <v>449.5</v>
      </c>
      <c r="E2577" s="61"/>
    </row>
    <row r="2578" spans="1:5" s="63" customFormat="1" ht="30" x14ac:dyDescent="0.25">
      <c r="A2578" s="80" t="s">
        <v>13424</v>
      </c>
      <c r="B2578" s="81" t="s">
        <v>13425</v>
      </c>
      <c r="C2578" s="82" t="s">
        <v>13</v>
      </c>
      <c r="D2578" s="83">
        <v>84.71</v>
      </c>
      <c r="E2578" s="61"/>
    </row>
    <row r="2579" spans="1:5" s="63" customFormat="1" ht="30" x14ac:dyDescent="0.25">
      <c r="A2579" s="80" t="s">
        <v>13426</v>
      </c>
      <c r="B2579" s="81" t="s">
        <v>13427</v>
      </c>
      <c r="C2579" s="82" t="s">
        <v>13</v>
      </c>
      <c r="D2579" s="83">
        <v>1356.08</v>
      </c>
      <c r="E2579" s="61"/>
    </row>
    <row r="2580" spans="1:5" s="63" customFormat="1" ht="30" x14ac:dyDescent="0.25">
      <c r="A2580" s="80" t="s">
        <v>13428</v>
      </c>
      <c r="B2580" s="81" t="s">
        <v>13429</v>
      </c>
      <c r="C2580" s="82" t="s">
        <v>13</v>
      </c>
      <c r="D2580" s="83">
        <v>18825.41</v>
      </c>
      <c r="E2580" s="61"/>
    </row>
    <row r="2581" spans="1:5" s="63" customFormat="1" ht="30" x14ac:dyDescent="0.25">
      <c r="A2581" s="80" t="s">
        <v>13430</v>
      </c>
      <c r="B2581" s="81" t="s">
        <v>13431</v>
      </c>
      <c r="C2581" s="82" t="s">
        <v>13</v>
      </c>
      <c r="D2581" s="83">
        <v>4736.79</v>
      </c>
      <c r="E2581" s="61"/>
    </row>
    <row r="2582" spans="1:5" s="63" customFormat="1" ht="30" x14ac:dyDescent="0.25">
      <c r="A2582" s="80" t="s">
        <v>13432</v>
      </c>
      <c r="B2582" s="81" t="s">
        <v>13433</v>
      </c>
      <c r="C2582" s="82" t="s">
        <v>13</v>
      </c>
      <c r="D2582" s="83">
        <v>34753.78</v>
      </c>
      <c r="E2582" s="61"/>
    </row>
    <row r="2583" spans="1:5" s="63" customFormat="1" ht="30" x14ac:dyDescent="0.25">
      <c r="A2583" s="80" t="s">
        <v>13434</v>
      </c>
      <c r="B2583" s="81" t="s">
        <v>13435</v>
      </c>
      <c r="C2583" s="82" t="s">
        <v>13</v>
      </c>
      <c r="D2583" s="83">
        <v>38062.67</v>
      </c>
      <c r="E2583" s="61"/>
    </row>
    <row r="2584" spans="1:5" s="63" customFormat="1" ht="30" x14ac:dyDescent="0.25">
      <c r="A2584" s="80" t="s">
        <v>13436</v>
      </c>
      <c r="B2584" s="81" t="s">
        <v>13437</v>
      </c>
      <c r="C2584" s="82" t="s">
        <v>13</v>
      </c>
      <c r="D2584" s="83">
        <v>49252.11</v>
      </c>
      <c r="E2584" s="61"/>
    </row>
    <row r="2585" spans="1:5" s="63" customFormat="1" ht="30" x14ac:dyDescent="0.25">
      <c r="A2585" s="80" t="s">
        <v>13438</v>
      </c>
      <c r="B2585" s="81" t="s">
        <v>13439</v>
      </c>
      <c r="C2585" s="82" t="s">
        <v>13</v>
      </c>
      <c r="D2585" s="83">
        <v>12685.17</v>
      </c>
      <c r="E2585" s="61"/>
    </row>
    <row r="2586" spans="1:5" s="63" customFormat="1" ht="30" x14ac:dyDescent="0.25">
      <c r="A2586" s="80" t="s">
        <v>13440</v>
      </c>
      <c r="B2586" s="81" t="s">
        <v>13441</v>
      </c>
      <c r="C2586" s="82" t="s">
        <v>13</v>
      </c>
      <c r="D2586" s="83">
        <v>618.33000000000004</v>
      </c>
      <c r="E2586" s="61"/>
    </row>
    <row r="2587" spans="1:5" s="63" customFormat="1" x14ac:dyDescent="0.25">
      <c r="A2587" s="80" t="s">
        <v>13442</v>
      </c>
      <c r="B2587" s="81" t="s">
        <v>13443</v>
      </c>
      <c r="C2587" s="82" t="s">
        <v>13</v>
      </c>
      <c r="D2587" s="83">
        <v>40545.71</v>
      </c>
      <c r="E2587" s="61"/>
    </row>
    <row r="2588" spans="1:5" s="63" customFormat="1" x14ac:dyDescent="0.25">
      <c r="A2588" s="80" t="s">
        <v>13444</v>
      </c>
      <c r="B2588" s="81" t="s">
        <v>13445</v>
      </c>
      <c r="C2588" s="82" t="s">
        <v>13</v>
      </c>
      <c r="D2588" s="83">
        <v>31548.01</v>
      </c>
      <c r="E2588" s="61"/>
    </row>
    <row r="2589" spans="1:5" s="63" customFormat="1" ht="30" x14ac:dyDescent="0.25">
      <c r="A2589" s="80" t="s">
        <v>13446</v>
      </c>
      <c r="B2589" s="81" t="s">
        <v>13447</v>
      </c>
      <c r="C2589" s="82" t="s">
        <v>13</v>
      </c>
      <c r="D2589" s="83">
        <v>52140.68</v>
      </c>
      <c r="E2589" s="61"/>
    </row>
    <row r="2590" spans="1:5" s="63" customFormat="1" ht="30" x14ac:dyDescent="0.25">
      <c r="A2590" s="80" t="s">
        <v>13448</v>
      </c>
      <c r="B2590" s="81" t="s">
        <v>13449</v>
      </c>
      <c r="C2590" s="82" t="s">
        <v>13</v>
      </c>
      <c r="D2590" s="83">
        <v>120943.81</v>
      </c>
      <c r="E2590" s="61"/>
    </row>
    <row r="2591" spans="1:5" s="63" customFormat="1" ht="30" x14ac:dyDescent="0.25">
      <c r="A2591" s="80" t="s">
        <v>13450</v>
      </c>
      <c r="B2591" s="81" t="s">
        <v>13451</v>
      </c>
      <c r="C2591" s="82" t="s">
        <v>13</v>
      </c>
      <c r="D2591" s="83">
        <v>128377.25</v>
      </c>
      <c r="E2591" s="61"/>
    </row>
    <row r="2592" spans="1:5" s="63" customFormat="1" ht="30" x14ac:dyDescent="0.25">
      <c r="A2592" s="80" t="s">
        <v>13452</v>
      </c>
      <c r="B2592" s="81" t="s">
        <v>13453</v>
      </c>
      <c r="C2592" s="82" t="s">
        <v>13</v>
      </c>
      <c r="D2592" s="83">
        <v>51149.82</v>
      </c>
      <c r="E2592" s="61"/>
    </row>
    <row r="2593" spans="1:5" s="63" customFormat="1" ht="30" x14ac:dyDescent="0.25">
      <c r="A2593" s="80" t="s">
        <v>13454</v>
      </c>
      <c r="B2593" s="81" t="s">
        <v>13455</v>
      </c>
      <c r="C2593" s="82" t="s">
        <v>13</v>
      </c>
      <c r="D2593" s="83">
        <v>78874.09</v>
      </c>
      <c r="E2593" s="61"/>
    </row>
    <row r="2594" spans="1:5" s="63" customFormat="1" ht="30" x14ac:dyDescent="0.25">
      <c r="A2594" s="80" t="s">
        <v>13456</v>
      </c>
      <c r="B2594" s="81" t="s">
        <v>13457</v>
      </c>
      <c r="C2594" s="82" t="s">
        <v>13</v>
      </c>
      <c r="D2594" s="83">
        <v>23183.21</v>
      </c>
      <c r="E2594" s="61"/>
    </row>
    <row r="2595" spans="1:5" s="63" customFormat="1" ht="30" x14ac:dyDescent="0.25">
      <c r="A2595" s="80" t="s">
        <v>13458</v>
      </c>
      <c r="B2595" s="81" t="s">
        <v>13459</v>
      </c>
      <c r="C2595" s="82" t="s">
        <v>13</v>
      </c>
      <c r="D2595" s="83">
        <v>33206.6</v>
      </c>
      <c r="E2595" s="61"/>
    </row>
    <row r="2596" spans="1:5" s="63" customFormat="1" ht="30" x14ac:dyDescent="0.25">
      <c r="A2596" s="80" t="s">
        <v>13460</v>
      </c>
      <c r="B2596" s="81" t="s">
        <v>7847</v>
      </c>
      <c r="C2596" s="82" t="s">
        <v>13</v>
      </c>
      <c r="D2596" s="83">
        <v>30035.37</v>
      </c>
      <c r="E2596" s="61"/>
    </row>
    <row r="2597" spans="1:5" s="63" customFormat="1" ht="45" x14ac:dyDescent="0.25">
      <c r="A2597" s="80" t="s">
        <v>13461</v>
      </c>
      <c r="B2597" s="81" t="s">
        <v>13462</v>
      </c>
      <c r="C2597" s="82" t="s">
        <v>13</v>
      </c>
      <c r="D2597" s="83">
        <v>76725.34</v>
      </c>
      <c r="E2597" s="61"/>
    </row>
    <row r="2598" spans="1:5" s="63" customFormat="1" x14ac:dyDescent="0.25">
      <c r="A2598" s="80" t="s">
        <v>13463</v>
      </c>
      <c r="B2598" s="81" t="s">
        <v>13464</v>
      </c>
      <c r="C2598" s="82" t="s">
        <v>13</v>
      </c>
      <c r="D2598" s="83">
        <v>19.010000000000002</v>
      </c>
      <c r="E2598" s="61"/>
    </row>
    <row r="2599" spans="1:5" s="63" customFormat="1" ht="30" x14ac:dyDescent="0.25">
      <c r="A2599" s="80" t="s">
        <v>13465</v>
      </c>
      <c r="B2599" s="81" t="s">
        <v>13466</v>
      </c>
      <c r="C2599" s="82" t="s">
        <v>13</v>
      </c>
      <c r="D2599" s="83">
        <v>161.38999999999999</v>
      </c>
      <c r="E2599" s="61"/>
    </row>
    <row r="2600" spans="1:5" s="63" customFormat="1" x14ac:dyDescent="0.25">
      <c r="A2600" s="80" t="s">
        <v>13467</v>
      </c>
      <c r="B2600" s="81" t="s">
        <v>7649</v>
      </c>
      <c r="C2600" s="82" t="s">
        <v>13</v>
      </c>
      <c r="D2600" s="83">
        <v>1039.6400000000001</v>
      </c>
      <c r="E2600" s="61"/>
    </row>
    <row r="2601" spans="1:5" s="63" customFormat="1" ht="30" x14ac:dyDescent="0.25">
      <c r="A2601" s="80" t="s">
        <v>13468</v>
      </c>
      <c r="B2601" s="81" t="s">
        <v>13469</v>
      </c>
      <c r="C2601" s="82" t="s">
        <v>13</v>
      </c>
      <c r="D2601" s="83">
        <v>153.37</v>
      </c>
      <c r="E2601" s="61"/>
    </row>
    <row r="2602" spans="1:5" s="63" customFormat="1" ht="45" x14ac:dyDescent="0.25">
      <c r="A2602" s="80" t="s">
        <v>13470</v>
      </c>
      <c r="B2602" s="81" t="s">
        <v>13471</v>
      </c>
      <c r="C2602" s="82" t="s">
        <v>13</v>
      </c>
      <c r="D2602" s="83">
        <v>279.12</v>
      </c>
      <c r="E2602" s="61"/>
    </row>
    <row r="2603" spans="1:5" s="63" customFormat="1" ht="30" x14ac:dyDescent="0.25">
      <c r="A2603" s="80" t="s">
        <v>13472</v>
      </c>
      <c r="B2603" s="81" t="s">
        <v>13473</v>
      </c>
      <c r="C2603" s="82" t="s">
        <v>13</v>
      </c>
      <c r="D2603" s="83">
        <v>53.53</v>
      </c>
      <c r="E2603" s="61"/>
    </row>
    <row r="2604" spans="1:5" s="63" customFormat="1" ht="30" x14ac:dyDescent="0.25">
      <c r="A2604" s="80" t="s">
        <v>13474</v>
      </c>
      <c r="B2604" s="81" t="s">
        <v>13475</v>
      </c>
      <c r="C2604" s="82" t="s">
        <v>13</v>
      </c>
      <c r="D2604" s="83">
        <v>62.94</v>
      </c>
      <c r="E2604" s="61"/>
    </row>
    <row r="2605" spans="1:5" s="63" customFormat="1" x14ac:dyDescent="0.25">
      <c r="A2605" s="80" t="s">
        <v>13476</v>
      </c>
      <c r="B2605" s="81" t="s">
        <v>13477</v>
      </c>
      <c r="C2605" s="82" t="s">
        <v>13</v>
      </c>
      <c r="D2605" s="83">
        <v>117.47</v>
      </c>
      <c r="E2605" s="61"/>
    </row>
    <row r="2606" spans="1:5" s="63" customFormat="1" ht="45" x14ac:dyDescent="0.25">
      <c r="A2606" s="80" t="s">
        <v>13478</v>
      </c>
      <c r="B2606" s="81" t="s">
        <v>13479</v>
      </c>
      <c r="C2606" s="82" t="s">
        <v>13</v>
      </c>
      <c r="D2606" s="83">
        <v>3344.33</v>
      </c>
      <c r="E2606" s="61"/>
    </row>
    <row r="2607" spans="1:5" s="63" customFormat="1" x14ac:dyDescent="0.25">
      <c r="A2607" s="80" t="s">
        <v>13480</v>
      </c>
      <c r="B2607" s="81" t="s">
        <v>13481</v>
      </c>
      <c r="C2607" s="82" t="s">
        <v>13</v>
      </c>
      <c r="D2607" s="83">
        <v>8294.82</v>
      </c>
      <c r="E2607" s="61"/>
    </row>
    <row r="2608" spans="1:5" s="63" customFormat="1" x14ac:dyDescent="0.25">
      <c r="A2608" s="80" t="s">
        <v>13482</v>
      </c>
      <c r="B2608" s="81" t="s">
        <v>13483</v>
      </c>
      <c r="C2608" s="82" t="s">
        <v>13</v>
      </c>
      <c r="D2608" s="83">
        <v>11205.47</v>
      </c>
      <c r="E2608" s="61"/>
    </row>
    <row r="2609" spans="1:5" s="63" customFormat="1" ht="30" x14ac:dyDescent="0.25">
      <c r="A2609" s="80" t="s">
        <v>13484</v>
      </c>
      <c r="B2609" s="81" t="s">
        <v>13485</v>
      </c>
      <c r="C2609" s="82" t="s">
        <v>319</v>
      </c>
      <c r="D2609" s="83">
        <v>2545.04</v>
      </c>
      <c r="E2609" s="61"/>
    </row>
    <row r="2610" spans="1:5" s="63" customFormat="1" ht="30" x14ac:dyDescent="0.25">
      <c r="A2610" s="80" t="s">
        <v>13486</v>
      </c>
      <c r="B2610" s="81" t="s">
        <v>13487</v>
      </c>
      <c r="C2610" s="82" t="s">
        <v>13</v>
      </c>
      <c r="D2610" s="83">
        <v>2574.9499999999998</v>
      </c>
      <c r="E2610" s="61"/>
    </row>
    <row r="2611" spans="1:5" s="63" customFormat="1" x14ac:dyDescent="0.25">
      <c r="A2611" s="80" t="s">
        <v>13488</v>
      </c>
      <c r="B2611" s="81" t="s">
        <v>13489</v>
      </c>
      <c r="C2611" s="82" t="s">
        <v>13</v>
      </c>
      <c r="D2611" s="83">
        <v>946.25</v>
      </c>
      <c r="E2611" s="61"/>
    </row>
    <row r="2612" spans="1:5" s="63" customFormat="1" ht="30" x14ac:dyDescent="0.25">
      <c r="A2612" s="80" t="s">
        <v>13490</v>
      </c>
      <c r="B2612" s="81" t="s">
        <v>13491</v>
      </c>
      <c r="C2612" s="82" t="s">
        <v>13</v>
      </c>
      <c r="D2612" s="83">
        <v>10245.34</v>
      </c>
      <c r="E2612" s="61"/>
    </row>
    <row r="2613" spans="1:5" s="63" customFormat="1" x14ac:dyDescent="0.25">
      <c r="A2613" s="80" t="s">
        <v>13492</v>
      </c>
      <c r="B2613" s="81" t="s">
        <v>13493</v>
      </c>
      <c r="C2613" s="82" t="s">
        <v>13</v>
      </c>
      <c r="D2613" s="83">
        <v>9.44</v>
      </c>
      <c r="E2613" s="61"/>
    </row>
    <row r="2614" spans="1:5" s="63" customFormat="1" ht="30" x14ac:dyDescent="0.25">
      <c r="A2614" s="80" t="s">
        <v>13494</v>
      </c>
      <c r="B2614" s="81" t="s">
        <v>13495</v>
      </c>
      <c r="C2614" s="82" t="s">
        <v>13</v>
      </c>
      <c r="D2614" s="83">
        <v>10.95</v>
      </c>
      <c r="E2614" s="61"/>
    </row>
    <row r="2615" spans="1:5" s="63" customFormat="1" x14ac:dyDescent="0.25">
      <c r="A2615" s="80" t="s">
        <v>13496</v>
      </c>
      <c r="B2615" s="81" t="s">
        <v>13497</v>
      </c>
      <c r="C2615" s="82" t="s">
        <v>13</v>
      </c>
      <c r="D2615" s="83">
        <v>660.84</v>
      </c>
      <c r="E2615" s="61"/>
    </row>
    <row r="2616" spans="1:5" s="63" customFormat="1" x14ac:dyDescent="0.25">
      <c r="A2616" s="80" t="s">
        <v>13498</v>
      </c>
      <c r="B2616" s="81" t="s">
        <v>13499</v>
      </c>
      <c r="C2616" s="82" t="s">
        <v>13</v>
      </c>
      <c r="D2616" s="83">
        <v>1587.18</v>
      </c>
      <c r="E2616" s="61"/>
    </row>
    <row r="2617" spans="1:5" s="63" customFormat="1" x14ac:dyDescent="0.25">
      <c r="A2617" s="80" t="s">
        <v>13500</v>
      </c>
      <c r="B2617" s="81" t="s">
        <v>13501</v>
      </c>
      <c r="C2617" s="82" t="s">
        <v>13</v>
      </c>
      <c r="D2617" s="83">
        <v>554.29999999999995</v>
      </c>
      <c r="E2617" s="61"/>
    </row>
    <row r="2618" spans="1:5" s="63" customFormat="1" x14ac:dyDescent="0.25">
      <c r="A2618" s="80" t="s">
        <v>13502</v>
      </c>
      <c r="B2618" s="81" t="s">
        <v>13503</v>
      </c>
      <c r="C2618" s="82" t="s">
        <v>13</v>
      </c>
      <c r="D2618" s="83">
        <v>156.49</v>
      </c>
      <c r="E2618" s="61"/>
    </row>
    <row r="2619" spans="1:5" s="63" customFormat="1" x14ac:dyDescent="0.25">
      <c r="A2619" s="80" t="s">
        <v>13504</v>
      </c>
      <c r="B2619" s="81" t="s">
        <v>13505</v>
      </c>
      <c r="C2619" s="82" t="s">
        <v>13</v>
      </c>
      <c r="D2619" s="83">
        <v>2173.02</v>
      </c>
      <c r="E2619" s="61"/>
    </row>
    <row r="2620" spans="1:5" s="63" customFormat="1" x14ac:dyDescent="0.25">
      <c r="A2620" s="80" t="s">
        <v>13506</v>
      </c>
      <c r="B2620" s="81" t="s">
        <v>13507</v>
      </c>
      <c r="C2620" s="82" t="s">
        <v>13</v>
      </c>
      <c r="D2620" s="83">
        <v>820.64</v>
      </c>
      <c r="E2620" s="61"/>
    </row>
    <row r="2621" spans="1:5" s="63" customFormat="1" x14ac:dyDescent="0.25">
      <c r="A2621" s="80" t="s">
        <v>13508</v>
      </c>
      <c r="B2621" s="81" t="s">
        <v>13509</v>
      </c>
      <c r="C2621" s="82" t="s">
        <v>13</v>
      </c>
      <c r="D2621" s="83">
        <v>903.18</v>
      </c>
      <c r="E2621" s="61"/>
    </row>
    <row r="2622" spans="1:5" s="63" customFormat="1" x14ac:dyDescent="0.25">
      <c r="A2622" s="80" t="s">
        <v>13510</v>
      </c>
      <c r="B2622" s="81" t="s">
        <v>13511</v>
      </c>
      <c r="C2622" s="82" t="s">
        <v>13</v>
      </c>
      <c r="D2622" s="83">
        <v>2641.43</v>
      </c>
      <c r="E2622" s="61"/>
    </row>
    <row r="2623" spans="1:5" s="63" customFormat="1" x14ac:dyDescent="0.25">
      <c r="A2623" s="80" t="s">
        <v>13512</v>
      </c>
      <c r="B2623" s="81" t="s">
        <v>13513</v>
      </c>
      <c r="C2623" s="82" t="s">
        <v>13</v>
      </c>
      <c r="D2623" s="83">
        <v>103.86</v>
      </c>
      <c r="E2623" s="61"/>
    </row>
    <row r="2624" spans="1:5" s="63" customFormat="1" ht="30" x14ac:dyDescent="0.25">
      <c r="A2624" s="80" t="s">
        <v>13514</v>
      </c>
      <c r="B2624" s="81" t="s">
        <v>13515</v>
      </c>
      <c r="C2624" s="82" t="s">
        <v>13</v>
      </c>
      <c r="D2624" s="83">
        <v>198.61</v>
      </c>
      <c r="E2624" s="61"/>
    </row>
    <row r="2625" spans="1:5" s="63" customFormat="1" x14ac:dyDescent="0.25">
      <c r="A2625" s="80" t="s">
        <v>13516</v>
      </c>
      <c r="B2625" s="81" t="s">
        <v>13517</v>
      </c>
      <c r="C2625" s="82" t="s">
        <v>13</v>
      </c>
      <c r="D2625" s="83">
        <v>286.83999999999997</v>
      </c>
      <c r="E2625" s="61"/>
    </row>
    <row r="2626" spans="1:5" s="63" customFormat="1" x14ac:dyDescent="0.25">
      <c r="A2626" s="80" t="s">
        <v>13518</v>
      </c>
      <c r="B2626" s="81" t="s">
        <v>13519</v>
      </c>
      <c r="C2626" s="82" t="s">
        <v>13</v>
      </c>
      <c r="D2626" s="83">
        <v>119.22</v>
      </c>
      <c r="E2626" s="61"/>
    </row>
    <row r="2627" spans="1:5" s="63" customFormat="1" ht="30" x14ac:dyDescent="0.25">
      <c r="A2627" s="80" t="s">
        <v>13520</v>
      </c>
      <c r="B2627" s="81" t="s">
        <v>13521</v>
      </c>
      <c r="C2627" s="82" t="s">
        <v>13</v>
      </c>
      <c r="D2627" s="83">
        <v>39.590000000000003</v>
      </c>
      <c r="E2627" s="61"/>
    </row>
    <row r="2628" spans="1:5" s="63" customFormat="1" ht="30" x14ac:dyDescent="0.25">
      <c r="A2628" s="80" t="s">
        <v>13522</v>
      </c>
      <c r="B2628" s="81" t="s">
        <v>13523</v>
      </c>
      <c r="C2628" s="82" t="s">
        <v>13</v>
      </c>
      <c r="D2628" s="83">
        <v>81.13</v>
      </c>
      <c r="E2628" s="61"/>
    </row>
    <row r="2629" spans="1:5" s="63" customFormat="1" ht="30" x14ac:dyDescent="0.25">
      <c r="A2629" s="80" t="s">
        <v>13524</v>
      </c>
      <c r="B2629" s="81" t="s">
        <v>13525</v>
      </c>
      <c r="C2629" s="82" t="s">
        <v>13</v>
      </c>
      <c r="D2629" s="83">
        <v>143.86000000000001</v>
      </c>
      <c r="E2629" s="61"/>
    </row>
    <row r="2630" spans="1:5" s="63" customFormat="1" ht="30" x14ac:dyDescent="0.25">
      <c r="A2630" s="80" t="s">
        <v>13526</v>
      </c>
      <c r="B2630" s="81" t="s">
        <v>13527</v>
      </c>
      <c r="C2630" s="82" t="s">
        <v>13</v>
      </c>
      <c r="D2630" s="83">
        <v>347.56</v>
      </c>
      <c r="E2630" s="61"/>
    </row>
    <row r="2631" spans="1:5" s="63" customFormat="1" ht="30" x14ac:dyDescent="0.25">
      <c r="A2631" s="80" t="s">
        <v>13528</v>
      </c>
      <c r="B2631" s="81" t="s">
        <v>13529</v>
      </c>
      <c r="C2631" s="82" t="s">
        <v>13</v>
      </c>
      <c r="D2631" s="83">
        <v>694.12</v>
      </c>
      <c r="E2631" s="61"/>
    </row>
    <row r="2632" spans="1:5" s="63" customFormat="1" ht="30" x14ac:dyDescent="0.25">
      <c r="A2632" s="80" t="s">
        <v>13530</v>
      </c>
      <c r="B2632" s="81" t="s">
        <v>13531</v>
      </c>
      <c r="C2632" s="82" t="s">
        <v>13</v>
      </c>
      <c r="D2632" s="83">
        <v>67.040000000000006</v>
      </c>
      <c r="E2632" s="61"/>
    </row>
    <row r="2633" spans="1:5" s="63" customFormat="1" ht="30" x14ac:dyDescent="0.25">
      <c r="A2633" s="80" t="s">
        <v>13532</v>
      </c>
      <c r="B2633" s="81" t="s">
        <v>13533</v>
      </c>
      <c r="C2633" s="82" t="s">
        <v>13</v>
      </c>
      <c r="D2633" s="83">
        <v>152.94999999999999</v>
      </c>
      <c r="E2633" s="61"/>
    </row>
    <row r="2634" spans="1:5" s="63" customFormat="1" ht="30" x14ac:dyDescent="0.25">
      <c r="A2634" s="80" t="s">
        <v>13534</v>
      </c>
      <c r="B2634" s="81" t="s">
        <v>13535</v>
      </c>
      <c r="C2634" s="82" t="s">
        <v>13</v>
      </c>
      <c r="D2634" s="83">
        <v>218.35</v>
      </c>
      <c r="E2634" s="61"/>
    </row>
    <row r="2635" spans="1:5" s="63" customFormat="1" ht="30" x14ac:dyDescent="0.25">
      <c r="A2635" s="80" t="s">
        <v>13536</v>
      </c>
      <c r="B2635" s="81" t="s">
        <v>13537</v>
      </c>
      <c r="C2635" s="82" t="s">
        <v>13</v>
      </c>
      <c r="D2635" s="83">
        <v>350.91</v>
      </c>
      <c r="E2635" s="61"/>
    </row>
    <row r="2636" spans="1:5" s="63" customFormat="1" ht="45" x14ac:dyDescent="0.25">
      <c r="A2636" s="80" t="s">
        <v>13538</v>
      </c>
      <c r="B2636" s="81" t="s">
        <v>13539</v>
      </c>
      <c r="C2636" s="82" t="s">
        <v>319</v>
      </c>
      <c r="D2636" s="83">
        <v>122313.16</v>
      </c>
      <c r="E2636" s="61"/>
    </row>
    <row r="2637" spans="1:5" s="63" customFormat="1" ht="30" x14ac:dyDescent="0.25">
      <c r="A2637" s="80" t="s">
        <v>13540</v>
      </c>
      <c r="B2637" s="81" t="s">
        <v>13541</v>
      </c>
      <c r="C2637" s="82" t="s">
        <v>13</v>
      </c>
      <c r="D2637" s="83">
        <v>433.31</v>
      </c>
      <c r="E2637" s="61"/>
    </row>
    <row r="2638" spans="1:5" s="63" customFormat="1" ht="30" x14ac:dyDescent="0.25">
      <c r="A2638" s="80" t="s">
        <v>13542</v>
      </c>
      <c r="B2638" s="81" t="s">
        <v>13543</v>
      </c>
      <c r="C2638" s="82" t="s">
        <v>13</v>
      </c>
      <c r="D2638" s="83">
        <v>477.16</v>
      </c>
      <c r="E2638" s="61"/>
    </row>
    <row r="2639" spans="1:5" s="63" customFormat="1" ht="30" x14ac:dyDescent="0.25">
      <c r="A2639" s="80" t="s">
        <v>13544</v>
      </c>
      <c r="B2639" s="81" t="s">
        <v>13545</v>
      </c>
      <c r="C2639" s="82" t="s">
        <v>13</v>
      </c>
      <c r="D2639" s="83">
        <v>550.73</v>
      </c>
      <c r="E2639" s="61"/>
    </row>
    <row r="2640" spans="1:5" s="63" customFormat="1" ht="30" x14ac:dyDescent="0.25">
      <c r="A2640" s="80" t="s">
        <v>13546</v>
      </c>
      <c r="B2640" s="81" t="s">
        <v>13547</v>
      </c>
      <c r="C2640" s="82" t="s">
        <v>13</v>
      </c>
      <c r="D2640" s="83">
        <v>617.77</v>
      </c>
      <c r="E2640" s="61"/>
    </row>
    <row r="2641" spans="1:5" s="63" customFormat="1" ht="30" x14ac:dyDescent="0.25">
      <c r="A2641" s="80" t="s">
        <v>13548</v>
      </c>
      <c r="B2641" s="81" t="s">
        <v>13549</v>
      </c>
      <c r="C2641" s="82" t="s">
        <v>13</v>
      </c>
      <c r="D2641" s="83">
        <v>988.67</v>
      </c>
      <c r="E2641" s="61"/>
    </row>
    <row r="2642" spans="1:5" s="63" customFormat="1" ht="30" x14ac:dyDescent="0.25">
      <c r="A2642" s="80" t="s">
        <v>13550</v>
      </c>
      <c r="B2642" s="81" t="s">
        <v>13551</v>
      </c>
      <c r="C2642" s="82" t="s">
        <v>13</v>
      </c>
      <c r="D2642" s="83">
        <v>1296.54</v>
      </c>
      <c r="E2642" s="61"/>
    </row>
    <row r="2643" spans="1:5" s="63" customFormat="1" ht="30" x14ac:dyDescent="0.25">
      <c r="A2643" s="80" t="s">
        <v>13552</v>
      </c>
      <c r="B2643" s="81" t="s">
        <v>13553</v>
      </c>
      <c r="C2643" s="82" t="s">
        <v>13</v>
      </c>
      <c r="D2643" s="83">
        <v>516.76</v>
      </c>
      <c r="E2643" s="61"/>
    </row>
    <row r="2644" spans="1:5" s="63" customFormat="1" ht="30" x14ac:dyDescent="0.25">
      <c r="A2644" s="80" t="s">
        <v>13554</v>
      </c>
      <c r="B2644" s="81" t="s">
        <v>13555</v>
      </c>
      <c r="C2644" s="82" t="s">
        <v>13</v>
      </c>
      <c r="D2644" s="83">
        <v>604.70000000000005</v>
      </c>
      <c r="E2644" s="61"/>
    </row>
    <row r="2645" spans="1:5" s="63" customFormat="1" ht="30" x14ac:dyDescent="0.25">
      <c r="A2645" s="80" t="s">
        <v>13556</v>
      </c>
      <c r="B2645" s="81" t="s">
        <v>13557</v>
      </c>
      <c r="C2645" s="82" t="s">
        <v>13</v>
      </c>
      <c r="D2645" s="83">
        <v>696.5</v>
      </c>
      <c r="E2645" s="61"/>
    </row>
    <row r="2646" spans="1:5" s="63" customFormat="1" ht="30" x14ac:dyDescent="0.25">
      <c r="A2646" s="80" t="s">
        <v>13558</v>
      </c>
      <c r="B2646" s="81" t="s">
        <v>13559</v>
      </c>
      <c r="C2646" s="82" t="s">
        <v>13</v>
      </c>
      <c r="D2646" s="83">
        <v>809.72</v>
      </c>
      <c r="E2646" s="61"/>
    </row>
    <row r="2647" spans="1:5" s="63" customFormat="1" ht="30" x14ac:dyDescent="0.25">
      <c r="A2647" s="80" t="s">
        <v>13560</v>
      </c>
      <c r="B2647" s="81" t="s">
        <v>13561</v>
      </c>
      <c r="C2647" s="82" t="s">
        <v>13</v>
      </c>
      <c r="D2647" s="83">
        <v>1055.74</v>
      </c>
      <c r="E2647" s="61"/>
    </row>
    <row r="2648" spans="1:5" s="63" customFormat="1" ht="30" x14ac:dyDescent="0.25">
      <c r="A2648" s="80" t="s">
        <v>13562</v>
      </c>
      <c r="B2648" s="81" t="s">
        <v>13563</v>
      </c>
      <c r="C2648" s="82" t="s">
        <v>13</v>
      </c>
      <c r="D2648" s="83">
        <v>1503.8</v>
      </c>
      <c r="E2648" s="61"/>
    </row>
    <row r="2649" spans="1:5" s="63" customFormat="1" ht="45" x14ac:dyDescent="0.25">
      <c r="A2649" s="80" t="s">
        <v>13564</v>
      </c>
      <c r="B2649" s="81" t="s">
        <v>13565</v>
      </c>
      <c r="C2649" s="82" t="s">
        <v>319</v>
      </c>
      <c r="D2649" s="83">
        <v>96790.3</v>
      </c>
      <c r="E2649" s="61"/>
    </row>
    <row r="2650" spans="1:5" s="63" customFormat="1" ht="30" x14ac:dyDescent="0.25">
      <c r="A2650" s="80" t="s">
        <v>13566</v>
      </c>
      <c r="B2650" s="81" t="s">
        <v>13567</v>
      </c>
      <c r="C2650" s="82" t="s">
        <v>63</v>
      </c>
      <c r="D2650" s="83">
        <v>2307.79</v>
      </c>
      <c r="E2650" s="61"/>
    </row>
    <row r="2651" spans="1:5" s="63" customFormat="1" ht="45" x14ac:dyDescent="0.25">
      <c r="A2651" s="80" t="s">
        <v>13568</v>
      </c>
      <c r="B2651" s="81" t="s">
        <v>13569</v>
      </c>
      <c r="C2651" s="82" t="s">
        <v>63</v>
      </c>
      <c r="D2651" s="83">
        <v>475.94</v>
      </c>
      <c r="E2651" s="61"/>
    </row>
    <row r="2652" spans="1:5" s="63" customFormat="1" x14ac:dyDescent="0.25">
      <c r="A2652" s="80" t="s">
        <v>13570</v>
      </c>
      <c r="B2652" s="81" t="s">
        <v>13571</v>
      </c>
      <c r="C2652" s="82" t="s">
        <v>13</v>
      </c>
      <c r="D2652" s="83">
        <v>809.9</v>
      </c>
      <c r="E2652" s="61"/>
    </row>
    <row r="2653" spans="1:5" s="63" customFormat="1" ht="30" x14ac:dyDescent="0.25">
      <c r="A2653" s="80" t="s">
        <v>13572</v>
      </c>
      <c r="B2653" s="81" t="s">
        <v>13573</v>
      </c>
      <c r="C2653" s="82" t="s">
        <v>13</v>
      </c>
      <c r="D2653" s="83">
        <v>163.22</v>
      </c>
      <c r="E2653" s="61"/>
    </row>
    <row r="2654" spans="1:5" s="63" customFormat="1" x14ac:dyDescent="0.25">
      <c r="A2654" s="80" t="s">
        <v>13574</v>
      </c>
      <c r="B2654" s="81" t="s">
        <v>13575</v>
      </c>
      <c r="C2654" s="82" t="s">
        <v>13</v>
      </c>
      <c r="D2654" s="83">
        <v>18.78</v>
      </c>
      <c r="E2654" s="61"/>
    </row>
    <row r="2655" spans="1:5" s="63" customFormat="1" x14ac:dyDescent="0.25">
      <c r="A2655" s="80" t="s">
        <v>13576</v>
      </c>
      <c r="B2655" s="81" t="s">
        <v>13577</v>
      </c>
      <c r="C2655" s="82" t="s">
        <v>13</v>
      </c>
      <c r="D2655" s="83">
        <v>24.51</v>
      </c>
      <c r="E2655" s="61"/>
    </row>
    <row r="2656" spans="1:5" s="63" customFormat="1" ht="30" x14ac:dyDescent="0.25">
      <c r="A2656" s="80" t="s">
        <v>13578</v>
      </c>
      <c r="B2656" s="81" t="s">
        <v>13579</v>
      </c>
      <c r="C2656" s="82" t="s">
        <v>319</v>
      </c>
      <c r="D2656" s="83">
        <v>7.46</v>
      </c>
      <c r="E2656" s="61"/>
    </row>
    <row r="2657" spans="1:5" s="63" customFormat="1" ht="30" x14ac:dyDescent="0.25">
      <c r="A2657" s="80" t="s">
        <v>13580</v>
      </c>
      <c r="B2657" s="81" t="s">
        <v>13581</v>
      </c>
      <c r="C2657" s="82" t="s">
        <v>13</v>
      </c>
      <c r="D2657" s="83">
        <v>73.260000000000005</v>
      </c>
      <c r="E2657" s="61"/>
    </row>
    <row r="2658" spans="1:5" s="63" customFormat="1" ht="30" x14ac:dyDescent="0.25">
      <c r="A2658" s="80" t="s">
        <v>13582</v>
      </c>
      <c r="B2658" s="81" t="s">
        <v>13583</v>
      </c>
      <c r="C2658" s="82" t="s">
        <v>13</v>
      </c>
      <c r="D2658" s="83">
        <v>76.69</v>
      </c>
      <c r="E2658" s="61"/>
    </row>
    <row r="2659" spans="1:5" s="63" customFormat="1" x14ac:dyDescent="0.25">
      <c r="A2659" s="80" t="s">
        <v>13584</v>
      </c>
      <c r="B2659" s="81" t="s">
        <v>13585</v>
      </c>
      <c r="C2659" s="82" t="s">
        <v>13</v>
      </c>
      <c r="D2659" s="83">
        <v>13.85</v>
      </c>
      <c r="E2659" s="61"/>
    </row>
    <row r="2660" spans="1:5" s="63" customFormat="1" x14ac:dyDescent="0.25">
      <c r="A2660" s="80" t="s">
        <v>13586</v>
      </c>
      <c r="B2660" s="81" t="s">
        <v>13587</v>
      </c>
      <c r="C2660" s="82" t="s">
        <v>13</v>
      </c>
      <c r="D2660" s="83">
        <v>4.8499999999999996</v>
      </c>
      <c r="E2660" s="61"/>
    </row>
    <row r="2661" spans="1:5" s="63" customFormat="1" x14ac:dyDescent="0.25">
      <c r="A2661" s="80" t="s">
        <v>13588</v>
      </c>
      <c r="B2661" s="81" t="s">
        <v>13589</v>
      </c>
      <c r="C2661" s="82" t="s">
        <v>13</v>
      </c>
      <c r="D2661" s="83">
        <v>7.13</v>
      </c>
      <c r="E2661" s="61"/>
    </row>
    <row r="2662" spans="1:5" s="63" customFormat="1" x14ac:dyDescent="0.25">
      <c r="A2662" s="80" t="s">
        <v>13590</v>
      </c>
      <c r="B2662" s="81" t="s">
        <v>13591</v>
      </c>
      <c r="C2662" s="82" t="s">
        <v>13</v>
      </c>
      <c r="D2662" s="83">
        <v>12.09</v>
      </c>
      <c r="E2662" s="61"/>
    </row>
    <row r="2663" spans="1:5" s="63" customFormat="1" x14ac:dyDescent="0.25">
      <c r="A2663" s="80" t="s">
        <v>13592</v>
      </c>
      <c r="B2663" s="81" t="s">
        <v>13593</v>
      </c>
      <c r="C2663" s="82" t="s">
        <v>13</v>
      </c>
      <c r="D2663" s="83">
        <v>14.87</v>
      </c>
      <c r="E2663" s="61"/>
    </row>
    <row r="2664" spans="1:5" s="63" customFormat="1" x14ac:dyDescent="0.25">
      <c r="A2664" s="80" t="s">
        <v>13594</v>
      </c>
      <c r="B2664" s="81" t="s">
        <v>13595</v>
      </c>
      <c r="C2664" s="82" t="s">
        <v>13</v>
      </c>
      <c r="D2664" s="83">
        <v>8.24</v>
      </c>
      <c r="E2664" s="61"/>
    </row>
    <row r="2665" spans="1:5" s="63" customFormat="1" x14ac:dyDescent="0.25">
      <c r="A2665" s="80" t="s">
        <v>13596</v>
      </c>
      <c r="B2665" s="81" t="s">
        <v>13597</v>
      </c>
      <c r="C2665" s="82" t="s">
        <v>13</v>
      </c>
      <c r="D2665" s="83">
        <v>13.82</v>
      </c>
      <c r="E2665" s="61"/>
    </row>
    <row r="2666" spans="1:5" s="63" customFormat="1" x14ac:dyDescent="0.25">
      <c r="A2666" s="80" t="s">
        <v>13598</v>
      </c>
      <c r="B2666" s="81" t="s">
        <v>13599</v>
      </c>
      <c r="C2666" s="82" t="s">
        <v>13</v>
      </c>
      <c r="D2666" s="83">
        <v>12.42</v>
      </c>
      <c r="E2666" s="61"/>
    </row>
    <row r="2667" spans="1:5" s="63" customFormat="1" x14ac:dyDescent="0.25">
      <c r="A2667" s="80" t="s">
        <v>13600</v>
      </c>
      <c r="B2667" s="81" t="s">
        <v>13601</v>
      </c>
      <c r="C2667" s="82" t="s">
        <v>13</v>
      </c>
      <c r="D2667" s="83">
        <v>13.54</v>
      </c>
      <c r="E2667" s="61"/>
    </row>
    <row r="2668" spans="1:5" s="63" customFormat="1" x14ac:dyDescent="0.25">
      <c r="A2668" s="80" t="s">
        <v>13602</v>
      </c>
      <c r="B2668" s="81" t="s">
        <v>13603</v>
      </c>
      <c r="C2668" s="82" t="s">
        <v>13</v>
      </c>
      <c r="D2668" s="83">
        <v>12.22</v>
      </c>
      <c r="E2668" s="61"/>
    </row>
    <row r="2669" spans="1:5" s="63" customFormat="1" x14ac:dyDescent="0.25">
      <c r="A2669" s="80" t="s">
        <v>13604</v>
      </c>
      <c r="B2669" s="81" t="s">
        <v>13605</v>
      </c>
      <c r="C2669" s="82" t="s">
        <v>13</v>
      </c>
      <c r="D2669" s="83">
        <v>11.31</v>
      </c>
      <c r="E2669" s="61"/>
    </row>
    <row r="2670" spans="1:5" s="63" customFormat="1" x14ac:dyDescent="0.25">
      <c r="A2670" s="80" t="s">
        <v>13606</v>
      </c>
      <c r="B2670" s="81" t="s">
        <v>13607</v>
      </c>
      <c r="C2670" s="82" t="s">
        <v>13</v>
      </c>
      <c r="D2670" s="83">
        <v>52.95</v>
      </c>
      <c r="E2670" s="61"/>
    </row>
    <row r="2671" spans="1:5" s="63" customFormat="1" x14ac:dyDescent="0.25">
      <c r="A2671" s="80" t="s">
        <v>13608</v>
      </c>
      <c r="B2671" s="81" t="s">
        <v>13609</v>
      </c>
      <c r="C2671" s="82" t="s">
        <v>13</v>
      </c>
      <c r="D2671" s="83">
        <v>178.08</v>
      </c>
      <c r="E2671" s="61"/>
    </row>
    <row r="2672" spans="1:5" s="63" customFormat="1" ht="30" x14ac:dyDescent="0.25">
      <c r="A2672" s="80" t="s">
        <v>13610</v>
      </c>
      <c r="B2672" s="81" t="s">
        <v>13611</v>
      </c>
      <c r="C2672" s="82" t="s">
        <v>119</v>
      </c>
      <c r="D2672" s="83">
        <v>84.31</v>
      </c>
      <c r="E2672" s="61"/>
    </row>
    <row r="2673" spans="1:5" s="63" customFormat="1" x14ac:dyDescent="0.25">
      <c r="A2673" s="80" t="s">
        <v>13612</v>
      </c>
      <c r="B2673" s="81" t="s">
        <v>13613</v>
      </c>
      <c r="C2673" s="82" t="s">
        <v>13</v>
      </c>
      <c r="D2673" s="83">
        <v>17.46</v>
      </c>
      <c r="E2673" s="61"/>
    </row>
    <row r="2674" spans="1:5" s="63" customFormat="1" x14ac:dyDescent="0.25">
      <c r="A2674" s="80" t="s">
        <v>13614</v>
      </c>
      <c r="B2674" s="81" t="s">
        <v>13615</v>
      </c>
      <c r="C2674" s="82" t="s">
        <v>13</v>
      </c>
      <c r="D2674" s="83">
        <v>27.49</v>
      </c>
      <c r="E2674" s="61"/>
    </row>
    <row r="2675" spans="1:5" s="63" customFormat="1" x14ac:dyDescent="0.25">
      <c r="A2675" s="80" t="s">
        <v>13616</v>
      </c>
      <c r="B2675" s="81" t="s">
        <v>13617</v>
      </c>
      <c r="C2675" s="82" t="s">
        <v>13</v>
      </c>
      <c r="D2675" s="83">
        <v>15.26</v>
      </c>
      <c r="E2675" s="61"/>
    </row>
    <row r="2676" spans="1:5" s="63" customFormat="1" x14ac:dyDescent="0.25">
      <c r="A2676" s="80" t="s">
        <v>13618</v>
      </c>
      <c r="B2676" s="81" t="s">
        <v>13619</v>
      </c>
      <c r="C2676" s="82" t="s">
        <v>13</v>
      </c>
      <c r="D2676" s="83">
        <v>23.93</v>
      </c>
      <c r="E2676" s="61"/>
    </row>
    <row r="2677" spans="1:5" s="63" customFormat="1" ht="45" x14ac:dyDescent="0.25">
      <c r="A2677" s="80" t="s">
        <v>13620</v>
      </c>
      <c r="B2677" s="81" t="s">
        <v>13621</v>
      </c>
      <c r="C2677" s="82" t="s">
        <v>13</v>
      </c>
      <c r="D2677" s="83">
        <v>13.29</v>
      </c>
      <c r="E2677" s="61"/>
    </row>
    <row r="2678" spans="1:5" s="63" customFormat="1" ht="45" x14ac:dyDescent="0.25">
      <c r="A2678" s="80" t="s">
        <v>13622</v>
      </c>
      <c r="B2678" s="81" t="s">
        <v>13623</v>
      </c>
      <c r="C2678" s="82" t="s">
        <v>13</v>
      </c>
      <c r="D2678" s="83">
        <v>6.43</v>
      </c>
      <c r="E2678" s="61"/>
    </row>
    <row r="2679" spans="1:5" s="63" customFormat="1" ht="30" x14ac:dyDescent="0.25">
      <c r="A2679" s="80" t="s">
        <v>13624</v>
      </c>
      <c r="B2679" s="81" t="s">
        <v>13625</v>
      </c>
      <c r="C2679" s="82" t="s">
        <v>13</v>
      </c>
      <c r="D2679" s="83">
        <v>107.68</v>
      </c>
      <c r="E2679" s="61"/>
    </row>
    <row r="2680" spans="1:5" s="63" customFormat="1" x14ac:dyDescent="0.25">
      <c r="A2680" s="80" t="s">
        <v>13626</v>
      </c>
      <c r="B2680" s="81" t="s">
        <v>13627</v>
      </c>
      <c r="C2680" s="82" t="s">
        <v>13</v>
      </c>
      <c r="D2680" s="83">
        <v>45.31</v>
      </c>
      <c r="E2680" s="61"/>
    </row>
    <row r="2681" spans="1:5" s="63" customFormat="1" x14ac:dyDescent="0.25">
      <c r="A2681" s="80" t="s">
        <v>13628</v>
      </c>
      <c r="B2681" s="81" t="s">
        <v>13629</v>
      </c>
      <c r="C2681" s="82" t="s">
        <v>13</v>
      </c>
      <c r="D2681" s="83">
        <v>9.7899999999999991</v>
      </c>
      <c r="E2681" s="61"/>
    </row>
    <row r="2682" spans="1:5" s="63" customFormat="1" x14ac:dyDescent="0.25">
      <c r="A2682" s="80" t="s">
        <v>13630</v>
      </c>
      <c r="B2682" s="81" t="s">
        <v>13631</v>
      </c>
      <c r="C2682" s="82" t="s">
        <v>13</v>
      </c>
      <c r="D2682" s="83">
        <v>10.25</v>
      </c>
      <c r="E2682" s="61"/>
    </row>
    <row r="2683" spans="1:5" s="63" customFormat="1" x14ac:dyDescent="0.25">
      <c r="A2683" s="80" t="s">
        <v>13632</v>
      </c>
      <c r="B2683" s="81" t="s">
        <v>13633</v>
      </c>
      <c r="C2683" s="82" t="s">
        <v>13</v>
      </c>
      <c r="D2683" s="83">
        <v>44.4</v>
      </c>
      <c r="E2683" s="61"/>
    </row>
    <row r="2684" spans="1:5" s="63" customFormat="1" ht="30" x14ac:dyDescent="0.25">
      <c r="A2684" s="80" t="s">
        <v>13634</v>
      </c>
      <c r="B2684" s="81" t="s">
        <v>13635</v>
      </c>
      <c r="C2684" s="82" t="s">
        <v>13</v>
      </c>
      <c r="D2684" s="83">
        <v>221.6</v>
      </c>
      <c r="E2684" s="61"/>
    </row>
    <row r="2685" spans="1:5" s="63" customFormat="1" ht="30" x14ac:dyDescent="0.25">
      <c r="A2685" s="80" t="s">
        <v>13636</v>
      </c>
      <c r="B2685" s="81" t="s">
        <v>13637</v>
      </c>
      <c r="C2685" s="82" t="s">
        <v>13</v>
      </c>
      <c r="D2685" s="83">
        <v>187.63</v>
      </c>
      <c r="E2685" s="61"/>
    </row>
    <row r="2686" spans="1:5" s="63" customFormat="1" x14ac:dyDescent="0.25">
      <c r="A2686" s="80" t="s">
        <v>13638</v>
      </c>
      <c r="B2686" s="81" t="s">
        <v>13639</v>
      </c>
      <c r="C2686" s="82" t="s">
        <v>13</v>
      </c>
      <c r="D2686" s="83">
        <v>5.16</v>
      </c>
      <c r="E2686" s="61"/>
    </row>
    <row r="2687" spans="1:5" s="63" customFormat="1" x14ac:dyDescent="0.25">
      <c r="A2687" s="80" t="s">
        <v>13640</v>
      </c>
      <c r="B2687" s="81" t="s">
        <v>13641</v>
      </c>
      <c r="C2687" s="82" t="s">
        <v>13</v>
      </c>
      <c r="D2687" s="83">
        <v>36.81</v>
      </c>
      <c r="E2687" s="61"/>
    </row>
    <row r="2688" spans="1:5" s="63" customFormat="1" x14ac:dyDescent="0.25">
      <c r="A2688" s="80" t="s">
        <v>13642</v>
      </c>
      <c r="B2688" s="81" t="s">
        <v>13643</v>
      </c>
      <c r="C2688" s="82" t="s">
        <v>13</v>
      </c>
      <c r="D2688" s="83">
        <v>22.83</v>
      </c>
      <c r="E2688" s="61"/>
    </row>
    <row r="2689" spans="1:5" s="63" customFormat="1" x14ac:dyDescent="0.25">
      <c r="A2689" s="80" t="s">
        <v>13644</v>
      </c>
      <c r="B2689" s="81" t="s">
        <v>13645</v>
      </c>
      <c r="C2689" s="82" t="s">
        <v>13</v>
      </c>
      <c r="D2689" s="83">
        <v>50.23</v>
      </c>
      <c r="E2689" s="61"/>
    </row>
    <row r="2690" spans="1:5" s="63" customFormat="1" x14ac:dyDescent="0.25">
      <c r="A2690" s="80" t="s">
        <v>13646</v>
      </c>
      <c r="B2690" s="81" t="s">
        <v>13647</v>
      </c>
      <c r="C2690" s="82" t="s">
        <v>13</v>
      </c>
      <c r="D2690" s="83">
        <v>20.21</v>
      </c>
      <c r="E2690" s="61"/>
    </row>
    <row r="2691" spans="1:5" s="63" customFormat="1" x14ac:dyDescent="0.25">
      <c r="A2691" s="80" t="s">
        <v>13648</v>
      </c>
      <c r="B2691" s="81" t="s">
        <v>13649</v>
      </c>
      <c r="C2691" s="82" t="s">
        <v>13</v>
      </c>
      <c r="D2691" s="83">
        <v>30.63</v>
      </c>
      <c r="E2691" s="61"/>
    </row>
    <row r="2692" spans="1:5" s="63" customFormat="1" x14ac:dyDescent="0.25">
      <c r="A2692" s="80" t="s">
        <v>13650</v>
      </c>
      <c r="B2692" s="81" t="s">
        <v>13651</v>
      </c>
      <c r="C2692" s="82" t="s">
        <v>13</v>
      </c>
      <c r="D2692" s="83">
        <v>68.92</v>
      </c>
      <c r="E2692" s="61"/>
    </row>
    <row r="2693" spans="1:5" s="63" customFormat="1" x14ac:dyDescent="0.25">
      <c r="A2693" s="80" t="s">
        <v>13652</v>
      </c>
      <c r="B2693" s="81" t="s">
        <v>13653</v>
      </c>
      <c r="C2693" s="82" t="s">
        <v>13</v>
      </c>
      <c r="D2693" s="83">
        <v>7.34</v>
      </c>
      <c r="E2693" s="61"/>
    </row>
    <row r="2694" spans="1:5" s="63" customFormat="1" ht="30" x14ac:dyDescent="0.25">
      <c r="A2694" s="80" t="s">
        <v>13654</v>
      </c>
      <c r="B2694" s="81" t="s">
        <v>13655</v>
      </c>
      <c r="C2694" s="82" t="s">
        <v>119</v>
      </c>
      <c r="D2694" s="83">
        <v>151.63999999999999</v>
      </c>
      <c r="E2694" s="61"/>
    </row>
    <row r="2695" spans="1:5" s="63" customFormat="1" ht="45" x14ac:dyDescent="0.25">
      <c r="A2695" s="80" t="s">
        <v>13656</v>
      </c>
      <c r="B2695" s="81" t="s">
        <v>13657</v>
      </c>
      <c r="C2695" s="82" t="s">
        <v>13</v>
      </c>
      <c r="D2695" s="83">
        <v>550.65</v>
      </c>
      <c r="E2695" s="61"/>
    </row>
    <row r="2696" spans="1:5" s="63" customFormat="1" ht="45" x14ac:dyDescent="0.25">
      <c r="A2696" s="80" t="s">
        <v>13658</v>
      </c>
      <c r="B2696" s="81" t="s">
        <v>13659</v>
      </c>
      <c r="C2696" s="82" t="s">
        <v>13</v>
      </c>
      <c r="D2696" s="83">
        <v>370.8</v>
      </c>
      <c r="E2696" s="61"/>
    </row>
    <row r="2697" spans="1:5" s="63" customFormat="1" x14ac:dyDescent="0.25">
      <c r="A2697" s="80" t="s">
        <v>13660</v>
      </c>
      <c r="B2697" s="81" t="s">
        <v>13661</v>
      </c>
      <c r="C2697" s="82" t="s">
        <v>560</v>
      </c>
      <c r="D2697" s="83">
        <v>37.71</v>
      </c>
      <c r="E2697" s="61"/>
    </row>
    <row r="2698" spans="1:5" s="63" customFormat="1" ht="30" x14ac:dyDescent="0.25">
      <c r="A2698" s="80" t="s">
        <v>13662</v>
      </c>
      <c r="B2698" s="81" t="s">
        <v>13663</v>
      </c>
      <c r="C2698" s="82" t="s">
        <v>13</v>
      </c>
      <c r="D2698" s="83">
        <v>3.73</v>
      </c>
      <c r="E2698" s="61"/>
    </row>
    <row r="2699" spans="1:5" s="63" customFormat="1" ht="30" x14ac:dyDescent="0.25">
      <c r="A2699" s="80" t="s">
        <v>13664</v>
      </c>
      <c r="B2699" s="81" t="s">
        <v>13665</v>
      </c>
      <c r="C2699" s="82" t="s">
        <v>13</v>
      </c>
      <c r="D2699" s="83">
        <v>9.27</v>
      </c>
      <c r="E2699" s="61"/>
    </row>
    <row r="2700" spans="1:5" s="63" customFormat="1" x14ac:dyDescent="0.25">
      <c r="A2700" s="80" t="s">
        <v>13666</v>
      </c>
      <c r="B2700" s="81" t="s">
        <v>13667</v>
      </c>
      <c r="C2700" s="82" t="s">
        <v>13</v>
      </c>
      <c r="D2700" s="83">
        <v>1.38</v>
      </c>
      <c r="E2700" s="61"/>
    </row>
    <row r="2701" spans="1:5" s="63" customFormat="1" x14ac:dyDescent="0.25">
      <c r="A2701" s="80" t="s">
        <v>13668</v>
      </c>
      <c r="B2701" s="81" t="s">
        <v>13669</v>
      </c>
      <c r="C2701" s="82" t="s">
        <v>13</v>
      </c>
      <c r="D2701" s="83">
        <v>2</v>
      </c>
      <c r="E2701" s="61"/>
    </row>
    <row r="2702" spans="1:5" s="63" customFormat="1" ht="30" x14ac:dyDescent="0.25">
      <c r="A2702" s="80" t="s">
        <v>13670</v>
      </c>
      <c r="B2702" s="81" t="s">
        <v>13671</v>
      </c>
      <c r="C2702" s="82" t="s">
        <v>13</v>
      </c>
      <c r="D2702" s="83">
        <v>4.8</v>
      </c>
      <c r="E2702" s="61"/>
    </row>
    <row r="2703" spans="1:5" s="63" customFormat="1" ht="30" x14ac:dyDescent="0.25">
      <c r="A2703" s="80" t="s">
        <v>13672</v>
      </c>
      <c r="B2703" s="81" t="s">
        <v>13673</v>
      </c>
      <c r="C2703" s="82" t="s">
        <v>13</v>
      </c>
      <c r="D2703" s="83">
        <v>4.8</v>
      </c>
      <c r="E2703" s="61"/>
    </row>
    <row r="2704" spans="1:5" s="63" customFormat="1" ht="30" x14ac:dyDescent="0.25">
      <c r="A2704" s="80" t="s">
        <v>13674</v>
      </c>
      <c r="B2704" s="81" t="s">
        <v>13675</v>
      </c>
      <c r="C2704" s="82" t="s">
        <v>13</v>
      </c>
      <c r="D2704" s="83">
        <v>3.59</v>
      </c>
      <c r="E2704" s="61"/>
    </row>
    <row r="2705" spans="1:5" s="63" customFormat="1" ht="30" x14ac:dyDescent="0.25">
      <c r="A2705" s="80" t="s">
        <v>13676</v>
      </c>
      <c r="B2705" s="81" t="s">
        <v>13677</v>
      </c>
      <c r="C2705" s="82" t="s">
        <v>13</v>
      </c>
      <c r="D2705" s="83">
        <v>56.09</v>
      </c>
      <c r="E2705" s="61"/>
    </row>
    <row r="2706" spans="1:5" s="63" customFormat="1" ht="30" x14ac:dyDescent="0.25">
      <c r="A2706" s="80" t="s">
        <v>13678</v>
      </c>
      <c r="B2706" s="81" t="s">
        <v>13679</v>
      </c>
      <c r="C2706" s="82" t="s">
        <v>13</v>
      </c>
      <c r="D2706" s="83">
        <v>2.71</v>
      </c>
      <c r="E2706" s="61"/>
    </row>
    <row r="2707" spans="1:5" s="63" customFormat="1" ht="30" x14ac:dyDescent="0.25">
      <c r="A2707" s="80" t="s">
        <v>13680</v>
      </c>
      <c r="B2707" s="81" t="s">
        <v>13681</v>
      </c>
      <c r="C2707" s="82" t="s">
        <v>13</v>
      </c>
      <c r="D2707" s="83">
        <v>4.95</v>
      </c>
      <c r="E2707" s="61"/>
    </row>
    <row r="2708" spans="1:5" s="63" customFormat="1" ht="30" x14ac:dyDescent="0.25">
      <c r="A2708" s="80" t="s">
        <v>13682</v>
      </c>
      <c r="B2708" s="81" t="s">
        <v>13683</v>
      </c>
      <c r="C2708" s="82" t="s">
        <v>13</v>
      </c>
      <c r="D2708" s="83">
        <v>8.09</v>
      </c>
      <c r="E2708" s="61"/>
    </row>
    <row r="2709" spans="1:5" s="63" customFormat="1" ht="30" x14ac:dyDescent="0.25">
      <c r="A2709" s="80" t="s">
        <v>13684</v>
      </c>
      <c r="B2709" s="81" t="s">
        <v>13685</v>
      </c>
      <c r="C2709" s="82" t="s">
        <v>13</v>
      </c>
      <c r="D2709" s="83">
        <v>14.01</v>
      </c>
      <c r="E2709" s="61"/>
    </row>
    <row r="2710" spans="1:5" s="63" customFormat="1" ht="30" x14ac:dyDescent="0.25">
      <c r="A2710" s="80" t="s">
        <v>13686</v>
      </c>
      <c r="B2710" s="81" t="s">
        <v>13687</v>
      </c>
      <c r="C2710" s="82" t="s">
        <v>13</v>
      </c>
      <c r="D2710" s="83">
        <v>76.819999999999993</v>
      </c>
      <c r="E2710" s="61"/>
    </row>
    <row r="2711" spans="1:5" s="63" customFormat="1" ht="30" x14ac:dyDescent="0.25">
      <c r="A2711" s="80" t="s">
        <v>13688</v>
      </c>
      <c r="B2711" s="81" t="s">
        <v>13689</v>
      </c>
      <c r="C2711" s="82" t="s">
        <v>63</v>
      </c>
      <c r="D2711" s="83">
        <v>165.78</v>
      </c>
      <c r="E2711" s="61"/>
    </row>
    <row r="2712" spans="1:5" s="63" customFormat="1" ht="30" x14ac:dyDescent="0.25">
      <c r="A2712" s="80" t="s">
        <v>13690</v>
      </c>
      <c r="B2712" s="81" t="s">
        <v>13691</v>
      </c>
      <c r="C2712" s="82" t="s">
        <v>119</v>
      </c>
      <c r="D2712" s="83">
        <v>67.8</v>
      </c>
      <c r="E2712" s="61"/>
    </row>
    <row r="2713" spans="1:5" s="63" customFormat="1" ht="30" x14ac:dyDescent="0.25">
      <c r="A2713" s="80" t="s">
        <v>13692</v>
      </c>
      <c r="B2713" s="81" t="s">
        <v>13693</v>
      </c>
      <c r="C2713" s="82" t="s">
        <v>13</v>
      </c>
      <c r="D2713" s="83">
        <v>46.98</v>
      </c>
      <c r="E2713" s="61"/>
    </row>
    <row r="2714" spans="1:5" s="63" customFormat="1" ht="30" x14ac:dyDescent="0.25">
      <c r="A2714" s="80" t="s">
        <v>13694</v>
      </c>
      <c r="B2714" s="81" t="s">
        <v>13695</v>
      </c>
      <c r="C2714" s="82" t="s">
        <v>119</v>
      </c>
      <c r="D2714" s="83">
        <v>6.69</v>
      </c>
      <c r="E2714" s="61"/>
    </row>
    <row r="2715" spans="1:5" s="63" customFormat="1" ht="30" x14ac:dyDescent="0.25">
      <c r="A2715" s="80" t="s">
        <v>13696</v>
      </c>
      <c r="B2715" s="81" t="s">
        <v>13697</v>
      </c>
      <c r="C2715" s="82" t="s">
        <v>119</v>
      </c>
      <c r="D2715" s="83">
        <v>15.12</v>
      </c>
      <c r="E2715" s="61"/>
    </row>
    <row r="2716" spans="1:5" s="63" customFormat="1" ht="30" x14ac:dyDescent="0.25">
      <c r="A2716" s="80" t="s">
        <v>13698</v>
      </c>
      <c r="B2716" s="81" t="s">
        <v>13699</v>
      </c>
      <c r="C2716" s="82" t="s">
        <v>13</v>
      </c>
      <c r="D2716" s="83">
        <v>155.34</v>
      </c>
      <c r="E2716" s="61"/>
    </row>
    <row r="2717" spans="1:5" s="63" customFormat="1" x14ac:dyDescent="0.25">
      <c r="A2717" s="80" t="s">
        <v>13700</v>
      </c>
      <c r="B2717" s="81" t="s">
        <v>13701</v>
      </c>
      <c r="C2717" s="82" t="s">
        <v>13</v>
      </c>
      <c r="D2717" s="83">
        <v>5.52</v>
      </c>
      <c r="E2717" s="61"/>
    </row>
    <row r="2718" spans="1:5" s="63" customFormat="1" x14ac:dyDescent="0.25">
      <c r="A2718" s="80" t="s">
        <v>13702</v>
      </c>
      <c r="B2718" s="81" t="s">
        <v>13703</v>
      </c>
      <c r="C2718" s="82" t="s">
        <v>13</v>
      </c>
      <c r="D2718" s="83">
        <v>11.99</v>
      </c>
      <c r="E2718" s="61"/>
    </row>
    <row r="2719" spans="1:5" s="63" customFormat="1" x14ac:dyDescent="0.25">
      <c r="A2719" s="80" t="s">
        <v>13704</v>
      </c>
      <c r="B2719" s="81" t="s">
        <v>13705</v>
      </c>
      <c r="C2719" s="82" t="s">
        <v>13</v>
      </c>
      <c r="D2719" s="83">
        <v>23.01</v>
      </c>
      <c r="E2719" s="61"/>
    </row>
    <row r="2720" spans="1:5" s="63" customFormat="1" x14ac:dyDescent="0.25">
      <c r="A2720" s="80" t="s">
        <v>13706</v>
      </c>
      <c r="B2720" s="81" t="s">
        <v>13707</v>
      </c>
      <c r="C2720" s="82" t="s">
        <v>13</v>
      </c>
      <c r="D2720" s="83">
        <v>76.83</v>
      </c>
      <c r="E2720" s="61"/>
    </row>
    <row r="2721" spans="1:5" s="63" customFormat="1" x14ac:dyDescent="0.25">
      <c r="A2721" s="80" t="s">
        <v>13708</v>
      </c>
      <c r="B2721" s="81" t="s">
        <v>13709</v>
      </c>
      <c r="C2721" s="82" t="s">
        <v>13</v>
      </c>
      <c r="D2721" s="83">
        <v>71.75</v>
      </c>
      <c r="E2721" s="61"/>
    </row>
    <row r="2722" spans="1:5" s="63" customFormat="1" ht="30" x14ac:dyDescent="0.25">
      <c r="A2722" s="80" t="s">
        <v>13710</v>
      </c>
      <c r="B2722" s="81" t="s">
        <v>13711</v>
      </c>
      <c r="C2722" s="82" t="s">
        <v>13</v>
      </c>
      <c r="D2722" s="83">
        <v>76.89</v>
      </c>
      <c r="E2722" s="61"/>
    </row>
    <row r="2723" spans="1:5" s="63" customFormat="1" ht="30" x14ac:dyDescent="0.25">
      <c r="A2723" s="80" t="s">
        <v>13712</v>
      </c>
      <c r="B2723" s="81" t="s">
        <v>13713</v>
      </c>
      <c r="C2723" s="82" t="s">
        <v>13</v>
      </c>
      <c r="D2723" s="83">
        <v>126.11</v>
      </c>
      <c r="E2723" s="61"/>
    </row>
    <row r="2724" spans="1:5" s="63" customFormat="1" ht="30" x14ac:dyDescent="0.25">
      <c r="A2724" s="80" t="s">
        <v>13714</v>
      </c>
      <c r="B2724" s="81" t="s">
        <v>13715</v>
      </c>
      <c r="C2724" s="82" t="s">
        <v>13</v>
      </c>
      <c r="D2724" s="83">
        <v>124.28</v>
      </c>
      <c r="E2724" s="61"/>
    </row>
    <row r="2725" spans="1:5" s="63" customFormat="1" ht="30" x14ac:dyDescent="0.25">
      <c r="A2725" s="80" t="s">
        <v>13716</v>
      </c>
      <c r="B2725" s="81" t="s">
        <v>13717</v>
      </c>
      <c r="C2725" s="82" t="s">
        <v>13</v>
      </c>
      <c r="D2725" s="83">
        <v>129.12</v>
      </c>
      <c r="E2725" s="61"/>
    </row>
    <row r="2726" spans="1:5" s="63" customFormat="1" ht="30" x14ac:dyDescent="0.25">
      <c r="A2726" s="80" t="s">
        <v>13718</v>
      </c>
      <c r="B2726" s="81" t="s">
        <v>13719</v>
      </c>
      <c r="C2726" s="82" t="s">
        <v>13</v>
      </c>
      <c r="D2726" s="83">
        <v>90.48</v>
      </c>
      <c r="E2726" s="61"/>
    </row>
    <row r="2727" spans="1:5" s="63" customFormat="1" ht="30" x14ac:dyDescent="0.25">
      <c r="A2727" s="80" t="s">
        <v>13720</v>
      </c>
      <c r="B2727" s="81" t="s">
        <v>13721</v>
      </c>
      <c r="C2727" s="82" t="s">
        <v>13</v>
      </c>
      <c r="D2727" s="83">
        <v>120.78</v>
      </c>
      <c r="E2727" s="61"/>
    </row>
    <row r="2728" spans="1:5" s="63" customFormat="1" ht="30" x14ac:dyDescent="0.25">
      <c r="A2728" s="80" t="s">
        <v>13722</v>
      </c>
      <c r="B2728" s="81" t="s">
        <v>13723</v>
      </c>
      <c r="C2728" s="82" t="s">
        <v>13</v>
      </c>
      <c r="D2728" s="83">
        <v>76.5</v>
      </c>
      <c r="E2728" s="61"/>
    </row>
    <row r="2729" spans="1:5" s="63" customFormat="1" ht="30" x14ac:dyDescent="0.25">
      <c r="A2729" s="80" t="s">
        <v>13724</v>
      </c>
      <c r="B2729" s="81" t="s">
        <v>13725</v>
      </c>
      <c r="C2729" s="82" t="s">
        <v>13</v>
      </c>
      <c r="D2729" s="83">
        <v>149.03</v>
      </c>
      <c r="E2729" s="61"/>
    </row>
    <row r="2730" spans="1:5" s="63" customFormat="1" ht="30" x14ac:dyDescent="0.25">
      <c r="A2730" s="80" t="s">
        <v>13726</v>
      </c>
      <c r="B2730" s="81" t="s">
        <v>13727</v>
      </c>
      <c r="C2730" s="82" t="s">
        <v>13</v>
      </c>
      <c r="D2730" s="83">
        <v>142.43</v>
      </c>
      <c r="E2730" s="61"/>
    </row>
    <row r="2731" spans="1:5" s="63" customFormat="1" ht="30" x14ac:dyDescent="0.25">
      <c r="A2731" s="80" t="s">
        <v>13728</v>
      </c>
      <c r="B2731" s="81" t="s">
        <v>13729</v>
      </c>
      <c r="C2731" s="82" t="s">
        <v>13</v>
      </c>
      <c r="D2731" s="83">
        <v>141.94</v>
      </c>
      <c r="E2731" s="61"/>
    </row>
    <row r="2732" spans="1:5" s="63" customFormat="1" ht="30" x14ac:dyDescent="0.25">
      <c r="A2732" s="80" t="s">
        <v>13730</v>
      </c>
      <c r="B2732" s="81" t="s">
        <v>13731</v>
      </c>
      <c r="C2732" s="82" t="s">
        <v>13</v>
      </c>
      <c r="D2732" s="83">
        <v>164.92</v>
      </c>
      <c r="E2732" s="61"/>
    </row>
    <row r="2733" spans="1:5" s="63" customFormat="1" ht="30" x14ac:dyDescent="0.25">
      <c r="A2733" s="80" t="s">
        <v>13732</v>
      </c>
      <c r="B2733" s="81" t="s">
        <v>13733</v>
      </c>
      <c r="C2733" s="82" t="s">
        <v>13</v>
      </c>
      <c r="D2733" s="83">
        <v>76.400000000000006</v>
      </c>
      <c r="E2733" s="61"/>
    </row>
    <row r="2734" spans="1:5" s="63" customFormat="1" ht="30" x14ac:dyDescent="0.25">
      <c r="A2734" s="80" t="s">
        <v>13734</v>
      </c>
      <c r="B2734" s="81" t="s">
        <v>13735</v>
      </c>
      <c r="C2734" s="82" t="s">
        <v>13</v>
      </c>
      <c r="D2734" s="83">
        <v>127.59</v>
      </c>
      <c r="E2734" s="61"/>
    </row>
    <row r="2735" spans="1:5" s="63" customFormat="1" ht="30" x14ac:dyDescent="0.25">
      <c r="A2735" s="80" t="s">
        <v>13736</v>
      </c>
      <c r="B2735" s="81" t="s">
        <v>13737</v>
      </c>
      <c r="C2735" s="82" t="s">
        <v>13</v>
      </c>
      <c r="D2735" s="83">
        <v>100.81</v>
      </c>
      <c r="E2735" s="61"/>
    </row>
    <row r="2736" spans="1:5" s="63" customFormat="1" ht="30" x14ac:dyDescent="0.25">
      <c r="A2736" s="80" t="s">
        <v>13738</v>
      </c>
      <c r="B2736" s="81" t="s">
        <v>13739</v>
      </c>
      <c r="C2736" s="82" t="s">
        <v>13</v>
      </c>
      <c r="D2736" s="83">
        <v>235.12</v>
      </c>
      <c r="E2736" s="61"/>
    </row>
    <row r="2737" spans="1:5" s="63" customFormat="1" ht="30" x14ac:dyDescent="0.25">
      <c r="A2737" s="80" t="s">
        <v>13740</v>
      </c>
      <c r="B2737" s="81" t="s">
        <v>13741</v>
      </c>
      <c r="C2737" s="82" t="s">
        <v>13</v>
      </c>
      <c r="D2737" s="83">
        <v>132.47</v>
      </c>
      <c r="E2737" s="61"/>
    </row>
    <row r="2738" spans="1:5" s="63" customFormat="1" ht="30" x14ac:dyDescent="0.25">
      <c r="A2738" s="80" t="s">
        <v>13742</v>
      </c>
      <c r="B2738" s="81" t="s">
        <v>13743</v>
      </c>
      <c r="C2738" s="82" t="s">
        <v>13</v>
      </c>
      <c r="D2738" s="83">
        <v>133.44</v>
      </c>
      <c r="E2738" s="61"/>
    </row>
    <row r="2739" spans="1:5" s="63" customFormat="1" ht="30" x14ac:dyDescent="0.25">
      <c r="A2739" s="80" t="s">
        <v>13744</v>
      </c>
      <c r="B2739" s="81" t="s">
        <v>13745</v>
      </c>
      <c r="C2739" s="82" t="s">
        <v>13</v>
      </c>
      <c r="D2739" s="83">
        <v>70.77</v>
      </c>
      <c r="E2739" s="61"/>
    </row>
    <row r="2740" spans="1:5" s="63" customFormat="1" ht="30" x14ac:dyDescent="0.25">
      <c r="A2740" s="80" t="s">
        <v>13746</v>
      </c>
      <c r="B2740" s="81" t="s">
        <v>13747</v>
      </c>
      <c r="C2740" s="82" t="s">
        <v>13</v>
      </c>
      <c r="D2740" s="83">
        <v>110.68</v>
      </c>
      <c r="E2740" s="61"/>
    </row>
    <row r="2741" spans="1:5" s="63" customFormat="1" ht="30" x14ac:dyDescent="0.25">
      <c r="A2741" s="80" t="s">
        <v>13748</v>
      </c>
      <c r="B2741" s="81" t="s">
        <v>13749</v>
      </c>
      <c r="C2741" s="82" t="s">
        <v>13</v>
      </c>
      <c r="D2741" s="83">
        <v>138.96</v>
      </c>
      <c r="E2741" s="61"/>
    </row>
    <row r="2742" spans="1:5" s="63" customFormat="1" ht="30" x14ac:dyDescent="0.25">
      <c r="A2742" s="80" t="s">
        <v>13750</v>
      </c>
      <c r="B2742" s="81" t="s">
        <v>13751</v>
      </c>
      <c r="C2742" s="82" t="s">
        <v>13</v>
      </c>
      <c r="D2742" s="83">
        <v>489.16</v>
      </c>
      <c r="E2742" s="61"/>
    </row>
    <row r="2743" spans="1:5" s="63" customFormat="1" x14ac:dyDescent="0.25">
      <c r="A2743" s="80" t="s">
        <v>13752</v>
      </c>
      <c r="B2743" s="81" t="s">
        <v>13753</v>
      </c>
      <c r="C2743" s="82" t="s">
        <v>13</v>
      </c>
      <c r="D2743" s="83">
        <v>45.71</v>
      </c>
      <c r="E2743" s="61"/>
    </row>
    <row r="2744" spans="1:5" s="63" customFormat="1" x14ac:dyDescent="0.25">
      <c r="A2744" s="80" t="s">
        <v>13754</v>
      </c>
      <c r="B2744" s="81" t="s">
        <v>13755</v>
      </c>
      <c r="C2744" s="82" t="s">
        <v>13</v>
      </c>
      <c r="D2744" s="83">
        <v>19.93</v>
      </c>
      <c r="E2744" s="61"/>
    </row>
    <row r="2745" spans="1:5" s="63" customFormat="1" ht="30" x14ac:dyDescent="0.25">
      <c r="A2745" s="80" t="s">
        <v>13756</v>
      </c>
      <c r="B2745" s="81" t="s">
        <v>13757</v>
      </c>
      <c r="C2745" s="82" t="s">
        <v>13</v>
      </c>
      <c r="D2745" s="83">
        <v>10.98</v>
      </c>
      <c r="E2745" s="61"/>
    </row>
    <row r="2746" spans="1:5" s="63" customFormat="1" x14ac:dyDescent="0.25">
      <c r="A2746" s="80" t="s">
        <v>13758</v>
      </c>
      <c r="B2746" s="81" t="s">
        <v>13759</v>
      </c>
      <c r="C2746" s="82" t="s">
        <v>13</v>
      </c>
      <c r="D2746" s="83">
        <v>26.39</v>
      </c>
      <c r="E2746" s="61"/>
    </row>
    <row r="2747" spans="1:5" s="63" customFormat="1" x14ac:dyDescent="0.25">
      <c r="A2747" s="80" t="s">
        <v>13760</v>
      </c>
      <c r="B2747" s="81" t="s">
        <v>13761</v>
      </c>
      <c r="C2747" s="82" t="s">
        <v>13</v>
      </c>
      <c r="D2747" s="83">
        <v>13.7</v>
      </c>
      <c r="E2747" s="61"/>
    </row>
    <row r="2748" spans="1:5" s="63" customFormat="1" x14ac:dyDescent="0.25">
      <c r="A2748" s="80" t="s">
        <v>13762</v>
      </c>
      <c r="B2748" s="81" t="s">
        <v>13763</v>
      </c>
      <c r="C2748" s="82" t="s">
        <v>13</v>
      </c>
      <c r="D2748" s="83">
        <v>12</v>
      </c>
      <c r="E2748" s="61"/>
    </row>
    <row r="2749" spans="1:5" s="63" customFormat="1" x14ac:dyDescent="0.25">
      <c r="A2749" s="80" t="s">
        <v>13764</v>
      </c>
      <c r="B2749" s="81" t="s">
        <v>13765</v>
      </c>
      <c r="C2749" s="82" t="s">
        <v>13</v>
      </c>
      <c r="D2749" s="83">
        <v>4.59</v>
      </c>
      <c r="E2749" s="61"/>
    </row>
    <row r="2750" spans="1:5" s="63" customFormat="1" x14ac:dyDescent="0.25">
      <c r="A2750" s="80" t="s">
        <v>13766</v>
      </c>
      <c r="B2750" s="81" t="s">
        <v>13767</v>
      </c>
      <c r="C2750" s="82" t="s">
        <v>13</v>
      </c>
      <c r="D2750" s="83">
        <v>15.22</v>
      </c>
      <c r="E2750" s="61"/>
    </row>
    <row r="2751" spans="1:5" s="63" customFormat="1" x14ac:dyDescent="0.25">
      <c r="A2751" s="80" t="s">
        <v>13768</v>
      </c>
      <c r="B2751" s="81" t="s">
        <v>13769</v>
      </c>
      <c r="C2751" s="82" t="s">
        <v>13</v>
      </c>
      <c r="D2751" s="83">
        <v>13.83</v>
      </c>
      <c r="E2751" s="61"/>
    </row>
    <row r="2752" spans="1:5" s="63" customFormat="1" x14ac:dyDescent="0.25">
      <c r="A2752" s="80" t="s">
        <v>13770</v>
      </c>
      <c r="B2752" s="81" t="s">
        <v>13771</v>
      </c>
      <c r="C2752" s="82" t="s">
        <v>13</v>
      </c>
      <c r="D2752" s="83">
        <v>3.14</v>
      </c>
      <c r="E2752" s="61"/>
    </row>
    <row r="2753" spans="1:5" s="63" customFormat="1" x14ac:dyDescent="0.25">
      <c r="A2753" s="80" t="s">
        <v>13772</v>
      </c>
      <c r="B2753" s="81" t="s">
        <v>13773</v>
      </c>
      <c r="C2753" s="82" t="s">
        <v>13</v>
      </c>
      <c r="D2753" s="83">
        <v>22.42</v>
      </c>
      <c r="E2753" s="61"/>
    </row>
    <row r="2754" spans="1:5" s="63" customFormat="1" ht="30" x14ac:dyDescent="0.25">
      <c r="A2754" s="80" t="s">
        <v>13774</v>
      </c>
      <c r="B2754" s="81" t="s">
        <v>13775</v>
      </c>
      <c r="C2754" s="82" t="s">
        <v>13</v>
      </c>
      <c r="D2754" s="83">
        <v>4.76</v>
      </c>
      <c r="E2754" s="61"/>
    </row>
    <row r="2755" spans="1:5" s="63" customFormat="1" x14ac:dyDescent="0.25">
      <c r="A2755" s="80" t="s">
        <v>13776</v>
      </c>
      <c r="B2755" s="81" t="s">
        <v>3755</v>
      </c>
      <c r="C2755" s="82" t="s">
        <v>13</v>
      </c>
      <c r="D2755" s="83">
        <v>49.04</v>
      </c>
      <c r="E2755" s="61"/>
    </row>
    <row r="2756" spans="1:5" s="63" customFormat="1" x14ac:dyDescent="0.25">
      <c r="A2756" s="80" t="s">
        <v>13777</v>
      </c>
      <c r="B2756" s="81" t="s">
        <v>13778</v>
      </c>
      <c r="C2756" s="82" t="s">
        <v>13</v>
      </c>
      <c r="D2756" s="83">
        <v>19.59</v>
      </c>
      <c r="E2756" s="61"/>
    </row>
    <row r="2757" spans="1:5" s="63" customFormat="1" ht="30" x14ac:dyDescent="0.25">
      <c r="A2757" s="80" t="s">
        <v>13779</v>
      </c>
      <c r="B2757" s="81" t="s">
        <v>13780</v>
      </c>
      <c r="C2757" s="82" t="s">
        <v>13</v>
      </c>
      <c r="D2757" s="83">
        <v>100.65</v>
      </c>
      <c r="E2757" s="61"/>
    </row>
    <row r="2758" spans="1:5" s="63" customFormat="1" x14ac:dyDescent="0.25">
      <c r="A2758" s="80" t="s">
        <v>13781</v>
      </c>
      <c r="B2758" s="81" t="s">
        <v>13782</v>
      </c>
      <c r="C2758" s="82" t="s">
        <v>13</v>
      </c>
      <c r="D2758" s="83">
        <v>16.75</v>
      </c>
      <c r="E2758" s="61"/>
    </row>
    <row r="2759" spans="1:5" s="63" customFormat="1" ht="30" x14ac:dyDescent="0.25">
      <c r="A2759" s="80" t="s">
        <v>13783</v>
      </c>
      <c r="B2759" s="81" t="s">
        <v>13784</v>
      </c>
      <c r="C2759" s="82" t="s">
        <v>13</v>
      </c>
      <c r="D2759" s="83">
        <v>135.37</v>
      </c>
      <c r="E2759" s="61"/>
    </row>
    <row r="2760" spans="1:5" s="63" customFormat="1" x14ac:dyDescent="0.25">
      <c r="A2760" s="80" t="s">
        <v>13785</v>
      </c>
      <c r="B2760" s="81" t="s">
        <v>7877</v>
      </c>
      <c r="C2760" s="82" t="s">
        <v>13</v>
      </c>
      <c r="D2760" s="83">
        <v>6.14</v>
      </c>
      <c r="E2760" s="61"/>
    </row>
    <row r="2761" spans="1:5" s="63" customFormat="1" x14ac:dyDescent="0.25">
      <c r="A2761" s="80" t="s">
        <v>13786</v>
      </c>
      <c r="B2761" s="81" t="s">
        <v>7879</v>
      </c>
      <c r="C2761" s="82" t="s">
        <v>13</v>
      </c>
      <c r="D2761" s="83">
        <v>2.19</v>
      </c>
      <c r="E2761" s="61"/>
    </row>
    <row r="2762" spans="1:5" s="63" customFormat="1" ht="45" x14ac:dyDescent="0.25">
      <c r="A2762" s="80" t="s">
        <v>13787</v>
      </c>
      <c r="B2762" s="81" t="s">
        <v>13788</v>
      </c>
      <c r="C2762" s="82" t="s">
        <v>13</v>
      </c>
      <c r="D2762" s="83">
        <v>13.25</v>
      </c>
      <c r="E2762" s="61"/>
    </row>
    <row r="2763" spans="1:5" s="63" customFormat="1" x14ac:dyDescent="0.25">
      <c r="A2763" s="80" t="s">
        <v>13789</v>
      </c>
      <c r="B2763" s="81" t="s">
        <v>13790</v>
      </c>
      <c r="C2763" s="82" t="s">
        <v>13</v>
      </c>
      <c r="D2763" s="83">
        <v>37.76</v>
      </c>
      <c r="E2763" s="61"/>
    </row>
    <row r="2764" spans="1:5" s="63" customFormat="1" x14ac:dyDescent="0.25">
      <c r="A2764" s="80" t="s">
        <v>13791</v>
      </c>
      <c r="B2764" s="81" t="s">
        <v>13792</v>
      </c>
      <c r="C2764" s="82" t="s">
        <v>13</v>
      </c>
      <c r="D2764" s="83">
        <v>70.94</v>
      </c>
      <c r="E2764" s="61"/>
    </row>
    <row r="2765" spans="1:5" s="63" customFormat="1" ht="30" x14ac:dyDescent="0.25">
      <c r="A2765" s="80" t="s">
        <v>13793</v>
      </c>
      <c r="B2765" s="81" t="s">
        <v>13794</v>
      </c>
      <c r="C2765" s="82" t="s">
        <v>13</v>
      </c>
      <c r="D2765" s="83">
        <v>118.72</v>
      </c>
      <c r="E2765" s="61"/>
    </row>
    <row r="2766" spans="1:5" s="63" customFormat="1" ht="30" x14ac:dyDescent="0.25">
      <c r="A2766" s="80" t="s">
        <v>13795</v>
      </c>
      <c r="B2766" s="81" t="s">
        <v>13796</v>
      </c>
      <c r="C2766" s="82" t="s">
        <v>13</v>
      </c>
      <c r="D2766" s="83">
        <v>56.99</v>
      </c>
      <c r="E2766" s="61"/>
    </row>
    <row r="2767" spans="1:5" s="63" customFormat="1" ht="30" x14ac:dyDescent="0.25">
      <c r="A2767" s="80" t="s">
        <v>13797</v>
      </c>
      <c r="B2767" s="81" t="s">
        <v>13798</v>
      </c>
      <c r="C2767" s="82" t="s">
        <v>13</v>
      </c>
      <c r="D2767" s="83">
        <v>186.03</v>
      </c>
      <c r="E2767" s="61"/>
    </row>
    <row r="2768" spans="1:5" s="63" customFormat="1" ht="30" x14ac:dyDescent="0.25">
      <c r="A2768" s="80" t="s">
        <v>13799</v>
      </c>
      <c r="B2768" s="81" t="s">
        <v>13800</v>
      </c>
      <c r="C2768" s="82" t="s">
        <v>13</v>
      </c>
      <c r="D2768" s="83">
        <v>179.54</v>
      </c>
      <c r="E2768" s="61"/>
    </row>
    <row r="2769" spans="1:5" s="63" customFormat="1" ht="30" x14ac:dyDescent="0.25">
      <c r="A2769" s="80" t="s">
        <v>13801</v>
      </c>
      <c r="B2769" s="81" t="s">
        <v>13802</v>
      </c>
      <c r="C2769" s="82" t="s">
        <v>13</v>
      </c>
      <c r="D2769" s="83">
        <v>217.49</v>
      </c>
      <c r="E2769" s="61"/>
    </row>
    <row r="2770" spans="1:5" s="63" customFormat="1" ht="30" x14ac:dyDescent="0.25">
      <c r="A2770" s="80" t="s">
        <v>13803</v>
      </c>
      <c r="B2770" s="81" t="s">
        <v>13804</v>
      </c>
      <c r="C2770" s="82" t="s">
        <v>13</v>
      </c>
      <c r="D2770" s="83">
        <v>173.23</v>
      </c>
      <c r="E2770" s="61"/>
    </row>
    <row r="2771" spans="1:5" s="63" customFormat="1" ht="45" x14ac:dyDescent="0.25">
      <c r="A2771" s="80" t="s">
        <v>13805</v>
      </c>
      <c r="B2771" s="81" t="s">
        <v>13806</v>
      </c>
      <c r="C2771" s="82" t="s">
        <v>319</v>
      </c>
      <c r="D2771" s="83">
        <v>329.01</v>
      </c>
      <c r="E2771" s="61"/>
    </row>
    <row r="2772" spans="1:5" s="63" customFormat="1" ht="45" x14ac:dyDescent="0.25">
      <c r="A2772" s="80" t="s">
        <v>13807</v>
      </c>
      <c r="B2772" s="81" t="s">
        <v>13808</v>
      </c>
      <c r="C2772" s="82" t="s">
        <v>319</v>
      </c>
      <c r="D2772" s="83">
        <v>156.52000000000001</v>
      </c>
      <c r="E2772" s="61"/>
    </row>
    <row r="2773" spans="1:5" s="63" customFormat="1" x14ac:dyDescent="0.25">
      <c r="A2773" s="80" t="s">
        <v>13809</v>
      </c>
      <c r="B2773" s="81" t="s">
        <v>13810</v>
      </c>
      <c r="C2773" s="82" t="s">
        <v>13</v>
      </c>
      <c r="D2773" s="83">
        <v>1689.45</v>
      </c>
      <c r="E2773" s="61"/>
    </row>
    <row r="2774" spans="1:5" s="63" customFormat="1" x14ac:dyDescent="0.25">
      <c r="A2774" s="80" t="s">
        <v>13811</v>
      </c>
      <c r="B2774" s="81" t="s">
        <v>13812</v>
      </c>
      <c r="C2774" s="82" t="s">
        <v>13</v>
      </c>
      <c r="D2774" s="83">
        <v>2280.8200000000002</v>
      </c>
      <c r="E2774" s="61"/>
    </row>
    <row r="2775" spans="1:5" s="63" customFormat="1" x14ac:dyDescent="0.25">
      <c r="A2775" s="80" t="s">
        <v>13813</v>
      </c>
      <c r="B2775" s="81" t="s">
        <v>13814</v>
      </c>
      <c r="C2775" s="82" t="s">
        <v>13</v>
      </c>
      <c r="D2775" s="83">
        <v>1320.29</v>
      </c>
      <c r="E2775" s="61"/>
    </row>
    <row r="2776" spans="1:5" s="63" customFormat="1" x14ac:dyDescent="0.25">
      <c r="A2776" s="80" t="s">
        <v>13815</v>
      </c>
      <c r="B2776" s="81" t="s">
        <v>13816</v>
      </c>
      <c r="C2776" s="82" t="s">
        <v>13</v>
      </c>
      <c r="D2776" s="83">
        <v>1344.21</v>
      </c>
      <c r="E2776" s="61"/>
    </row>
    <row r="2777" spans="1:5" s="63" customFormat="1" x14ac:dyDescent="0.25">
      <c r="A2777" s="80" t="s">
        <v>13817</v>
      </c>
      <c r="B2777" s="81" t="s">
        <v>13818</v>
      </c>
      <c r="C2777" s="82" t="s">
        <v>13</v>
      </c>
      <c r="D2777" s="83">
        <v>662.8</v>
      </c>
      <c r="E2777" s="61"/>
    </row>
    <row r="2778" spans="1:5" s="63" customFormat="1" x14ac:dyDescent="0.25">
      <c r="A2778" s="80" t="s">
        <v>13819</v>
      </c>
      <c r="B2778" s="81" t="s">
        <v>13820</v>
      </c>
      <c r="C2778" s="82" t="s">
        <v>13</v>
      </c>
      <c r="D2778" s="83">
        <v>2000</v>
      </c>
      <c r="E2778" s="61"/>
    </row>
    <row r="2779" spans="1:5" s="63" customFormat="1" x14ac:dyDescent="0.25">
      <c r="A2779" s="80" t="s">
        <v>13821</v>
      </c>
      <c r="B2779" s="81" t="s">
        <v>13822</v>
      </c>
      <c r="C2779" s="82" t="s">
        <v>13</v>
      </c>
      <c r="D2779" s="83">
        <v>2481.9699999999998</v>
      </c>
      <c r="E2779" s="61"/>
    </row>
    <row r="2780" spans="1:5" s="63" customFormat="1" x14ac:dyDescent="0.25">
      <c r="A2780" s="80" t="s">
        <v>13823</v>
      </c>
      <c r="B2780" s="81" t="s">
        <v>13824</v>
      </c>
      <c r="C2780" s="82" t="s">
        <v>13</v>
      </c>
      <c r="D2780" s="83">
        <v>3652.04</v>
      </c>
      <c r="E2780" s="61"/>
    </row>
    <row r="2781" spans="1:5" s="63" customFormat="1" x14ac:dyDescent="0.25">
      <c r="A2781" s="80" t="s">
        <v>13825</v>
      </c>
      <c r="B2781" s="81" t="s">
        <v>13826</v>
      </c>
      <c r="C2781" s="82" t="s">
        <v>13</v>
      </c>
      <c r="D2781" s="83">
        <v>867.4</v>
      </c>
      <c r="E2781" s="61"/>
    </row>
    <row r="2782" spans="1:5" s="63" customFormat="1" x14ac:dyDescent="0.25">
      <c r="A2782" s="80" t="s">
        <v>13827</v>
      </c>
      <c r="B2782" s="81" t="s">
        <v>13828</v>
      </c>
      <c r="C2782" s="82" t="s">
        <v>13</v>
      </c>
      <c r="D2782" s="83">
        <v>1175.3800000000001</v>
      </c>
      <c r="E2782" s="61"/>
    </row>
    <row r="2783" spans="1:5" s="63" customFormat="1" x14ac:dyDescent="0.25">
      <c r="A2783" s="80" t="s">
        <v>13829</v>
      </c>
      <c r="B2783" s="81" t="s">
        <v>13830</v>
      </c>
      <c r="C2783" s="82" t="s">
        <v>13</v>
      </c>
      <c r="D2783" s="83">
        <v>80.22</v>
      </c>
      <c r="E2783" s="61"/>
    </row>
    <row r="2784" spans="1:5" s="63" customFormat="1" x14ac:dyDescent="0.25">
      <c r="A2784" s="80" t="s">
        <v>13831</v>
      </c>
      <c r="B2784" s="81" t="s">
        <v>13832</v>
      </c>
      <c r="C2784" s="82" t="s">
        <v>13</v>
      </c>
      <c r="D2784" s="83">
        <v>17.38</v>
      </c>
      <c r="E2784" s="61"/>
    </row>
    <row r="2785" spans="1:5" s="63" customFormat="1" ht="30" x14ac:dyDescent="0.25">
      <c r="A2785" s="80" t="s">
        <v>13833</v>
      </c>
      <c r="B2785" s="81" t="s">
        <v>13834</v>
      </c>
      <c r="C2785" s="82" t="s">
        <v>119</v>
      </c>
      <c r="D2785" s="83">
        <v>5.69</v>
      </c>
      <c r="E2785" s="61"/>
    </row>
    <row r="2786" spans="1:5" s="63" customFormat="1" ht="30" x14ac:dyDescent="0.25">
      <c r="A2786" s="80" t="s">
        <v>13835</v>
      </c>
      <c r="B2786" s="81" t="s">
        <v>13836</v>
      </c>
      <c r="C2786" s="82" t="s">
        <v>119</v>
      </c>
      <c r="D2786" s="83">
        <v>7.17</v>
      </c>
      <c r="E2786" s="61"/>
    </row>
    <row r="2787" spans="1:5" s="63" customFormat="1" ht="30" x14ac:dyDescent="0.25">
      <c r="A2787" s="80" t="s">
        <v>13837</v>
      </c>
      <c r="B2787" s="81" t="s">
        <v>13838</v>
      </c>
      <c r="C2787" s="82" t="s">
        <v>119</v>
      </c>
      <c r="D2787" s="83">
        <v>7.41</v>
      </c>
      <c r="E2787" s="61"/>
    </row>
    <row r="2788" spans="1:5" s="63" customFormat="1" ht="45" x14ac:dyDescent="0.25">
      <c r="A2788" s="80" t="s">
        <v>13839</v>
      </c>
      <c r="B2788" s="81" t="s">
        <v>13840</v>
      </c>
      <c r="C2788" s="82" t="s">
        <v>4035</v>
      </c>
      <c r="D2788" s="83">
        <v>220.58</v>
      </c>
      <c r="E2788" s="61"/>
    </row>
    <row r="2789" spans="1:5" s="63" customFormat="1" x14ac:dyDescent="0.25">
      <c r="A2789" s="80" t="s">
        <v>13841</v>
      </c>
      <c r="B2789" s="81" t="s">
        <v>13842</v>
      </c>
      <c r="C2789" s="82" t="s">
        <v>13</v>
      </c>
      <c r="D2789" s="83">
        <v>56.88</v>
      </c>
      <c r="E2789" s="61"/>
    </row>
    <row r="2790" spans="1:5" s="63" customFormat="1" x14ac:dyDescent="0.25">
      <c r="A2790" s="80" t="s">
        <v>13843</v>
      </c>
      <c r="B2790" s="81" t="s">
        <v>13844</v>
      </c>
      <c r="C2790" s="82" t="s">
        <v>560</v>
      </c>
      <c r="D2790" s="83">
        <v>110.72</v>
      </c>
      <c r="E2790" s="61"/>
    </row>
    <row r="2791" spans="1:5" s="63" customFormat="1" ht="30" x14ac:dyDescent="0.25">
      <c r="A2791" s="80" t="s">
        <v>13845</v>
      </c>
      <c r="B2791" s="81" t="s">
        <v>13846</v>
      </c>
      <c r="C2791" s="82" t="s">
        <v>13</v>
      </c>
      <c r="D2791" s="83">
        <v>12.13</v>
      </c>
      <c r="E2791" s="61"/>
    </row>
    <row r="2792" spans="1:5" s="63" customFormat="1" ht="30" x14ac:dyDescent="0.25">
      <c r="A2792" s="80" t="s">
        <v>13847</v>
      </c>
      <c r="B2792" s="81" t="s">
        <v>13848</v>
      </c>
      <c r="C2792" s="82" t="s">
        <v>13</v>
      </c>
      <c r="D2792" s="83">
        <v>6.81</v>
      </c>
      <c r="E2792" s="61"/>
    </row>
    <row r="2793" spans="1:5" s="63" customFormat="1" x14ac:dyDescent="0.25">
      <c r="A2793" s="80" t="s">
        <v>13849</v>
      </c>
      <c r="B2793" s="81" t="s">
        <v>13850</v>
      </c>
      <c r="C2793" s="82" t="s">
        <v>13851</v>
      </c>
      <c r="D2793" s="83">
        <v>154.88</v>
      </c>
      <c r="E2793" s="61"/>
    </row>
    <row r="2794" spans="1:5" s="63" customFormat="1" x14ac:dyDescent="0.25">
      <c r="A2794" s="80" t="s">
        <v>13852</v>
      </c>
      <c r="B2794" s="81" t="s">
        <v>13853</v>
      </c>
      <c r="C2794" s="82" t="s">
        <v>13851</v>
      </c>
      <c r="D2794" s="83">
        <v>353.92</v>
      </c>
      <c r="E2794" s="61"/>
    </row>
    <row r="2795" spans="1:5" s="63" customFormat="1" x14ac:dyDescent="0.25">
      <c r="A2795" s="80" t="s">
        <v>13854</v>
      </c>
      <c r="B2795" s="81" t="s">
        <v>7551</v>
      </c>
      <c r="C2795" s="82" t="s">
        <v>13</v>
      </c>
      <c r="D2795" s="83">
        <v>103.89</v>
      </c>
      <c r="E2795" s="61"/>
    </row>
    <row r="2796" spans="1:5" s="63" customFormat="1" ht="30" x14ac:dyDescent="0.25">
      <c r="A2796" s="80" t="s">
        <v>13855</v>
      </c>
      <c r="B2796" s="81" t="s">
        <v>13856</v>
      </c>
      <c r="C2796" s="82" t="s">
        <v>13</v>
      </c>
      <c r="D2796" s="83">
        <v>146.30000000000001</v>
      </c>
      <c r="E2796" s="61"/>
    </row>
    <row r="2797" spans="1:5" s="63" customFormat="1" x14ac:dyDescent="0.25">
      <c r="A2797" s="80" t="s">
        <v>13857</v>
      </c>
      <c r="B2797" s="81" t="s">
        <v>13858</v>
      </c>
      <c r="C2797" s="82" t="s">
        <v>119</v>
      </c>
      <c r="D2797" s="83">
        <v>0.56999999999999995</v>
      </c>
      <c r="E2797" s="61"/>
    </row>
    <row r="2798" spans="1:5" s="63" customFormat="1" x14ac:dyDescent="0.25">
      <c r="A2798" s="80" t="s">
        <v>13859</v>
      </c>
      <c r="B2798" s="81" t="s">
        <v>13860</v>
      </c>
      <c r="C2798" s="82" t="s">
        <v>119</v>
      </c>
      <c r="D2798" s="83">
        <v>3.78</v>
      </c>
      <c r="E2798" s="61"/>
    </row>
    <row r="2799" spans="1:5" s="63" customFormat="1" x14ac:dyDescent="0.25">
      <c r="A2799" s="80" t="s">
        <v>13861</v>
      </c>
      <c r="B2799" s="81" t="s">
        <v>13862</v>
      </c>
      <c r="C2799" s="82" t="s">
        <v>13</v>
      </c>
      <c r="D2799" s="83">
        <v>0.75</v>
      </c>
      <c r="E2799" s="61"/>
    </row>
    <row r="2800" spans="1:5" s="63" customFormat="1" x14ac:dyDescent="0.25">
      <c r="A2800" s="80" t="s">
        <v>13863</v>
      </c>
      <c r="B2800" s="81" t="s">
        <v>13864</v>
      </c>
      <c r="C2800" s="82" t="s">
        <v>13</v>
      </c>
      <c r="D2800" s="83">
        <v>27.57</v>
      </c>
      <c r="E2800" s="61"/>
    </row>
    <row r="2801" spans="1:5" s="63" customFormat="1" ht="30" x14ac:dyDescent="0.25">
      <c r="A2801" s="80" t="s">
        <v>13865</v>
      </c>
      <c r="B2801" s="81" t="s">
        <v>13866</v>
      </c>
      <c r="C2801" s="82" t="s">
        <v>13</v>
      </c>
      <c r="D2801" s="83">
        <v>28374.83</v>
      </c>
      <c r="E2801" s="61"/>
    </row>
    <row r="2802" spans="1:5" s="63" customFormat="1" ht="30" x14ac:dyDescent="0.25">
      <c r="A2802" s="80" t="s">
        <v>13867</v>
      </c>
      <c r="B2802" s="81" t="s">
        <v>13868</v>
      </c>
      <c r="C2802" s="82" t="s">
        <v>13</v>
      </c>
      <c r="D2802" s="83">
        <v>17375.560000000001</v>
      </c>
      <c r="E2802" s="61"/>
    </row>
    <row r="2803" spans="1:5" s="63" customFormat="1" ht="30" x14ac:dyDescent="0.25">
      <c r="A2803" s="80" t="s">
        <v>13869</v>
      </c>
      <c r="B2803" s="81" t="s">
        <v>13870</v>
      </c>
      <c r="C2803" s="82" t="s">
        <v>13</v>
      </c>
      <c r="D2803" s="83">
        <v>11135.27</v>
      </c>
      <c r="E2803" s="61"/>
    </row>
    <row r="2804" spans="1:5" s="63" customFormat="1" ht="30" x14ac:dyDescent="0.25">
      <c r="A2804" s="80" t="s">
        <v>13871</v>
      </c>
      <c r="B2804" s="81" t="s">
        <v>13872</v>
      </c>
      <c r="C2804" s="82" t="s">
        <v>13</v>
      </c>
      <c r="D2804" s="83">
        <v>15130.19</v>
      </c>
      <c r="E2804" s="61"/>
    </row>
    <row r="2805" spans="1:5" s="63" customFormat="1" ht="30" x14ac:dyDescent="0.25">
      <c r="A2805" s="80" t="s">
        <v>13873</v>
      </c>
      <c r="B2805" s="81" t="s">
        <v>13874</v>
      </c>
      <c r="C2805" s="82" t="s">
        <v>13</v>
      </c>
      <c r="D2805" s="83">
        <v>23999.01</v>
      </c>
      <c r="E2805" s="61"/>
    </row>
    <row r="2806" spans="1:5" s="63" customFormat="1" ht="30" x14ac:dyDescent="0.25">
      <c r="A2806" s="80" t="s">
        <v>13875</v>
      </c>
      <c r="B2806" s="81" t="s">
        <v>13876</v>
      </c>
      <c r="C2806" s="82" t="s">
        <v>319</v>
      </c>
      <c r="D2806" s="83">
        <v>31102.78</v>
      </c>
      <c r="E2806" s="61"/>
    </row>
    <row r="2807" spans="1:5" s="63" customFormat="1" ht="30" x14ac:dyDescent="0.25">
      <c r="A2807" s="80" t="s">
        <v>13877</v>
      </c>
      <c r="B2807" s="81" t="s">
        <v>13878</v>
      </c>
      <c r="C2807" s="82" t="s">
        <v>13</v>
      </c>
      <c r="D2807" s="83">
        <v>29725.48</v>
      </c>
      <c r="E2807" s="61"/>
    </row>
    <row r="2808" spans="1:5" s="63" customFormat="1" ht="30" x14ac:dyDescent="0.25">
      <c r="A2808" s="80" t="s">
        <v>13879</v>
      </c>
      <c r="B2808" s="81" t="s">
        <v>13880</v>
      </c>
      <c r="C2808" s="82" t="s">
        <v>13</v>
      </c>
      <c r="D2808" s="83">
        <v>2067.61</v>
      </c>
      <c r="E2808" s="61"/>
    </row>
    <row r="2809" spans="1:5" s="63" customFormat="1" ht="30" x14ac:dyDescent="0.25">
      <c r="A2809" s="80" t="s">
        <v>13881</v>
      </c>
      <c r="B2809" s="81" t="s">
        <v>13882</v>
      </c>
      <c r="C2809" s="82" t="s">
        <v>13</v>
      </c>
      <c r="D2809" s="83">
        <v>34112.559999999998</v>
      </c>
      <c r="E2809" s="61"/>
    </row>
    <row r="2810" spans="1:5" s="63" customFormat="1" ht="30" x14ac:dyDescent="0.25">
      <c r="A2810" s="80" t="s">
        <v>13883</v>
      </c>
      <c r="B2810" s="81" t="s">
        <v>13884</v>
      </c>
      <c r="C2810" s="82" t="s">
        <v>13</v>
      </c>
      <c r="D2810" s="83">
        <v>51760.3</v>
      </c>
      <c r="E2810" s="61"/>
    </row>
    <row r="2811" spans="1:5" s="63" customFormat="1" ht="30" x14ac:dyDescent="0.25">
      <c r="A2811" s="80" t="s">
        <v>13885</v>
      </c>
      <c r="B2811" s="81" t="s">
        <v>13886</v>
      </c>
      <c r="C2811" s="82" t="s">
        <v>13</v>
      </c>
      <c r="D2811" s="83">
        <v>63365.89</v>
      </c>
      <c r="E2811" s="61"/>
    </row>
    <row r="2812" spans="1:5" s="63" customFormat="1" ht="30" x14ac:dyDescent="0.25">
      <c r="A2812" s="80" t="s">
        <v>13887</v>
      </c>
      <c r="B2812" s="81" t="s">
        <v>13888</v>
      </c>
      <c r="C2812" s="82" t="s">
        <v>13</v>
      </c>
      <c r="D2812" s="83">
        <v>111523.89</v>
      </c>
      <c r="E2812" s="61"/>
    </row>
    <row r="2813" spans="1:5" s="63" customFormat="1" ht="45" x14ac:dyDescent="0.25">
      <c r="A2813" s="80" t="s">
        <v>13889</v>
      </c>
      <c r="B2813" s="81" t="s">
        <v>13890</v>
      </c>
      <c r="C2813" s="82" t="s">
        <v>13</v>
      </c>
      <c r="D2813" s="83">
        <v>350576.81</v>
      </c>
      <c r="E2813" s="61"/>
    </row>
    <row r="2814" spans="1:5" s="63" customFormat="1" ht="45" x14ac:dyDescent="0.25">
      <c r="A2814" s="80" t="s">
        <v>13891</v>
      </c>
      <c r="B2814" s="81" t="s">
        <v>13892</v>
      </c>
      <c r="C2814" s="82" t="s">
        <v>13</v>
      </c>
      <c r="D2814" s="83">
        <v>501.47</v>
      </c>
      <c r="E2814" s="61"/>
    </row>
    <row r="2815" spans="1:5" s="63" customFormat="1" ht="30" x14ac:dyDescent="0.25">
      <c r="A2815" s="80" t="s">
        <v>13893</v>
      </c>
      <c r="B2815" s="81" t="s">
        <v>13894</v>
      </c>
      <c r="C2815" s="82" t="s">
        <v>13</v>
      </c>
      <c r="D2815" s="83">
        <v>465.43</v>
      </c>
      <c r="E2815" s="61"/>
    </row>
    <row r="2816" spans="1:5" s="63" customFormat="1" ht="30" x14ac:dyDescent="0.25">
      <c r="A2816" s="80" t="s">
        <v>13895</v>
      </c>
      <c r="B2816" s="81" t="s">
        <v>13896</v>
      </c>
      <c r="C2816" s="82" t="s">
        <v>13</v>
      </c>
      <c r="D2816" s="83">
        <v>468.93</v>
      </c>
      <c r="E2816" s="61"/>
    </row>
    <row r="2817" spans="1:5" s="63" customFormat="1" ht="30" x14ac:dyDescent="0.25">
      <c r="A2817" s="80" t="s">
        <v>13897</v>
      </c>
      <c r="B2817" s="81" t="s">
        <v>13898</v>
      </c>
      <c r="C2817" s="82" t="s">
        <v>13</v>
      </c>
      <c r="D2817" s="83">
        <v>404.3</v>
      </c>
      <c r="E2817" s="61"/>
    </row>
    <row r="2818" spans="1:5" s="63" customFormat="1" ht="30" x14ac:dyDescent="0.25">
      <c r="A2818" s="80" t="s">
        <v>13899</v>
      </c>
      <c r="B2818" s="81" t="s">
        <v>13900</v>
      </c>
      <c r="C2818" s="82" t="s">
        <v>13</v>
      </c>
      <c r="D2818" s="83">
        <v>668.34</v>
      </c>
      <c r="E2818" s="61"/>
    </row>
    <row r="2819" spans="1:5" s="63" customFormat="1" ht="30" x14ac:dyDescent="0.25">
      <c r="A2819" s="80" t="s">
        <v>13901</v>
      </c>
      <c r="B2819" s="81" t="s">
        <v>13902</v>
      </c>
      <c r="C2819" s="82" t="s">
        <v>13</v>
      </c>
      <c r="D2819" s="83">
        <v>194.59</v>
      </c>
      <c r="E2819" s="61"/>
    </row>
    <row r="2820" spans="1:5" s="63" customFormat="1" ht="30" x14ac:dyDescent="0.25">
      <c r="A2820" s="80" t="s">
        <v>13903</v>
      </c>
      <c r="B2820" s="81" t="s">
        <v>13904</v>
      </c>
      <c r="C2820" s="82" t="s">
        <v>13</v>
      </c>
      <c r="D2820" s="83">
        <v>189.02</v>
      </c>
      <c r="E2820" s="61"/>
    </row>
    <row r="2821" spans="1:5" s="63" customFormat="1" ht="30" x14ac:dyDescent="0.25">
      <c r="A2821" s="80" t="s">
        <v>13905</v>
      </c>
      <c r="B2821" s="81" t="s">
        <v>13906</v>
      </c>
      <c r="C2821" s="82" t="s">
        <v>13</v>
      </c>
      <c r="D2821" s="83">
        <v>371.31</v>
      </c>
      <c r="E2821" s="61"/>
    </row>
    <row r="2822" spans="1:5" s="63" customFormat="1" ht="30" x14ac:dyDescent="0.25">
      <c r="A2822" s="80" t="s">
        <v>13907</v>
      </c>
      <c r="B2822" s="81" t="s">
        <v>13908</v>
      </c>
      <c r="C2822" s="82" t="s">
        <v>13</v>
      </c>
      <c r="D2822" s="83">
        <v>435.09</v>
      </c>
      <c r="E2822" s="61"/>
    </row>
    <row r="2823" spans="1:5" s="63" customFormat="1" ht="30" x14ac:dyDescent="0.25">
      <c r="A2823" s="80" t="s">
        <v>13909</v>
      </c>
      <c r="B2823" s="81" t="s">
        <v>13910</v>
      </c>
      <c r="C2823" s="82" t="s">
        <v>13</v>
      </c>
      <c r="D2823" s="83">
        <v>242.22</v>
      </c>
      <c r="E2823" s="61"/>
    </row>
    <row r="2824" spans="1:5" s="63" customFormat="1" ht="30" x14ac:dyDescent="0.25">
      <c r="A2824" s="80" t="s">
        <v>13911</v>
      </c>
      <c r="B2824" s="81" t="s">
        <v>13912</v>
      </c>
      <c r="C2824" s="82" t="s">
        <v>13</v>
      </c>
      <c r="D2824" s="83">
        <v>9709.0400000000009</v>
      </c>
      <c r="E2824" s="61"/>
    </row>
    <row r="2825" spans="1:5" s="63" customFormat="1" ht="45" x14ac:dyDescent="0.25">
      <c r="A2825" s="80" t="s">
        <v>13913</v>
      </c>
      <c r="B2825" s="81" t="s">
        <v>13914</v>
      </c>
      <c r="C2825" s="82" t="s">
        <v>13</v>
      </c>
      <c r="D2825" s="83">
        <v>17.690000000000001</v>
      </c>
      <c r="E2825" s="61"/>
    </row>
    <row r="2826" spans="1:5" s="63" customFormat="1" ht="45" x14ac:dyDescent="0.25">
      <c r="A2826" s="80" t="s">
        <v>13915</v>
      </c>
      <c r="B2826" s="81" t="s">
        <v>13916</v>
      </c>
      <c r="C2826" s="82" t="s">
        <v>13</v>
      </c>
      <c r="D2826" s="83">
        <v>27.15</v>
      </c>
      <c r="E2826" s="61"/>
    </row>
    <row r="2827" spans="1:5" s="63" customFormat="1" ht="45" x14ac:dyDescent="0.25">
      <c r="A2827" s="80" t="s">
        <v>13917</v>
      </c>
      <c r="B2827" s="81" t="s">
        <v>13918</v>
      </c>
      <c r="C2827" s="82" t="s">
        <v>13</v>
      </c>
      <c r="D2827" s="83">
        <v>92.25</v>
      </c>
      <c r="E2827" s="61"/>
    </row>
    <row r="2828" spans="1:5" s="63" customFormat="1" ht="45" x14ac:dyDescent="0.25">
      <c r="A2828" s="80" t="s">
        <v>13919</v>
      </c>
      <c r="B2828" s="81" t="s">
        <v>13920</v>
      </c>
      <c r="C2828" s="82" t="s">
        <v>13</v>
      </c>
      <c r="D2828" s="83">
        <v>132.97999999999999</v>
      </c>
      <c r="E2828" s="61"/>
    </row>
    <row r="2829" spans="1:5" s="63" customFormat="1" ht="45" x14ac:dyDescent="0.25">
      <c r="A2829" s="80" t="s">
        <v>13921</v>
      </c>
      <c r="B2829" s="81" t="s">
        <v>13922</v>
      </c>
      <c r="C2829" s="82" t="s">
        <v>13</v>
      </c>
      <c r="D2829" s="83">
        <v>105.77</v>
      </c>
      <c r="E2829" s="61"/>
    </row>
    <row r="2830" spans="1:5" s="63" customFormat="1" ht="45" x14ac:dyDescent="0.25">
      <c r="A2830" s="80" t="s">
        <v>13923</v>
      </c>
      <c r="B2830" s="81" t="s">
        <v>13924</v>
      </c>
      <c r="C2830" s="82" t="s">
        <v>13</v>
      </c>
      <c r="D2830" s="83">
        <v>121.81</v>
      </c>
      <c r="E2830" s="61"/>
    </row>
    <row r="2831" spans="1:5" s="63" customFormat="1" ht="30" x14ac:dyDescent="0.25">
      <c r="A2831" s="80" t="s">
        <v>13925</v>
      </c>
      <c r="B2831" s="81" t="s">
        <v>13926</v>
      </c>
      <c r="C2831" s="82" t="s">
        <v>13</v>
      </c>
      <c r="D2831" s="83">
        <v>412.63</v>
      </c>
      <c r="E2831" s="61"/>
    </row>
    <row r="2832" spans="1:5" s="63" customFormat="1" ht="30" x14ac:dyDescent="0.25">
      <c r="A2832" s="80" t="s">
        <v>13927</v>
      </c>
      <c r="B2832" s="81" t="s">
        <v>13928</v>
      </c>
      <c r="C2832" s="82" t="s">
        <v>13</v>
      </c>
      <c r="D2832" s="83">
        <v>630.64</v>
      </c>
      <c r="E2832" s="61"/>
    </row>
    <row r="2833" spans="1:5" s="63" customFormat="1" ht="45" x14ac:dyDescent="0.25">
      <c r="A2833" s="80" t="s">
        <v>13929</v>
      </c>
      <c r="B2833" s="81" t="s">
        <v>13930</v>
      </c>
      <c r="C2833" s="82" t="s">
        <v>13</v>
      </c>
      <c r="D2833" s="83">
        <v>1960.42</v>
      </c>
      <c r="E2833" s="61"/>
    </row>
    <row r="2834" spans="1:5" s="63" customFormat="1" ht="60" x14ac:dyDescent="0.25">
      <c r="A2834" s="80" t="s">
        <v>13931</v>
      </c>
      <c r="B2834" s="81" t="s">
        <v>13932</v>
      </c>
      <c r="C2834" s="82" t="s">
        <v>13</v>
      </c>
      <c r="D2834" s="83">
        <v>2637.62</v>
      </c>
      <c r="E2834" s="61"/>
    </row>
    <row r="2835" spans="1:5" s="63" customFormat="1" ht="45" x14ac:dyDescent="0.25">
      <c r="A2835" s="80" t="s">
        <v>13933</v>
      </c>
      <c r="B2835" s="81" t="s">
        <v>13934</v>
      </c>
      <c r="C2835" s="82" t="s">
        <v>13</v>
      </c>
      <c r="D2835" s="83">
        <v>6693.2</v>
      </c>
      <c r="E2835" s="61"/>
    </row>
    <row r="2836" spans="1:5" s="63" customFormat="1" x14ac:dyDescent="0.25">
      <c r="A2836" s="80" t="s">
        <v>13935</v>
      </c>
      <c r="B2836" s="81" t="s">
        <v>13936</v>
      </c>
      <c r="C2836" s="82" t="s">
        <v>13</v>
      </c>
      <c r="D2836" s="83">
        <v>42.03</v>
      </c>
      <c r="E2836" s="61"/>
    </row>
    <row r="2837" spans="1:5" s="63" customFormat="1" x14ac:dyDescent="0.25">
      <c r="A2837" s="80" t="s">
        <v>13937</v>
      </c>
      <c r="B2837" s="81" t="s">
        <v>13938</v>
      </c>
      <c r="C2837" s="82" t="s">
        <v>13</v>
      </c>
      <c r="D2837" s="83">
        <v>45.53</v>
      </c>
      <c r="E2837" s="61"/>
    </row>
    <row r="2838" spans="1:5" s="63" customFormat="1" x14ac:dyDescent="0.25">
      <c r="A2838" s="80" t="s">
        <v>13939</v>
      </c>
      <c r="B2838" s="81" t="s">
        <v>13940</v>
      </c>
      <c r="C2838" s="82" t="s">
        <v>13</v>
      </c>
      <c r="D2838" s="83">
        <v>48.09</v>
      </c>
      <c r="E2838" s="61"/>
    </row>
    <row r="2839" spans="1:5" s="63" customFormat="1" ht="30" x14ac:dyDescent="0.25">
      <c r="A2839" s="80" t="s">
        <v>13941</v>
      </c>
      <c r="B2839" s="81" t="s">
        <v>13942</v>
      </c>
      <c r="C2839" s="82" t="s">
        <v>13</v>
      </c>
      <c r="D2839" s="83">
        <v>141.47</v>
      </c>
      <c r="E2839" s="61"/>
    </row>
    <row r="2840" spans="1:5" s="63" customFormat="1" x14ac:dyDescent="0.25">
      <c r="A2840" s="80" t="s">
        <v>13943</v>
      </c>
      <c r="B2840" s="81" t="s">
        <v>13944</v>
      </c>
      <c r="C2840" s="82" t="s">
        <v>13</v>
      </c>
      <c r="D2840" s="83">
        <v>60.18</v>
      </c>
      <c r="E2840" s="61"/>
    </row>
    <row r="2841" spans="1:5" s="63" customFormat="1" x14ac:dyDescent="0.25">
      <c r="A2841" s="80" t="s">
        <v>13945</v>
      </c>
      <c r="B2841" s="81" t="s">
        <v>13946</v>
      </c>
      <c r="C2841" s="82" t="s">
        <v>13</v>
      </c>
      <c r="D2841" s="83">
        <v>63.18</v>
      </c>
      <c r="E2841" s="61"/>
    </row>
    <row r="2842" spans="1:5" s="63" customFormat="1" ht="30" x14ac:dyDescent="0.25">
      <c r="A2842" s="80" t="s">
        <v>13947</v>
      </c>
      <c r="B2842" s="81" t="s">
        <v>13948</v>
      </c>
      <c r="C2842" s="82" t="s">
        <v>13</v>
      </c>
      <c r="D2842" s="83">
        <v>70.17</v>
      </c>
      <c r="E2842" s="61"/>
    </row>
    <row r="2843" spans="1:5" s="63" customFormat="1" x14ac:dyDescent="0.25">
      <c r="A2843" s="80" t="s">
        <v>13949</v>
      </c>
      <c r="B2843" s="81" t="s">
        <v>13950</v>
      </c>
      <c r="C2843" s="82" t="s">
        <v>13</v>
      </c>
      <c r="D2843" s="83">
        <v>1445.19</v>
      </c>
      <c r="E2843" s="61"/>
    </row>
    <row r="2844" spans="1:5" s="63" customFormat="1" x14ac:dyDescent="0.25">
      <c r="A2844" s="80" t="s">
        <v>13951</v>
      </c>
      <c r="B2844" s="81" t="s">
        <v>13952</v>
      </c>
      <c r="C2844" s="82" t="s">
        <v>13</v>
      </c>
      <c r="D2844" s="83">
        <v>11.02</v>
      </c>
      <c r="E2844" s="61"/>
    </row>
    <row r="2845" spans="1:5" s="63" customFormat="1" x14ac:dyDescent="0.25">
      <c r="A2845" s="80" t="s">
        <v>13953</v>
      </c>
      <c r="B2845" s="81" t="s">
        <v>13954</v>
      </c>
      <c r="C2845" s="82" t="s">
        <v>13</v>
      </c>
      <c r="D2845" s="83">
        <v>13.96</v>
      </c>
      <c r="E2845" s="61"/>
    </row>
    <row r="2846" spans="1:5" s="63" customFormat="1" ht="30" x14ac:dyDescent="0.25">
      <c r="A2846" s="80" t="s">
        <v>13955</v>
      </c>
      <c r="B2846" s="81" t="s">
        <v>13956</v>
      </c>
      <c r="C2846" s="82" t="s">
        <v>13</v>
      </c>
      <c r="D2846" s="83">
        <v>247.22</v>
      </c>
      <c r="E2846" s="61"/>
    </row>
    <row r="2847" spans="1:5" s="63" customFormat="1" ht="30" x14ac:dyDescent="0.25">
      <c r="A2847" s="80" t="s">
        <v>13957</v>
      </c>
      <c r="B2847" s="81" t="s">
        <v>13958</v>
      </c>
      <c r="C2847" s="82" t="s">
        <v>13</v>
      </c>
      <c r="D2847" s="83">
        <v>304.18</v>
      </c>
      <c r="E2847" s="61"/>
    </row>
    <row r="2848" spans="1:5" s="63" customFormat="1" ht="30" x14ac:dyDescent="0.25">
      <c r="A2848" s="80" t="s">
        <v>13959</v>
      </c>
      <c r="B2848" s="81" t="s">
        <v>13960</v>
      </c>
      <c r="C2848" s="82" t="s">
        <v>13</v>
      </c>
      <c r="D2848" s="83">
        <v>276.42</v>
      </c>
      <c r="E2848" s="61"/>
    </row>
    <row r="2849" spans="1:5" s="63" customFormat="1" x14ac:dyDescent="0.25">
      <c r="A2849" s="80" t="s">
        <v>13961</v>
      </c>
      <c r="B2849" s="81" t="s">
        <v>13962</v>
      </c>
      <c r="C2849" s="82" t="s">
        <v>13</v>
      </c>
      <c r="D2849" s="83">
        <v>21.06</v>
      </c>
      <c r="E2849" s="61"/>
    </row>
    <row r="2850" spans="1:5" s="63" customFormat="1" x14ac:dyDescent="0.25">
      <c r="A2850" s="80" t="s">
        <v>13963</v>
      </c>
      <c r="B2850" s="81" t="s">
        <v>13964</v>
      </c>
      <c r="C2850" s="82" t="s">
        <v>13</v>
      </c>
      <c r="D2850" s="83">
        <v>32.92</v>
      </c>
      <c r="E2850" s="61"/>
    </row>
    <row r="2851" spans="1:5" s="63" customFormat="1" x14ac:dyDescent="0.25">
      <c r="A2851" s="80" t="s">
        <v>13965</v>
      </c>
      <c r="B2851" s="81" t="s">
        <v>13966</v>
      </c>
      <c r="C2851" s="82" t="s">
        <v>13</v>
      </c>
      <c r="D2851" s="83">
        <v>70.010000000000005</v>
      </c>
      <c r="E2851" s="61"/>
    </row>
    <row r="2852" spans="1:5" s="63" customFormat="1" x14ac:dyDescent="0.25">
      <c r="A2852" s="80" t="s">
        <v>13967</v>
      </c>
      <c r="B2852" s="81" t="s">
        <v>13968</v>
      </c>
      <c r="C2852" s="82" t="s">
        <v>13</v>
      </c>
      <c r="D2852" s="83">
        <v>102.99</v>
      </c>
      <c r="E2852" s="61"/>
    </row>
    <row r="2853" spans="1:5" s="63" customFormat="1" x14ac:dyDescent="0.25">
      <c r="A2853" s="80" t="s">
        <v>13969</v>
      </c>
      <c r="B2853" s="81" t="s">
        <v>13970</v>
      </c>
      <c r="C2853" s="82" t="s">
        <v>13</v>
      </c>
      <c r="D2853" s="83">
        <v>816.07</v>
      </c>
      <c r="E2853" s="61"/>
    </row>
    <row r="2854" spans="1:5" s="63" customFormat="1" x14ac:dyDescent="0.25">
      <c r="A2854" s="80" t="s">
        <v>13971</v>
      </c>
      <c r="B2854" s="81" t="s">
        <v>13972</v>
      </c>
      <c r="C2854" s="82" t="s">
        <v>13</v>
      </c>
      <c r="D2854" s="83">
        <v>299.85000000000002</v>
      </c>
      <c r="E2854" s="61"/>
    </row>
    <row r="2855" spans="1:5" s="63" customFormat="1" x14ac:dyDescent="0.25">
      <c r="A2855" s="80" t="s">
        <v>13973</v>
      </c>
      <c r="B2855" s="81" t="s">
        <v>13974</v>
      </c>
      <c r="C2855" s="82" t="s">
        <v>13</v>
      </c>
      <c r="D2855" s="83">
        <v>146.57</v>
      </c>
      <c r="E2855" s="61"/>
    </row>
    <row r="2856" spans="1:5" s="63" customFormat="1" x14ac:dyDescent="0.25">
      <c r="A2856" s="80" t="s">
        <v>13975</v>
      </c>
      <c r="B2856" s="81" t="s">
        <v>13976</v>
      </c>
      <c r="C2856" s="82" t="s">
        <v>13</v>
      </c>
      <c r="D2856" s="83">
        <v>307.14999999999998</v>
      </c>
      <c r="E2856" s="61"/>
    </row>
    <row r="2857" spans="1:5" s="63" customFormat="1" ht="30" x14ac:dyDescent="0.25">
      <c r="A2857" s="80" t="s">
        <v>13977</v>
      </c>
      <c r="B2857" s="81" t="s">
        <v>13978</v>
      </c>
      <c r="C2857" s="82" t="s">
        <v>13</v>
      </c>
      <c r="D2857" s="83">
        <v>524.96</v>
      </c>
      <c r="E2857" s="61"/>
    </row>
    <row r="2858" spans="1:5" s="63" customFormat="1" ht="30" x14ac:dyDescent="0.25">
      <c r="A2858" s="80" t="s">
        <v>13979</v>
      </c>
      <c r="B2858" s="81" t="s">
        <v>13980</v>
      </c>
      <c r="C2858" s="82" t="s">
        <v>13</v>
      </c>
      <c r="D2858" s="83">
        <v>324.14</v>
      </c>
      <c r="E2858" s="61"/>
    </row>
    <row r="2859" spans="1:5" s="63" customFormat="1" ht="30" x14ac:dyDescent="0.25">
      <c r="A2859" s="80" t="s">
        <v>13981</v>
      </c>
      <c r="B2859" s="81" t="s">
        <v>13982</v>
      </c>
      <c r="C2859" s="82" t="s">
        <v>13</v>
      </c>
      <c r="D2859" s="83">
        <v>248.76</v>
      </c>
      <c r="E2859" s="61"/>
    </row>
    <row r="2860" spans="1:5" s="63" customFormat="1" ht="30" x14ac:dyDescent="0.25">
      <c r="A2860" s="80" t="s">
        <v>13983</v>
      </c>
      <c r="B2860" s="81" t="s">
        <v>13984</v>
      </c>
      <c r="C2860" s="82" t="s">
        <v>13</v>
      </c>
      <c r="D2860" s="83">
        <v>2698.69</v>
      </c>
      <c r="E2860" s="61"/>
    </row>
    <row r="2861" spans="1:5" s="63" customFormat="1" ht="30" x14ac:dyDescent="0.25">
      <c r="A2861" s="80" t="s">
        <v>13985</v>
      </c>
      <c r="B2861" s="81" t="s">
        <v>13986</v>
      </c>
      <c r="C2861" s="82" t="s">
        <v>13</v>
      </c>
      <c r="D2861" s="83">
        <v>260.58</v>
      </c>
      <c r="E2861" s="61"/>
    </row>
    <row r="2862" spans="1:5" s="63" customFormat="1" ht="30" x14ac:dyDescent="0.25">
      <c r="A2862" s="80" t="s">
        <v>13987</v>
      </c>
      <c r="B2862" s="81" t="s">
        <v>13988</v>
      </c>
      <c r="C2862" s="82" t="s">
        <v>13</v>
      </c>
      <c r="D2862" s="83">
        <v>1276.9100000000001</v>
      </c>
      <c r="E2862" s="61"/>
    </row>
    <row r="2863" spans="1:5" s="63" customFormat="1" ht="30" x14ac:dyDescent="0.25">
      <c r="A2863" s="80" t="s">
        <v>13989</v>
      </c>
      <c r="B2863" s="81" t="s">
        <v>13990</v>
      </c>
      <c r="C2863" s="82" t="s">
        <v>13</v>
      </c>
      <c r="D2863" s="83">
        <v>1503.66</v>
      </c>
      <c r="E2863" s="61"/>
    </row>
    <row r="2864" spans="1:5" s="63" customFormat="1" ht="30" x14ac:dyDescent="0.25">
      <c r="A2864" s="80" t="s">
        <v>13991</v>
      </c>
      <c r="B2864" s="81" t="s">
        <v>13992</v>
      </c>
      <c r="C2864" s="82" t="s">
        <v>13</v>
      </c>
      <c r="D2864" s="83">
        <v>254.8</v>
      </c>
      <c r="E2864" s="61"/>
    </row>
    <row r="2865" spans="1:5" s="63" customFormat="1" ht="30" x14ac:dyDescent="0.25">
      <c r="A2865" s="80" t="s">
        <v>13993</v>
      </c>
      <c r="B2865" s="81" t="s">
        <v>13994</v>
      </c>
      <c r="C2865" s="82" t="s">
        <v>13</v>
      </c>
      <c r="D2865" s="83">
        <v>444.99</v>
      </c>
      <c r="E2865" s="61"/>
    </row>
    <row r="2866" spans="1:5" s="63" customFormat="1" ht="30" x14ac:dyDescent="0.25">
      <c r="A2866" s="80" t="s">
        <v>13995</v>
      </c>
      <c r="B2866" s="81" t="s">
        <v>13996</v>
      </c>
      <c r="C2866" s="82" t="s">
        <v>13</v>
      </c>
      <c r="D2866" s="83">
        <v>1601.77</v>
      </c>
      <c r="E2866" s="61"/>
    </row>
    <row r="2867" spans="1:5" s="63" customFormat="1" ht="30" x14ac:dyDescent="0.25">
      <c r="A2867" s="80" t="s">
        <v>13997</v>
      </c>
      <c r="B2867" s="81" t="s">
        <v>13998</v>
      </c>
      <c r="C2867" s="82" t="s">
        <v>13</v>
      </c>
      <c r="D2867" s="83">
        <v>1698.69</v>
      </c>
      <c r="E2867" s="61"/>
    </row>
    <row r="2868" spans="1:5" s="63" customFormat="1" ht="30" x14ac:dyDescent="0.25">
      <c r="A2868" s="80" t="s">
        <v>13999</v>
      </c>
      <c r="B2868" s="81" t="s">
        <v>14000</v>
      </c>
      <c r="C2868" s="82" t="s">
        <v>13</v>
      </c>
      <c r="D2868" s="83">
        <v>3354.03</v>
      </c>
      <c r="E2868" s="61"/>
    </row>
    <row r="2869" spans="1:5" s="63" customFormat="1" ht="30" x14ac:dyDescent="0.25">
      <c r="A2869" s="80" t="s">
        <v>14001</v>
      </c>
      <c r="B2869" s="81" t="s">
        <v>14002</v>
      </c>
      <c r="C2869" s="82" t="s">
        <v>13</v>
      </c>
      <c r="D2869" s="83">
        <v>3899.83</v>
      </c>
      <c r="E2869" s="61"/>
    </row>
    <row r="2870" spans="1:5" s="63" customFormat="1" ht="30" x14ac:dyDescent="0.25">
      <c r="A2870" s="80" t="s">
        <v>14003</v>
      </c>
      <c r="B2870" s="81" t="s">
        <v>14004</v>
      </c>
      <c r="C2870" s="82" t="s">
        <v>13</v>
      </c>
      <c r="D2870" s="83">
        <v>8131.71</v>
      </c>
      <c r="E2870" s="61"/>
    </row>
    <row r="2871" spans="1:5" s="63" customFormat="1" ht="30" x14ac:dyDescent="0.25">
      <c r="A2871" s="80" t="s">
        <v>14005</v>
      </c>
      <c r="B2871" s="81" t="s">
        <v>14006</v>
      </c>
      <c r="C2871" s="82" t="s">
        <v>13</v>
      </c>
      <c r="D2871" s="83">
        <v>311.89</v>
      </c>
      <c r="E2871" s="61"/>
    </row>
    <row r="2872" spans="1:5" s="63" customFormat="1" ht="30" x14ac:dyDescent="0.25">
      <c r="A2872" s="80" t="s">
        <v>14007</v>
      </c>
      <c r="B2872" s="81" t="s">
        <v>14008</v>
      </c>
      <c r="C2872" s="82" t="s">
        <v>13</v>
      </c>
      <c r="D2872" s="83">
        <v>515.53</v>
      </c>
      <c r="E2872" s="61"/>
    </row>
    <row r="2873" spans="1:5" s="63" customFormat="1" ht="30" x14ac:dyDescent="0.25">
      <c r="A2873" s="80" t="s">
        <v>14009</v>
      </c>
      <c r="B2873" s="81" t="s">
        <v>14010</v>
      </c>
      <c r="C2873" s="82" t="s">
        <v>13</v>
      </c>
      <c r="D2873" s="83">
        <v>784.22</v>
      </c>
      <c r="E2873" s="61"/>
    </row>
    <row r="2874" spans="1:5" s="63" customFormat="1" ht="45" x14ac:dyDescent="0.25">
      <c r="A2874" s="80" t="s">
        <v>14011</v>
      </c>
      <c r="B2874" s="81" t="s">
        <v>14012</v>
      </c>
      <c r="C2874" s="82" t="s">
        <v>13</v>
      </c>
      <c r="D2874" s="83">
        <v>1596.83</v>
      </c>
      <c r="E2874" s="61"/>
    </row>
    <row r="2875" spans="1:5" s="63" customFormat="1" x14ac:dyDescent="0.25">
      <c r="A2875" s="80" t="s">
        <v>14013</v>
      </c>
      <c r="B2875" s="81" t="s">
        <v>14014</v>
      </c>
      <c r="C2875" s="82" t="s">
        <v>13</v>
      </c>
      <c r="D2875" s="83">
        <v>4902.51</v>
      </c>
      <c r="E2875" s="61"/>
    </row>
    <row r="2876" spans="1:5" s="63" customFormat="1" x14ac:dyDescent="0.25">
      <c r="A2876" s="80" t="s">
        <v>14015</v>
      </c>
      <c r="B2876" s="81" t="s">
        <v>14016</v>
      </c>
      <c r="C2876" s="82" t="s">
        <v>13</v>
      </c>
      <c r="D2876" s="83">
        <v>6636.22</v>
      </c>
      <c r="E2876" s="61"/>
    </row>
    <row r="2877" spans="1:5" s="63" customFormat="1" x14ac:dyDescent="0.25">
      <c r="A2877" s="80" t="s">
        <v>14017</v>
      </c>
      <c r="B2877" s="81" t="s">
        <v>14018</v>
      </c>
      <c r="C2877" s="82" t="s">
        <v>13</v>
      </c>
      <c r="D2877" s="83">
        <v>10288.5</v>
      </c>
      <c r="E2877" s="61"/>
    </row>
    <row r="2878" spans="1:5" s="63" customFormat="1" ht="30" x14ac:dyDescent="0.25">
      <c r="A2878" s="80" t="s">
        <v>14019</v>
      </c>
      <c r="B2878" s="81" t="s">
        <v>14020</v>
      </c>
      <c r="C2878" s="82" t="s">
        <v>13</v>
      </c>
      <c r="D2878" s="83">
        <v>8404.4</v>
      </c>
      <c r="E2878" s="61"/>
    </row>
    <row r="2879" spans="1:5" s="63" customFormat="1" ht="30" x14ac:dyDescent="0.25">
      <c r="A2879" s="80" t="s">
        <v>14021</v>
      </c>
      <c r="B2879" s="81" t="s">
        <v>14022</v>
      </c>
      <c r="C2879" s="82" t="s">
        <v>13</v>
      </c>
      <c r="D2879" s="83">
        <v>4255.66</v>
      </c>
      <c r="E2879" s="61"/>
    </row>
    <row r="2880" spans="1:5" s="63" customFormat="1" ht="30" x14ac:dyDescent="0.25">
      <c r="A2880" s="80" t="s">
        <v>14023</v>
      </c>
      <c r="B2880" s="81" t="s">
        <v>14024</v>
      </c>
      <c r="C2880" s="82" t="s">
        <v>13</v>
      </c>
      <c r="D2880" s="83">
        <v>2018.3</v>
      </c>
      <c r="E2880" s="61"/>
    </row>
    <row r="2881" spans="1:5" s="63" customFormat="1" ht="30" x14ac:dyDescent="0.25">
      <c r="A2881" s="80" t="s">
        <v>14025</v>
      </c>
      <c r="B2881" s="81" t="s">
        <v>14026</v>
      </c>
      <c r="C2881" s="82" t="s">
        <v>13</v>
      </c>
      <c r="D2881" s="83">
        <v>1857.78</v>
      </c>
      <c r="E2881" s="61"/>
    </row>
    <row r="2882" spans="1:5" s="63" customFormat="1" ht="30" x14ac:dyDescent="0.25">
      <c r="A2882" s="80" t="s">
        <v>14027</v>
      </c>
      <c r="B2882" s="81" t="s">
        <v>14028</v>
      </c>
      <c r="C2882" s="82" t="s">
        <v>13</v>
      </c>
      <c r="D2882" s="83">
        <v>1324.72</v>
      </c>
      <c r="E2882" s="61"/>
    </row>
    <row r="2883" spans="1:5" s="63" customFormat="1" ht="30" x14ac:dyDescent="0.25">
      <c r="A2883" s="80" t="s">
        <v>14029</v>
      </c>
      <c r="B2883" s="81" t="s">
        <v>14030</v>
      </c>
      <c r="C2883" s="82" t="s">
        <v>13</v>
      </c>
      <c r="D2883" s="83">
        <v>1527.7</v>
      </c>
      <c r="E2883" s="61"/>
    </row>
    <row r="2884" spans="1:5" s="63" customFormat="1" ht="30" x14ac:dyDescent="0.25">
      <c r="A2884" s="80" t="s">
        <v>14031</v>
      </c>
      <c r="B2884" s="81" t="s">
        <v>14032</v>
      </c>
      <c r="C2884" s="82" t="s">
        <v>13</v>
      </c>
      <c r="D2884" s="83">
        <v>1534.22</v>
      </c>
      <c r="E2884" s="61"/>
    </row>
    <row r="2885" spans="1:5" s="63" customFormat="1" ht="30" x14ac:dyDescent="0.25">
      <c r="A2885" s="80" t="s">
        <v>14033</v>
      </c>
      <c r="B2885" s="81" t="s">
        <v>14034</v>
      </c>
      <c r="C2885" s="82" t="s">
        <v>13</v>
      </c>
      <c r="D2885" s="83">
        <v>2058.92</v>
      </c>
      <c r="E2885" s="61"/>
    </row>
    <row r="2886" spans="1:5" s="63" customFormat="1" x14ac:dyDescent="0.25">
      <c r="A2886" s="80" t="s">
        <v>14035</v>
      </c>
      <c r="B2886" s="81" t="s">
        <v>14036</v>
      </c>
      <c r="C2886" s="82" t="s">
        <v>13</v>
      </c>
      <c r="D2886" s="83">
        <v>26.8</v>
      </c>
      <c r="E2886" s="61"/>
    </row>
    <row r="2887" spans="1:5" s="63" customFormat="1" x14ac:dyDescent="0.25">
      <c r="A2887" s="80" t="s">
        <v>14037</v>
      </c>
      <c r="B2887" s="81" t="s">
        <v>14038</v>
      </c>
      <c r="C2887" s="82" t="s">
        <v>13</v>
      </c>
      <c r="D2887" s="83">
        <v>40.72</v>
      </c>
      <c r="E2887" s="61"/>
    </row>
    <row r="2888" spans="1:5" s="63" customFormat="1" x14ac:dyDescent="0.25">
      <c r="A2888" s="80" t="s">
        <v>14039</v>
      </c>
      <c r="B2888" s="81" t="s">
        <v>14040</v>
      </c>
      <c r="C2888" s="82" t="s">
        <v>13</v>
      </c>
      <c r="D2888" s="83">
        <v>25.89</v>
      </c>
      <c r="E2888" s="61"/>
    </row>
    <row r="2889" spans="1:5" s="63" customFormat="1" x14ac:dyDescent="0.25">
      <c r="A2889" s="80" t="s">
        <v>14041</v>
      </c>
      <c r="B2889" s="81" t="s">
        <v>14042</v>
      </c>
      <c r="C2889" s="82" t="s">
        <v>13</v>
      </c>
      <c r="D2889" s="83">
        <v>96.74</v>
      </c>
      <c r="E2889" s="61"/>
    </row>
    <row r="2890" spans="1:5" s="63" customFormat="1" x14ac:dyDescent="0.25">
      <c r="A2890" s="80" t="s">
        <v>14043</v>
      </c>
      <c r="B2890" s="81" t="s">
        <v>14044</v>
      </c>
      <c r="C2890" s="82" t="s">
        <v>13</v>
      </c>
      <c r="D2890" s="83">
        <v>133.51</v>
      </c>
      <c r="E2890" s="61"/>
    </row>
    <row r="2891" spans="1:5" s="63" customFormat="1" ht="30" x14ac:dyDescent="0.25">
      <c r="A2891" s="80" t="s">
        <v>14045</v>
      </c>
      <c r="B2891" s="81" t="s">
        <v>14046</v>
      </c>
      <c r="C2891" s="82" t="s">
        <v>13</v>
      </c>
      <c r="D2891" s="83">
        <v>9009.67</v>
      </c>
      <c r="E2891" s="61"/>
    </row>
    <row r="2892" spans="1:5" s="63" customFormat="1" x14ac:dyDescent="0.25">
      <c r="A2892" s="80" t="s">
        <v>14047</v>
      </c>
      <c r="B2892" s="81" t="s">
        <v>14048</v>
      </c>
      <c r="C2892" s="82" t="s">
        <v>13</v>
      </c>
      <c r="D2892" s="83">
        <v>7.46</v>
      </c>
      <c r="E2892" s="61"/>
    </row>
    <row r="2893" spans="1:5" s="63" customFormat="1" ht="30" x14ac:dyDescent="0.25">
      <c r="A2893" s="80" t="s">
        <v>14049</v>
      </c>
      <c r="B2893" s="81" t="s">
        <v>14050</v>
      </c>
      <c r="C2893" s="82" t="s">
        <v>13</v>
      </c>
      <c r="D2893" s="83">
        <v>6.29</v>
      </c>
      <c r="E2893" s="61"/>
    </row>
    <row r="2894" spans="1:5" s="63" customFormat="1" ht="30" x14ac:dyDescent="0.25">
      <c r="A2894" s="80" t="s">
        <v>14051</v>
      </c>
      <c r="B2894" s="81" t="s">
        <v>14052</v>
      </c>
      <c r="C2894" s="82" t="s">
        <v>13</v>
      </c>
      <c r="D2894" s="83">
        <v>711.72</v>
      </c>
      <c r="E2894" s="61"/>
    </row>
    <row r="2895" spans="1:5" s="63" customFormat="1" ht="30" x14ac:dyDescent="0.25">
      <c r="A2895" s="80" t="s">
        <v>14053</v>
      </c>
      <c r="B2895" s="81" t="s">
        <v>14054</v>
      </c>
      <c r="C2895" s="82" t="s">
        <v>13</v>
      </c>
      <c r="D2895" s="83">
        <v>138.78</v>
      </c>
      <c r="E2895" s="61"/>
    </row>
    <row r="2896" spans="1:5" s="63" customFormat="1" x14ac:dyDescent="0.25">
      <c r="A2896" s="80" t="s">
        <v>14055</v>
      </c>
      <c r="B2896" s="81" t="s">
        <v>14056</v>
      </c>
      <c r="C2896" s="82" t="s">
        <v>13</v>
      </c>
      <c r="D2896" s="83">
        <v>98.78</v>
      </c>
      <c r="E2896" s="61"/>
    </row>
    <row r="2897" spans="1:5" s="63" customFormat="1" x14ac:dyDescent="0.25">
      <c r="A2897" s="80" t="s">
        <v>14057</v>
      </c>
      <c r="B2897" s="81" t="s">
        <v>14058</v>
      </c>
      <c r="C2897" s="82" t="s">
        <v>13</v>
      </c>
      <c r="D2897" s="83">
        <v>139.88</v>
      </c>
      <c r="E2897" s="61"/>
    </row>
    <row r="2898" spans="1:5" s="63" customFormat="1" ht="30" x14ac:dyDescent="0.25">
      <c r="A2898" s="80" t="s">
        <v>14059</v>
      </c>
      <c r="B2898" s="81" t="s">
        <v>14060</v>
      </c>
      <c r="C2898" s="82" t="s">
        <v>13</v>
      </c>
      <c r="D2898" s="83">
        <v>46.18</v>
      </c>
      <c r="E2898" s="61"/>
    </row>
    <row r="2899" spans="1:5" s="63" customFormat="1" ht="30" x14ac:dyDescent="0.25">
      <c r="A2899" s="80" t="s">
        <v>14061</v>
      </c>
      <c r="B2899" s="81" t="s">
        <v>14062</v>
      </c>
      <c r="C2899" s="82" t="s">
        <v>13</v>
      </c>
      <c r="D2899" s="83">
        <v>516.87</v>
      </c>
      <c r="E2899" s="61"/>
    </row>
    <row r="2900" spans="1:5" s="63" customFormat="1" ht="45" x14ac:dyDescent="0.25">
      <c r="A2900" s="80" t="s">
        <v>14063</v>
      </c>
      <c r="B2900" s="81" t="s">
        <v>14064</v>
      </c>
      <c r="C2900" s="82" t="s">
        <v>13</v>
      </c>
      <c r="D2900" s="83">
        <v>370.06</v>
      </c>
      <c r="E2900" s="61"/>
    </row>
    <row r="2901" spans="1:5" s="63" customFormat="1" ht="30" x14ac:dyDescent="0.25">
      <c r="A2901" s="80" t="s">
        <v>14065</v>
      </c>
      <c r="B2901" s="81" t="s">
        <v>14066</v>
      </c>
      <c r="C2901" s="82" t="s">
        <v>13</v>
      </c>
      <c r="D2901" s="83">
        <v>33.82</v>
      </c>
      <c r="E2901" s="61"/>
    </row>
    <row r="2902" spans="1:5" s="63" customFormat="1" ht="30" x14ac:dyDescent="0.25">
      <c r="A2902" s="80" t="s">
        <v>14067</v>
      </c>
      <c r="B2902" s="81" t="s">
        <v>14068</v>
      </c>
      <c r="C2902" s="82" t="s">
        <v>13</v>
      </c>
      <c r="D2902" s="83">
        <v>142.43</v>
      </c>
      <c r="E2902" s="61"/>
    </row>
    <row r="2903" spans="1:5" s="63" customFormat="1" ht="30" x14ac:dyDescent="0.25">
      <c r="A2903" s="80" t="s">
        <v>14069</v>
      </c>
      <c r="B2903" s="81" t="s">
        <v>14070</v>
      </c>
      <c r="C2903" s="82" t="s">
        <v>13</v>
      </c>
      <c r="D2903" s="83">
        <v>66.540000000000006</v>
      </c>
      <c r="E2903" s="61"/>
    </row>
    <row r="2904" spans="1:5" s="63" customFormat="1" ht="30" x14ac:dyDescent="0.25">
      <c r="A2904" s="80" t="s">
        <v>14071</v>
      </c>
      <c r="B2904" s="81" t="s">
        <v>14072</v>
      </c>
      <c r="C2904" s="82" t="s">
        <v>13</v>
      </c>
      <c r="D2904" s="83">
        <v>86.62</v>
      </c>
      <c r="E2904" s="61"/>
    </row>
    <row r="2905" spans="1:5" s="63" customFormat="1" ht="30" x14ac:dyDescent="0.25">
      <c r="A2905" s="80" t="s">
        <v>14073</v>
      </c>
      <c r="B2905" s="81" t="s">
        <v>14074</v>
      </c>
      <c r="C2905" s="82" t="s">
        <v>13</v>
      </c>
      <c r="D2905" s="83">
        <v>120.59</v>
      </c>
      <c r="E2905" s="61"/>
    </row>
    <row r="2906" spans="1:5" s="63" customFormat="1" ht="30" x14ac:dyDescent="0.25">
      <c r="A2906" s="80" t="s">
        <v>14075</v>
      </c>
      <c r="B2906" s="81" t="s">
        <v>14076</v>
      </c>
      <c r="C2906" s="82" t="s">
        <v>13</v>
      </c>
      <c r="D2906" s="83">
        <v>153.36000000000001</v>
      </c>
      <c r="E2906" s="61"/>
    </row>
    <row r="2907" spans="1:5" s="63" customFormat="1" ht="30" x14ac:dyDescent="0.25">
      <c r="A2907" s="80" t="s">
        <v>14077</v>
      </c>
      <c r="B2907" s="81" t="s">
        <v>14078</v>
      </c>
      <c r="C2907" s="82" t="s">
        <v>13</v>
      </c>
      <c r="D2907" s="83">
        <v>403.08</v>
      </c>
      <c r="E2907" s="61"/>
    </row>
    <row r="2908" spans="1:5" s="63" customFormat="1" ht="30" x14ac:dyDescent="0.25">
      <c r="A2908" s="80" t="s">
        <v>14079</v>
      </c>
      <c r="B2908" s="81" t="s">
        <v>14080</v>
      </c>
      <c r="C2908" s="82" t="s">
        <v>13</v>
      </c>
      <c r="D2908" s="83">
        <v>84.23</v>
      </c>
      <c r="E2908" s="61"/>
    </row>
    <row r="2909" spans="1:5" s="63" customFormat="1" ht="30" x14ac:dyDescent="0.25">
      <c r="A2909" s="80" t="s">
        <v>14081</v>
      </c>
      <c r="B2909" s="81" t="s">
        <v>14082</v>
      </c>
      <c r="C2909" s="82" t="s">
        <v>13</v>
      </c>
      <c r="D2909" s="83">
        <v>88.64</v>
      </c>
      <c r="E2909" s="61"/>
    </row>
    <row r="2910" spans="1:5" s="63" customFormat="1" ht="30" x14ac:dyDescent="0.25">
      <c r="A2910" s="80" t="s">
        <v>14083</v>
      </c>
      <c r="B2910" s="81" t="s">
        <v>14084</v>
      </c>
      <c r="C2910" s="82" t="s">
        <v>13</v>
      </c>
      <c r="D2910" s="83">
        <v>109.73</v>
      </c>
      <c r="E2910" s="61"/>
    </row>
    <row r="2911" spans="1:5" s="63" customFormat="1" ht="30" x14ac:dyDescent="0.25">
      <c r="A2911" s="80" t="s">
        <v>14085</v>
      </c>
      <c r="B2911" s="81" t="s">
        <v>14086</v>
      </c>
      <c r="C2911" s="82" t="s">
        <v>13</v>
      </c>
      <c r="D2911" s="83">
        <v>114.65</v>
      </c>
      <c r="E2911" s="61"/>
    </row>
    <row r="2912" spans="1:5" s="63" customFormat="1" ht="30" x14ac:dyDescent="0.25">
      <c r="A2912" s="80" t="s">
        <v>14087</v>
      </c>
      <c r="B2912" s="81" t="s">
        <v>14088</v>
      </c>
      <c r="C2912" s="82" t="s">
        <v>13</v>
      </c>
      <c r="D2912" s="83">
        <v>101.08</v>
      </c>
      <c r="E2912" s="61"/>
    </row>
    <row r="2913" spans="1:5" s="63" customFormat="1" ht="30" x14ac:dyDescent="0.25">
      <c r="A2913" s="80" t="s">
        <v>14089</v>
      </c>
      <c r="B2913" s="81" t="s">
        <v>14090</v>
      </c>
      <c r="C2913" s="82" t="s">
        <v>13</v>
      </c>
      <c r="D2913" s="83">
        <v>32.17</v>
      </c>
      <c r="E2913" s="61"/>
    </row>
    <row r="2914" spans="1:5" s="63" customFormat="1" ht="30" x14ac:dyDescent="0.25">
      <c r="A2914" s="80" t="s">
        <v>14091</v>
      </c>
      <c r="B2914" s="81" t="s">
        <v>14092</v>
      </c>
      <c r="C2914" s="82" t="s">
        <v>13</v>
      </c>
      <c r="D2914" s="83">
        <v>33.51</v>
      </c>
      <c r="E2914" s="61"/>
    </row>
    <row r="2915" spans="1:5" s="63" customFormat="1" ht="30" x14ac:dyDescent="0.25">
      <c r="A2915" s="80" t="s">
        <v>14093</v>
      </c>
      <c r="B2915" s="81" t="s">
        <v>14094</v>
      </c>
      <c r="C2915" s="82" t="s">
        <v>13</v>
      </c>
      <c r="D2915" s="83">
        <v>26.65</v>
      </c>
      <c r="E2915" s="61"/>
    </row>
    <row r="2916" spans="1:5" s="63" customFormat="1" ht="30" x14ac:dyDescent="0.25">
      <c r="A2916" s="80" t="s">
        <v>14095</v>
      </c>
      <c r="B2916" s="81" t="s">
        <v>14096</v>
      </c>
      <c r="C2916" s="82" t="s">
        <v>13</v>
      </c>
      <c r="D2916" s="83">
        <v>35.96</v>
      </c>
      <c r="E2916" s="61"/>
    </row>
    <row r="2917" spans="1:5" s="63" customFormat="1" ht="30" x14ac:dyDescent="0.25">
      <c r="A2917" s="80" t="s">
        <v>14097</v>
      </c>
      <c r="B2917" s="81" t="s">
        <v>14098</v>
      </c>
      <c r="C2917" s="82" t="s">
        <v>13</v>
      </c>
      <c r="D2917" s="83">
        <v>20.46</v>
      </c>
      <c r="E2917" s="61"/>
    </row>
    <row r="2918" spans="1:5" s="63" customFormat="1" x14ac:dyDescent="0.25">
      <c r="A2918" s="80" t="s">
        <v>14099</v>
      </c>
      <c r="B2918" s="81" t="s">
        <v>14100</v>
      </c>
      <c r="C2918" s="82" t="s">
        <v>13</v>
      </c>
      <c r="D2918" s="83">
        <v>394.62</v>
      </c>
      <c r="E2918" s="61"/>
    </row>
    <row r="2919" spans="1:5" s="63" customFormat="1" x14ac:dyDescent="0.25">
      <c r="A2919" s="80" t="s">
        <v>14101</v>
      </c>
      <c r="B2919" s="81" t="s">
        <v>14102</v>
      </c>
      <c r="C2919" s="82" t="s">
        <v>13</v>
      </c>
      <c r="D2919" s="83">
        <v>82.16</v>
      </c>
      <c r="E2919" s="61"/>
    </row>
    <row r="2920" spans="1:5" s="63" customFormat="1" ht="45" x14ac:dyDescent="0.25">
      <c r="A2920" s="80" t="s">
        <v>14103</v>
      </c>
      <c r="B2920" s="81" t="s">
        <v>14104</v>
      </c>
      <c r="C2920" s="82" t="s">
        <v>13</v>
      </c>
      <c r="D2920" s="83">
        <v>148.46</v>
      </c>
      <c r="E2920" s="61"/>
    </row>
    <row r="2921" spans="1:5" s="63" customFormat="1" ht="30" x14ac:dyDescent="0.25">
      <c r="A2921" s="80" t="s">
        <v>14105</v>
      </c>
      <c r="B2921" s="81" t="s">
        <v>14106</v>
      </c>
      <c r="C2921" s="82" t="s">
        <v>13</v>
      </c>
      <c r="D2921" s="83">
        <v>110.6</v>
      </c>
      <c r="E2921" s="61"/>
    </row>
    <row r="2922" spans="1:5" s="63" customFormat="1" x14ac:dyDescent="0.25">
      <c r="A2922" s="80" t="s">
        <v>14107</v>
      </c>
      <c r="B2922" s="81" t="s">
        <v>14108</v>
      </c>
      <c r="C2922" s="82" t="s">
        <v>13</v>
      </c>
      <c r="D2922" s="83">
        <v>85.28</v>
      </c>
      <c r="E2922" s="61"/>
    </row>
    <row r="2923" spans="1:5" s="63" customFormat="1" x14ac:dyDescent="0.25">
      <c r="A2923" s="80" t="s">
        <v>14109</v>
      </c>
      <c r="B2923" s="81" t="s">
        <v>14110</v>
      </c>
      <c r="C2923" s="82" t="s">
        <v>13</v>
      </c>
      <c r="D2923" s="83">
        <v>241.19</v>
      </c>
      <c r="E2923" s="61"/>
    </row>
    <row r="2924" spans="1:5" s="63" customFormat="1" x14ac:dyDescent="0.25">
      <c r="A2924" s="80" t="s">
        <v>14111</v>
      </c>
      <c r="B2924" s="81" t="s">
        <v>14112</v>
      </c>
      <c r="C2924" s="82" t="s">
        <v>13</v>
      </c>
      <c r="D2924" s="83">
        <v>273.24</v>
      </c>
      <c r="E2924" s="61"/>
    </row>
    <row r="2925" spans="1:5" s="63" customFormat="1" x14ac:dyDescent="0.25">
      <c r="A2925" s="80" t="s">
        <v>14113</v>
      </c>
      <c r="B2925" s="81" t="s">
        <v>14114</v>
      </c>
      <c r="C2925" s="82" t="s">
        <v>13</v>
      </c>
      <c r="D2925" s="83">
        <v>258.37</v>
      </c>
      <c r="E2925" s="61"/>
    </row>
    <row r="2926" spans="1:5" s="63" customFormat="1" x14ac:dyDescent="0.25">
      <c r="A2926" s="80" t="s">
        <v>14115</v>
      </c>
      <c r="B2926" s="81" t="s">
        <v>14116</v>
      </c>
      <c r="C2926" s="82" t="s">
        <v>13</v>
      </c>
      <c r="D2926" s="83">
        <v>316.57</v>
      </c>
      <c r="E2926" s="61"/>
    </row>
    <row r="2927" spans="1:5" s="63" customFormat="1" x14ac:dyDescent="0.25">
      <c r="A2927" s="80" t="s">
        <v>14117</v>
      </c>
      <c r="B2927" s="81" t="s">
        <v>14118</v>
      </c>
      <c r="C2927" s="82" t="s">
        <v>13</v>
      </c>
      <c r="D2927" s="83">
        <v>520.28</v>
      </c>
      <c r="E2927" s="61"/>
    </row>
    <row r="2928" spans="1:5" s="63" customFormat="1" x14ac:dyDescent="0.25">
      <c r="A2928" s="80" t="s">
        <v>14119</v>
      </c>
      <c r="B2928" s="81" t="s">
        <v>14120</v>
      </c>
      <c r="C2928" s="82" t="s">
        <v>13</v>
      </c>
      <c r="D2928" s="83">
        <v>722.54</v>
      </c>
      <c r="E2928" s="61"/>
    </row>
    <row r="2929" spans="1:5" s="63" customFormat="1" ht="30" x14ac:dyDescent="0.25">
      <c r="A2929" s="80" t="s">
        <v>14121</v>
      </c>
      <c r="B2929" s="81" t="s">
        <v>14122</v>
      </c>
      <c r="C2929" s="82" t="s">
        <v>13</v>
      </c>
      <c r="D2929" s="83">
        <v>1085.47</v>
      </c>
      <c r="E2929" s="61"/>
    </row>
    <row r="2930" spans="1:5" s="63" customFormat="1" ht="30" x14ac:dyDescent="0.25">
      <c r="A2930" s="80" t="s">
        <v>14123</v>
      </c>
      <c r="B2930" s="81" t="s">
        <v>14124</v>
      </c>
      <c r="C2930" s="82" t="s">
        <v>13</v>
      </c>
      <c r="D2930" s="83">
        <v>297.64999999999998</v>
      </c>
      <c r="E2930" s="61"/>
    </row>
    <row r="2931" spans="1:5" s="63" customFormat="1" ht="30" x14ac:dyDescent="0.25">
      <c r="A2931" s="80" t="s">
        <v>14125</v>
      </c>
      <c r="B2931" s="81" t="s">
        <v>14126</v>
      </c>
      <c r="C2931" s="82" t="s">
        <v>13</v>
      </c>
      <c r="D2931" s="83">
        <v>216.62</v>
      </c>
      <c r="E2931" s="61"/>
    </row>
    <row r="2932" spans="1:5" s="63" customFormat="1" x14ac:dyDescent="0.25">
      <c r="A2932" s="80" t="s">
        <v>14127</v>
      </c>
      <c r="B2932" s="81" t="s">
        <v>14128</v>
      </c>
      <c r="C2932" s="82" t="s">
        <v>13</v>
      </c>
      <c r="D2932" s="83">
        <v>415.89</v>
      </c>
      <c r="E2932" s="61"/>
    </row>
    <row r="2933" spans="1:5" s="63" customFormat="1" ht="30" x14ac:dyDescent="0.25">
      <c r="A2933" s="80" t="s">
        <v>14129</v>
      </c>
      <c r="B2933" s="81" t="s">
        <v>14130</v>
      </c>
      <c r="C2933" s="82" t="s">
        <v>13</v>
      </c>
      <c r="D2933" s="83">
        <v>2104.6799999999998</v>
      </c>
      <c r="E2933" s="61"/>
    </row>
    <row r="2934" spans="1:5" s="63" customFormat="1" ht="30" x14ac:dyDescent="0.25">
      <c r="A2934" s="80" t="s">
        <v>14131</v>
      </c>
      <c r="B2934" s="81" t="s">
        <v>14132</v>
      </c>
      <c r="C2934" s="82" t="s">
        <v>13</v>
      </c>
      <c r="D2934" s="83">
        <v>75.33</v>
      </c>
      <c r="E2934" s="61"/>
    </row>
    <row r="2935" spans="1:5" s="63" customFormat="1" ht="30" x14ac:dyDescent="0.25">
      <c r="A2935" s="80" t="s">
        <v>14133</v>
      </c>
      <c r="B2935" s="81" t="s">
        <v>14134</v>
      </c>
      <c r="C2935" s="82" t="s">
        <v>13</v>
      </c>
      <c r="D2935" s="83">
        <v>94.02</v>
      </c>
      <c r="E2935" s="61"/>
    </row>
    <row r="2936" spans="1:5" s="63" customFormat="1" ht="30" x14ac:dyDescent="0.25">
      <c r="A2936" s="80" t="s">
        <v>14135</v>
      </c>
      <c r="B2936" s="81" t="s">
        <v>14136</v>
      </c>
      <c r="C2936" s="82" t="s">
        <v>13</v>
      </c>
      <c r="D2936" s="83">
        <v>120.68</v>
      </c>
      <c r="E2936" s="61"/>
    </row>
    <row r="2937" spans="1:5" s="63" customFormat="1" x14ac:dyDescent="0.25">
      <c r="A2937" s="80" t="s">
        <v>14137</v>
      </c>
      <c r="B2937" s="81" t="s">
        <v>14138</v>
      </c>
      <c r="C2937" s="82" t="s">
        <v>13</v>
      </c>
      <c r="D2937" s="83">
        <v>148.38</v>
      </c>
      <c r="E2937" s="61"/>
    </row>
    <row r="2938" spans="1:5" s="63" customFormat="1" ht="30" x14ac:dyDescent="0.25">
      <c r="A2938" s="80" t="s">
        <v>14139</v>
      </c>
      <c r="B2938" s="81" t="s">
        <v>14140</v>
      </c>
      <c r="C2938" s="82" t="s">
        <v>13</v>
      </c>
      <c r="D2938" s="83">
        <v>2521.84</v>
      </c>
      <c r="E2938" s="61"/>
    </row>
    <row r="2939" spans="1:5" s="63" customFormat="1" x14ac:dyDescent="0.25">
      <c r="A2939" s="80" t="s">
        <v>14141</v>
      </c>
      <c r="B2939" s="81" t="s">
        <v>14142</v>
      </c>
      <c r="C2939" s="82" t="s">
        <v>13</v>
      </c>
      <c r="D2939" s="83">
        <v>2439.4299999999998</v>
      </c>
      <c r="E2939" s="61"/>
    </row>
    <row r="2940" spans="1:5" s="63" customFormat="1" x14ac:dyDescent="0.25">
      <c r="A2940" s="80" t="s">
        <v>14143</v>
      </c>
      <c r="B2940" s="81" t="s">
        <v>14144</v>
      </c>
      <c r="C2940" s="82" t="s">
        <v>13</v>
      </c>
      <c r="D2940" s="83">
        <v>208.59</v>
      </c>
      <c r="E2940" s="61"/>
    </row>
    <row r="2941" spans="1:5" s="63" customFormat="1" ht="30" x14ac:dyDescent="0.25">
      <c r="A2941" s="80" t="s">
        <v>14145</v>
      </c>
      <c r="B2941" s="81" t="s">
        <v>14146</v>
      </c>
      <c r="C2941" s="82" t="s">
        <v>13</v>
      </c>
      <c r="D2941" s="83">
        <v>5532.41</v>
      </c>
      <c r="E2941" s="61"/>
    </row>
    <row r="2942" spans="1:5" s="63" customFormat="1" ht="30" x14ac:dyDescent="0.25">
      <c r="A2942" s="80" t="s">
        <v>14147</v>
      </c>
      <c r="B2942" s="81" t="s">
        <v>14148</v>
      </c>
      <c r="C2942" s="82" t="s">
        <v>13</v>
      </c>
      <c r="D2942" s="83">
        <v>885.6</v>
      </c>
      <c r="E2942" s="61"/>
    </row>
    <row r="2943" spans="1:5" s="63" customFormat="1" x14ac:dyDescent="0.25">
      <c r="A2943" s="80" t="s">
        <v>14149</v>
      </c>
      <c r="B2943" s="81" t="s">
        <v>14150</v>
      </c>
      <c r="C2943" s="82" t="s">
        <v>13</v>
      </c>
      <c r="D2943" s="83">
        <v>2702.46</v>
      </c>
      <c r="E2943" s="61"/>
    </row>
    <row r="2944" spans="1:5" s="63" customFormat="1" x14ac:dyDescent="0.25">
      <c r="A2944" s="80" t="s">
        <v>14151</v>
      </c>
      <c r="B2944" s="81" t="s">
        <v>14152</v>
      </c>
      <c r="C2944" s="82" t="s">
        <v>13</v>
      </c>
      <c r="D2944" s="83">
        <v>65.61</v>
      </c>
      <c r="E2944" s="61"/>
    </row>
    <row r="2945" spans="1:5" s="63" customFormat="1" ht="30" x14ac:dyDescent="0.25">
      <c r="A2945" s="80" t="s">
        <v>14153</v>
      </c>
      <c r="B2945" s="81" t="s">
        <v>14154</v>
      </c>
      <c r="C2945" s="82" t="s">
        <v>119</v>
      </c>
      <c r="D2945" s="83">
        <v>3.34</v>
      </c>
      <c r="E2945" s="61"/>
    </row>
    <row r="2946" spans="1:5" s="63" customFormat="1" ht="30" x14ac:dyDescent="0.25">
      <c r="A2946" s="80" t="s">
        <v>14155</v>
      </c>
      <c r="B2946" s="81" t="s">
        <v>14156</v>
      </c>
      <c r="C2946" s="82" t="s">
        <v>119</v>
      </c>
      <c r="D2946" s="83">
        <v>3.19</v>
      </c>
      <c r="E2946" s="61"/>
    </row>
    <row r="2947" spans="1:5" s="63" customFormat="1" x14ac:dyDescent="0.25">
      <c r="A2947" s="80" t="s">
        <v>14157</v>
      </c>
      <c r="B2947" s="81" t="s">
        <v>14158</v>
      </c>
      <c r="C2947" s="82" t="s">
        <v>13</v>
      </c>
      <c r="D2947" s="83">
        <v>254.59</v>
      </c>
      <c r="E2947" s="61"/>
    </row>
    <row r="2948" spans="1:5" s="63" customFormat="1" x14ac:dyDescent="0.25">
      <c r="A2948" s="80" t="s">
        <v>14159</v>
      </c>
      <c r="B2948" s="81" t="s">
        <v>14160</v>
      </c>
      <c r="C2948" s="82" t="s">
        <v>13</v>
      </c>
      <c r="D2948" s="83">
        <v>203.18</v>
      </c>
      <c r="E2948" s="61"/>
    </row>
    <row r="2949" spans="1:5" s="63" customFormat="1" x14ac:dyDescent="0.25">
      <c r="A2949" s="80" t="s">
        <v>14161</v>
      </c>
      <c r="B2949" s="81" t="s">
        <v>14162</v>
      </c>
      <c r="C2949" s="82" t="s">
        <v>13</v>
      </c>
      <c r="D2949" s="83">
        <v>9.9499999999999993</v>
      </c>
      <c r="E2949" s="61"/>
    </row>
    <row r="2950" spans="1:5" s="63" customFormat="1" x14ac:dyDescent="0.25">
      <c r="A2950" s="80" t="s">
        <v>14163</v>
      </c>
      <c r="B2950" s="81" t="s">
        <v>14164</v>
      </c>
      <c r="C2950" s="82" t="s">
        <v>13</v>
      </c>
      <c r="D2950" s="83">
        <v>10.29</v>
      </c>
      <c r="E2950" s="61"/>
    </row>
    <row r="2951" spans="1:5" s="63" customFormat="1" x14ac:dyDescent="0.25">
      <c r="A2951" s="80" t="s">
        <v>14165</v>
      </c>
      <c r="B2951" s="81" t="s">
        <v>14166</v>
      </c>
      <c r="C2951" s="82" t="s">
        <v>13</v>
      </c>
      <c r="D2951" s="83">
        <v>13.73</v>
      </c>
      <c r="E2951" s="61"/>
    </row>
    <row r="2952" spans="1:5" s="63" customFormat="1" x14ac:dyDescent="0.25">
      <c r="A2952" s="80" t="s">
        <v>14167</v>
      </c>
      <c r="B2952" s="81" t="s">
        <v>14168</v>
      </c>
      <c r="C2952" s="82" t="s">
        <v>13</v>
      </c>
      <c r="D2952" s="83">
        <v>15.13</v>
      </c>
      <c r="E2952" s="61"/>
    </row>
    <row r="2953" spans="1:5" s="63" customFormat="1" x14ac:dyDescent="0.25">
      <c r="A2953" s="80" t="s">
        <v>14169</v>
      </c>
      <c r="B2953" s="81" t="s">
        <v>14170</v>
      </c>
      <c r="C2953" s="82" t="s">
        <v>13</v>
      </c>
      <c r="D2953" s="83">
        <v>19.260000000000002</v>
      </c>
      <c r="E2953" s="61"/>
    </row>
    <row r="2954" spans="1:5" s="63" customFormat="1" x14ac:dyDescent="0.25">
      <c r="A2954" s="80" t="s">
        <v>14171</v>
      </c>
      <c r="B2954" s="81" t="s">
        <v>14172</v>
      </c>
      <c r="C2954" s="82" t="s">
        <v>13</v>
      </c>
      <c r="D2954" s="83">
        <v>22.48</v>
      </c>
      <c r="E2954" s="61"/>
    </row>
    <row r="2955" spans="1:5" s="63" customFormat="1" x14ac:dyDescent="0.25">
      <c r="A2955" s="80" t="s">
        <v>14173</v>
      </c>
      <c r="B2955" s="81" t="s">
        <v>14174</v>
      </c>
      <c r="C2955" s="82" t="s">
        <v>13</v>
      </c>
      <c r="D2955" s="83">
        <v>17.93</v>
      </c>
      <c r="E2955" s="61"/>
    </row>
    <row r="2956" spans="1:5" s="63" customFormat="1" x14ac:dyDescent="0.25">
      <c r="A2956" s="80" t="s">
        <v>14175</v>
      </c>
      <c r="B2956" s="81" t="s">
        <v>14176</v>
      </c>
      <c r="C2956" s="82" t="s">
        <v>13</v>
      </c>
      <c r="D2956" s="83">
        <v>0.81</v>
      </c>
      <c r="E2956" s="61"/>
    </row>
    <row r="2957" spans="1:5" s="63" customFormat="1" x14ac:dyDescent="0.25">
      <c r="A2957" s="80" t="s">
        <v>14177</v>
      </c>
      <c r="B2957" s="81" t="s">
        <v>14178</v>
      </c>
      <c r="C2957" s="82" t="s">
        <v>13</v>
      </c>
      <c r="D2957" s="83">
        <v>4.1500000000000004</v>
      </c>
      <c r="E2957" s="61"/>
    </row>
    <row r="2958" spans="1:5" s="63" customFormat="1" x14ac:dyDescent="0.25">
      <c r="A2958" s="80" t="s">
        <v>14179</v>
      </c>
      <c r="B2958" s="81" t="s">
        <v>14180</v>
      </c>
      <c r="C2958" s="82" t="s">
        <v>13</v>
      </c>
      <c r="D2958" s="83">
        <v>4.8099999999999996</v>
      </c>
      <c r="E2958" s="61"/>
    </row>
    <row r="2959" spans="1:5" s="63" customFormat="1" x14ac:dyDescent="0.25">
      <c r="A2959" s="80" t="s">
        <v>14181</v>
      </c>
      <c r="B2959" s="81" t="s">
        <v>14182</v>
      </c>
      <c r="C2959" s="82" t="s">
        <v>13</v>
      </c>
      <c r="D2959" s="83">
        <v>7.01</v>
      </c>
      <c r="E2959" s="61"/>
    </row>
    <row r="2960" spans="1:5" s="63" customFormat="1" x14ac:dyDescent="0.25">
      <c r="A2960" s="80" t="s">
        <v>14183</v>
      </c>
      <c r="B2960" s="81" t="s">
        <v>14184</v>
      </c>
      <c r="C2960" s="82" t="s">
        <v>13</v>
      </c>
      <c r="D2960" s="83">
        <v>11.86</v>
      </c>
      <c r="E2960" s="61"/>
    </row>
    <row r="2961" spans="1:5" s="63" customFormat="1" x14ac:dyDescent="0.25">
      <c r="A2961" s="80" t="s">
        <v>14185</v>
      </c>
      <c r="B2961" s="81" t="s">
        <v>14186</v>
      </c>
      <c r="C2961" s="82" t="s">
        <v>13</v>
      </c>
      <c r="D2961" s="83">
        <v>11.61</v>
      </c>
      <c r="E2961" s="61"/>
    </row>
    <row r="2962" spans="1:5" s="63" customFormat="1" x14ac:dyDescent="0.25">
      <c r="A2962" s="80" t="s">
        <v>14187</v>
      </c>
      <c r="B2962" s="81" t="s">
        <v>14188</v>
      </c>
      <c r="C2962" s="82" t="s">
        <v>13</v>
      </c>
      <c r="D2962" s="83">
        <v>18.28</v>
      </c>
      <c r="E2962" s="61"/>
    </row>
    <row r="2963" spans="1:5" s="63" customFormat="1" x14ac:dyDescent="0.25">
      <c r="A2963" s="80" t="s">
        <v>14189</v>
      </c>
      <c r="B2963" s="81" t="s">
        <v>14190</v>
      </c>
      <c r="C2963" s="82" t="s">
        <v>13</v>
      </c>
      <c r="D2963" s="83">
        <v>33.549999999999997</v>
      </c>
      <c r="E2963" s="61"/>
    </row>
    <row r="2964" spans="1:5" s="63" customFormat="1" ht="30" x14ac:dyDescent="0.25">
      <c r="A2964" s="80" t="s">
        <v>14191</v>
      </c>
      <c r="B2964" s="81" t="s">
        <v>14192</v>
      </c>
      <c r="C2964" s="82" t="s">
        <v>13</v>
      </c>
      <c r="D2964" s="83">
        <v>33.78</v>
      </c>
      <c r="E2964" s="61"/>
    </row>
    <row r="2965" spans="1:5" s="63" customFormat="1" ht="45" x14ac:dyDescent="0.25">
      <c r="A2965" s="80" t="s">
        <v>14193</v>
      </c>
      <c r="B2965" s="81" t="s">
        <v>14194</v>
      </c>
      <c r="C2965" s="82" t="s">
        <v>13</v>
      </c>
      <c r="D2965" s="83">
        <v>15.14</v>
      </c>
      <c r="E2965" s="61"/>
    </row>
    <row r="2966" spans="1:5" s="63" customFormat="1" x14ac:dyDescent="0.25">
      <c r="A2966" s="80" t="s">
        <v>14195</v>
      </c>
      <c r="B2966" s="81" t="s">
        <v>14196</v>
      </c>
      <c r="C2966" s="82" t="s">
        <v>13</v>
      </c>
      <c r="D2966" s="83">
        <v>24.28</v>
      </c>
      <c r="E2966" s="61"/>
    </row>
    <row r="2967" spans="1:5" s="63" customFormat="1" x14ac:dyDescent="0.25">
      <c r="A2967" s="80" t="s">
        <v>14197</v>
      </c>
      <c r="B2967" s="81" t="s">
        <v>14198</v>
      </c>
      <c r="C2967" s="82" t="s">
        <v>13</v>
      </c>
      <c r="D2967" s="83">
        <v>36.14</v>
      </c>
      <c r="E2967" s="61"/>
    </row>
    <row r="2968" spans="1:5" s="63" customFormat="1" x14ac:dyDescent="0.25">
      <c r="A2968" s="80" t="s">
        <v>14199</v>
      </c>
      <c r="B2968" s="81" t="s">
        <v>14200</v>
      </c>
      <c r="C2968" s="82" t="s">
        <v>13</v>
      </c>
      <c r="D2968" s="83">
        <v>7.21</v>
      </c>
      <c r="E2968" s="61"/>
    </row>
    <row r="2969" spans="1:5" s="63" customFormat="1" x14ac:dyDescent="0.25">
      <c r="A2969" s="80" t="s">
        <v>14201</v>
      </c>
      <c r="B2969" s="81" t="s">
        <v>14202</v>
      </c>
      <c r="C2969" s="82" t="s">
        <v>13</v>
      </c>
      <c r="D2969" s="83">
        <v>4.95</v>
      </c>
      <c r="E2969" s="61"/>
    </row>
    <row r="2970" spans="1:5" s="63" customFormat="1" x14ac:dyDescent="0.25">
      <c r="A2970" s="80" t="s">
        <v>14203</v>
      </c>
      <c r="B2970" s="81" t="s">
        <v>14204</v>
      </c>
      <c r="C2970" s="82" t="s">
        <v>13</v>
      </c>
      <c r="D2970" s="83">
        <v>7.64</v>
      </c>
      <c r="E2970" s="61"/>
    </row>
    <row r="2971" spans="1:5" s="63" customFormat="1" x14ac:dyDescent="0.25">
      <c r="A2971" s="80" t="s">
        <v>14205</v>
      </c>
      <c r="B2971" s="81" t="s">
        <v>14206</v>
      </c>
      <c r="C2971" s="82" t="s">
        <v>13</v>
      </c>
      <c r="D2971" s="83">
        <v>25.72</v>
      </c>
      <c r="E2971" s="61"/>
    </row>
    <row r="2972" spans="1:5" s="63" customFormat="1" x14ac:dyDescent="0.25">
      <c r="A2972" s="80" t="s">
        <v>14207</v>
      </c>
      <c r="B2972" s="81" t="s">
        <v>14208</v>
      </c>
      <c r="C2972" s="82" t="s">
        <v>13</v>
      </c>
      <c r="D2972" s="83">
        <v>6.67</v>
      </c>
      <c r="E2972" s="61"/>
    </row>
    <row r="2973" spans="1:5" s="63" customFormat="1" x14ac:dyDescent="0.25">
      <c r="A2973" s="80" t="s">
        <v>14209</v>
      </c>
      <c r="B2973" s="81" t="s">
        <v>4527</v>
      </c>
      <c r="C2973" s="82" t="s">
        <v>13</v>
      </c>
      <c r="D2973" s="83">
        <v>4.6900000000000004</v>
      </c>
      <c r="E2973" s="61"/>
    </row>
    <row r="2974" spans="1:5" s="63" customFormat="1" x14ac:dyDescent="0.25">
      <c r="A2974" s="80" t="s">
        <v>14210</v>
      </c>
      <c r="B2974" s="81" t="s">
        <v>14211</v>
      </c>
      <c r="C2974" s="82" t="s">
        <v>13</v>
      </c>
      <c r="D2974" s="83">
        <v>160.15</v>
      </c>
      <c r="E2974" s="61"/>
    </row>
    <row r="2975" spans="1:5" s="63" customFormat="1" x14ac:dyDescent="0.25">
      <c r="A2975" s="80" t="s">
        <v>14212</v>
      </c>
      <c r="B2975" s="81" t="s">
        <v>14213</v>
      </c>
      <c r="C2975" s="82" t="s">
        <v>13</v>
      </c>
      <c r="D2975" s="83">
        <v>196.17</v>
      </c>
      <c r="E2975" s="61"/>
    </row>
    <row r="2976" spans="1:5" s="63" customFormat="1" x14ac:dyDescent="0.25">
      <c r="A2976" s="80" t="s">
        <v>14214</v>
      </c>
      <c r="B2976" s="81" t="s">
        <v>3792</v>
      </c>
      <c r="C2976" s="82" t="s">
        <v>13</v>
      </c>
      <c r="D2976" s="83">
        <v>13.43</v>
      </c>
      <c r="E2976" s="61"/>
    </row>
    <row r="2977" spans="1:5" s="63" customFormat="1" ht="30" x14ac:dyDescent="0.25">
      <c r="A2977" s="80" t="s">
        <v>14215</v>
      </c>
      <c r="B2977" s="81" t="s">
        <v>14216</v>
      </c>
      <c r="C2977" s="82" t="s">
        <v>13</v>
      </c>
      <c r="D2977" s="83">
        <v>148159.47</v>
      </c>
      <c r="E2977" s="61"/>
    </row>
    <row r="2978" spans="1:5" s="63" customFormat="1" ht="30" x14ac:dyDescent="0.25">
      <c r="A2978" s="80" t="s">
        <v>14217</v>
      </c>
      <c r="B2978" s="81" t="s">
        <v>14218</v>
      </c>
      <c r="C2978" s="82" t="s">
        <v>13</v>
      </c>
      <c r="D2978" s="83">
        <v>117011.7</v>
      </c>
      <c r="E2978" s="61"/>
    </row>
    <row r="2979" spans="1:5" s="63" customFormat="1" ht="30" x14ac:dyDescent="0.25">
      <c r="A2979" s="80" t="s">
        <v>14219</v>
      </c>
      <c r="B2979" s="81" t="s">
        <v>14220</v>
      </c>
      <c r="C2979" s="82" t="s">
        <v>319</v>
      </c>
      <c r="D2979" s="83">
        <v>44245</v>
      </c>
      <c r="E2979" s="61"/>
    </row>
    <row r="2980" spans="1:5" s="63" customFormat="1" ht="30" x14ac:dyDescent="0.25">
      <c r="A2980" s="80" t="s">
        <v>14221</v>
      </c>
      <c r="B2980" s="81" t="s">
        <v>14222</v>
      </c>
      <c r="C2980" s="82" t="s">
        <v>319</v>
      </c>
      <c r="D2980" s="83">
        <v>43815.360000000001</v>
      </c>
      <c r="E2980" s="61"/>
    </row>
    <row r="2981" spans="1:5" s="63" customFormat="1" ht="30" x14ac:dyDescent="0.25">
      <c r="A2981" s="80" t="s">
        <v>14223</v>
      </c>
      <c r="B2981" s="81" t="s">
        <v>14224</v>
      </c>
      <c r="C2981" s="82" t="s">
        <v>319</v>
      </c>
      <c r="D2981" s="83">
        <v>2155.7600000000002</v>
      </c>
      <c r="E2981" s="61"/>
    </row>
    <row r="2982" spans="1:5" s="63" customFormat="1" ht="30" x14ac:dyDescent="0.25">
      <c r="A2982" s="80" t="s">
        <v>14225</v>
      </c>
      <c r="B2982" s="81" t="s">
        <v>14226</v>
      </c>
      <c r="C2982" s="82" t="s">
        <v>319</v>
      </c>
      <c r="D2982" s="83">
        <v>2973.06</v>
      </c>
      <c r="E2982" s="61"/>
    </row>
    <row r="2983" spans="1:5" s="63" customFormat="1" ht="30" x14ac:dyDescent="0.25">
      <c r="A2983" s="80" t="s">
        <v>14227</v>
      </c>
      <c r="B2983" s="81" t="s">
        <v>14228</v>
      </c>
      <c r="C2983" s="82" t="s">
        <v>319</v>
      </c>
      <c r="D2983" s="83">
        <v>5185.45</v>
      </c>
      <c r="E2983" s="61"/>
    </row>
    <row r="2984" spans="1:5" s="63" customFormat="1" ht="30" x14ac:dyDescent="0.25">
      <c r="A2984" s="80" t="s">
        <v>14229</v>
      </c>
      <c r="B2984" s="81" t="s">
        <v>14230</v>
      </c>
      <c r="C2984" s="82" t="s">
        <v>13</v>
      </c>
      <c r="D2984" s="83">
        <v>12848.51</v>
      </c>
      <c r="E2984" s="61"/>
    </row>
    <row r="2985" spans="1:5" s="63" customFormat="1" ht="45" x14ac:dyDescent="0.25">
      <c r="A2985" s="80" t="s">
        <v>14231</v>
      </c>
      <c r="B2985" s="81" t="s">
        <v>14232</v>
      </c>
      <c r="C2985" s="82" t="s">
        <v>13</v>
      </c>
      <c r="D2985" s="83">
        <v>289.48</v>
      </c>
      <c r="E2985" s="61"/>
    </row>
    <row r="2986" spans="1:5" s="63" customFormat="1" ht="45" x14ac:dyDescent="0.25">
      <c r="A2986" s="80" t="s">
        <v>14233</v>
      </c>
      <c r="B2986" s="81" t="s">
        <v>14234</v>
      </c>
      <c r="C2986" s="82" t="s">
        <v>13</v>
      </c>
      <c r="D2986" s="83">
        <v>381.03</v>
      </c>
      <c r="E2986" s="61"/>
    </row>
    <row r="2987" spans="1:5" s="63" customFormat="1" ht="30" x14ac:dyDescent="0.25">
      <c r="A2987" s="80" t="s">
        <v>14235</v>
      </c>
      <c r="B2987" s="81" t="s">
        <v>14236</v>
      </c>
      <c r="C2987" s="82" t="s">
        <v>319</v>
      </c>
      <c r="D2987" s="83">
        <v>4933.8</v>
      </c>
      <c r="E2987" s="61"/>
    </row>
    <row r="2988" spans="1:5" s="63" customFormat="1" ht="30" x14ac:dyDescent="0.25">
      <c r="A2988" s="80" t="s">
        <v>14237</v>
      </c>
      <c r="B2988" s="81" t="s">
        <v>14238</v>
      </c>
      <c r="C2988" s="82" t="s">
        <v>319</v>
      </c>
      <c r="D2988" s="83">
        <v>4513.46</v>
      </c>
      <c r="E2988" s="61"/>
    </row>
    <row r="2989" spans="1:5" s="63" customFormat="1" ht="30" x14ac:dyDescent="0.25">
      <c r="A2989" s="80" t="s">
        <v>14239</v>
      </c>
      <c r="B2989" s="81" t="s">
        <v>14240</v>
      </c>
      <c r="C2989" s="82" t="s">
        <v>319</v>
      </c>
      <c r="D2989" s="83">
        <v>6257.82</v>
      </c>
      <c r="E2989" s="61"/>
    </row>
    <row r="2990" spans="1:5" s="63" customFormat="1" ht="30" x14ac:dyDescent="0.25">
      <c r="A2990" s="80" t="s">
        <v>14241</v>
      </c>
      <c r="B2990" s="81" t="s">
        <v>14242</v>
      </c>
      <c r="C2990" s="82" t="s">
        <v>319</v>
      </c>
      <c r="D2990" s="83">
        <v>9173.32</v>
      </c>
      <c r="E2990" s="61"/>
    </row>
    <row r="2991" spans="1:5" s="63" customFormat="1" ht="30" x14ac:dyDescent="0.25">
      <c r="A2991" s="80" t="s">
        <v>14243</v>
      </c>
      <c r="B2991" s="81" t="s">
        <v>14244</v>
      </c>
      <c r="C2991" s="82" t="s">
        <v>319</v>
      </c>
      <c r="D2991" s="83">
        <v>4970.17</v>
      </c>
      <c r="E2991" s="61"/>
    </row>
    <row r="2992" spans="1:5" s="63" customFormat="1" ht="30" x14ac:dyDescent="0.25">
      <c r="A2992" s="80" t="s">
        <v>14245</v>
      </c>
      <c r="B2992" s="81" t="s">
        <v>14246</v>
      </c>
      <c r="C2992" s="82" t="s">
        <v>319</v>
      </c>
      <c r="D2992" s="83">
        <v>7518.25</v>
      </c>
      <c r="E2992" s="61"/>
    </row>
    <row r="2993" spans="1:5" s="63" customFormat="1" ht="30" x14ac:dyDescent="0.25">
      <c r="A2993" s="80" t="s">
        <v>14247</v>
      </c>
      <c r="B2993" s="81" t="s">
        <v>14248</v>
      </c>
      <c r="C2993" s="82" t="s">
        <v>319</v>
      </c>
      <c r="D2993" s="83">
        <v>6922.65</v>
      </c>
      <c r="E2993" s="61"/>
    </row>
    <row r="2994" spans="1:5" s="63" customFormat="1" ht="30" x14ac:dyDescent="0.25">
      <c r="A2994" s="80" t="s">
        <v>14249</v>
      </c>
      <c r="B2994" s="81" t="s">
        <v>14250</v>
      </c>
      <c r="C2994" s="82" t="s">
        <v>319</v>
      </c>
      <c r="D2994" s="83">
        <v>795.44</v>
      </c>
      <c r="E2994" s="61"/>
    </row>
    <row r="2995" spans="1:5" s="63" customFormat="1" ht="30" x14ac:dyDescent="0.25">
      <c r="A2995" s="80" t="s">
        <v>14251</v>
      </c>
      <c r="B2995" s="81" t="s">
        <v>14252</v>
      </c>
      <c r="C2995" s="82" t="s">
        <v>319</v>
      </c>
      <c r="D2995" s="83">
        <v>1013.5</v>
      </c>
      <c r="E2995" s="61"/>
    </row>
    <row r="2996" spans="1:5" s="63" customFormat="1" x14ac:dyDescent="0.25">
      <c r="A2996" s="80" t="s">
        <v>14253</v>
      </c>
      <c r="B2996" s="81" t="s">
        <v>7615</v>
      </c>
      <c r="C2996" s="82" t="s">
        <v>63</v>
      </c>
      <c r="D2996" s="83">
        <v>1846.08</v>
      </c>
      <c r="E2996" s="61"/>
    </row>
    <row r="2997" spans="1:5" s="63" customFormat="1" x14ac:dyDescent="0.25">
      <c r="A2997" s="80" t="s">
        <v>14254</v>
      </c>
      <c r="B2997" s="81" t="s">
        <v>7619</v>
      </c>
      <c r="C2997" s="82" t="s">
        <v>63</v>
      </c>
      <c r="D2997" s="83">
        <v>2241.0700000000002</v>
      </c>
      <c r="E2997" s="61"/>
    </row>
    <row r="2998" spans="1:5" s="63" customFormat="1" ht="30" x14ac:dyDescent="0.25">
      <c r="A2998" s="80" t="s">
        <v>14255</v>
      </c>
      <c r="B2998" s="81" t="s">
        <v>14256</v>
      </c>
      <c r="C2998" s="82" t="s">
        <v>13</v>
      </c>
      <c r="D2998" s="83">
        <v>88643.4</v>
      </c>
      <c r="E2998" s="61"/>
    </row>
    <row r="2999" spans="1:5" s="63" customFormat="1" x14ac:dyDescent="0.25">
      <c r="A2999" s="80" t="s">
        <v>14257</v>
      </c>
      <c r="B2999" s="81" t="s">
        <v>14258</v>
      </c>
      <c r="C2999" s="82" t="s">
        <v>13</v>
      </c>
      <c r="D2999" s="83">
        <v>36238.230000000003</v>
      </c>
      <c r="E2999" s="61"/>
    </row>
    <row r="3000" spans="1:5" s="63" customFormat="1" ht="30" x14ac:dyDescent="0.25">
      <c r="A3000" s="80" t="s">
        <v>14259</v>
      </c>
      <c r="B3000" s="81" t="s">
        <v>14260</v>
      </c>
      <c r="C3000" s="82" t="s">
        <v>13</v>
      </c>
      <c r="D3000" s="83">
        <v>41889.769999999997</v>
      </c>
      <c r="E3000" s="61"/>
    </row>
    <row r="3001" spans="1:5" s="63" customFormat="1" ht="30" x14ac:dyDescent="0.25">
      <c r="A3001" s="80" t="s">
        <v>14261</v>
      </c>
      <c r="B3001" s="81" t="s">
        <v>14262</v>
      </c>
      <c r="C3001" s="82" t="s">
        <v>13</v>
      </c>
      <c r="D3001" s="83">
        <v>48400.55</v>
      </c>
      <c r="E3001" s="61"/>
    </row>
    <row r="3002" spans="1:5" s="63" customFormat="1" ht="30" x14ac:dyDescent="0.25">
      <c r="A3002" s="80" t="s">
        <v>14263</v>
      </c>
      <c r="B3002" s="81" t="s">
        <v>14264</v>
      </c>
      <c r="C3002" s="82" t="s">
        <v>13</v>
      </c>
      <c r="D3002" s="83">
        <v>53936.94</v>
      </c>
      <c r="E3002" s="61"/>
    </row>
    <row r="3003" spans="1:5" s="63" customFormat="1" ht="45" x14ac:dyDescent="0.25">
      <c r="A3003" s="80" t="s">
        <v>14265</v>
      </c>
      <c r="B3003" s="81" t="s">
        <v>14266</v>
      </c>
      <c r="C3003" s="82" t="s">
        <v>13</v>
      </c>
      <c r="D3003" s="83">
        <v>227411.22</v>
      </c>
      <c r="E3003" s="61"/>
    </row>
    <row r="3004" spans="1:5" s="63" customFormat="1" ht="30" x14ac:dyDescent="0.25">
      <c r="A3004" s="80" t="s">
        <v>14267</v>
      </c>
      <c r="B3004" s="81" t="s">
        <v>14268</v>
      </c>
      <c r="C3004" s="82" t="s">
        <v>13</v>
      </c>
      <c r="D3004" s="83">
        <v>82737.38</v>
      </c>
      <c r="E3004" s="61"/>
    </row>
    <row r="3005" spans="1:5" s="63" customFormat="1" ht="45" x14ac:dyDescent="0.25">
      <c r="A3005" s="80" t="s">
        <v>14269</v>
      </c>
      <c r="B3005" s="81" t="s">
        <v>14270</v>
      </c>
      <c r="C3005" s="82" t="s">
        <v>13</v>
      </c>
      <c r="D3005" s="83">
        <v>378706.62</v>
      </c>
      <c r="E3005" s="61"/>
    </row>
    <row r="3006" spans="1:5" s="63" customFormat="1" ht="30" x14ac:dyDescent="0.25">
      <c r="A3006" s="80" t="s">
        <v>14271</v>
      </c>
      <c r="B3006" s="81" t="s">
        <v>14272</v>
      </c>
      <c r="C3006" s="82" t="s">
        <v>13</v>
      </c>
      <c r="D3006" s="83">
        <v>3484.32</v>
      </c>
      <c r="E3006" s="61"/>
    </row>
    <row r="3007" spans="1:5" s="63" customFormat="1" ht="30" x14ac:dyDescent="0.25">
      <c r="A3007" s="80" t="s">
        <v>14273</v>
      </c>
      <c r="B3007" s="81" t="s">
        <v>14274</v>
      </c>
      <c r="C3007" s="82" t="s">
        <v>13</v>
      </c>
      <c r="D3007" s="83">
        <v>4504.6099999999997</v>
      </c>
      <c r="E3007" s="61"/>
    </row>
    <row r="3008" spans="1:5" s="63" customFormat="1" ht="30" x14ac:dyDescent="0.25">
      <c r="A3008" s="80" t="s">
        <v>14275</v>
      </c>
      <c r="B3008" s="81" t="s">
        <v>14276</v>
      </c>
      <c r="C3008" s="82" t="s">
        <v>13</v>
      </c>
      <c r="D3008" s="83">
        <v>6056.92</v>
      </c>
      <c r="E3008" s="61"/>
    </row>
    <row r="3009" spans="1:5" s="63" customFormat="1" ht="30" x14ac:dyDescent="0.25">
      <c r="A3009" s="80" t="s">
        <v>14277</v>
      </c>
      <c r="B3009" s="81" t="s">
        <v>14278</v>
      </c>
      <c r="C3009" s="82" t="s">
        <v>13</v>
      </c>
      <c r="D3009" s="83">
        <v>3878.83</v>
      </c>
      <c r="E3009" s="61"/>
    </row>
    <row r="3010" spans="1:5" s="63" customFormat="1" ht="30" x14ac:dyDescent="0.25">
      <c r="A3010" s="80" t="s">
        <v>14279</v>
      </c>
      <c r="B3010" s="81" t="s">
        <v>14280</v>
      </c>
      <c r="C3010" s="82" t="s">
        <v>13</v>
      </c>
      <c r="D3010" s="83">
        <v>4466.3500000000004</v>
      </c>
      <c r="E3010" s="61"/>
    </row>
    <row r="3011" spans="1:5" s="63" customFormat="1" ht="30" x14ac:dyDescent="0.25">
      <c r="A3011" s="80" t="s">
        <v>14281</v>
      </c>
      <c r="B3011" s="81" t="s">
        <v>14282</v>
      </c>
      <c r="C3011" s="82" t="s">
        <v>13</v>
      </c>
      <c r="D3011" s="83">
        <v>5302.67</v>
      </c>
      <c r="E3011" s="61"/>
    </row>
    <row r="3012" spans="1:5" s="63" customFormat="1" ht="30" x14ac:dyDescent="0.25">
      <c r="A3012" s="80" t="s">
        <v>14283</v>
      </c>
      <c r="B3012" s="81" t="s">
        <v>14284</v>
      </c>
      <c r="C3012" s="82" t="s">
        <v>13</v>
      </c>
      <c r="D3012" s="83">
        <v>6141.67</v>
      </c>
      <c r="E3012" s="61"/>
    </row>
    <row r="3013" spans="1:5" s="63" customFormat="1" ht="30" x14ac:dyDescent="0.25">
      <c r="A3013" s="80" t="s">
        <v>14285</v>
      </c>
      <c r="B3013" s="81" t="s">
        <v>14286</v>
      </c>
      <c r="C3013" s="82" t="s">
        <v>13</v>
      </c>
      <c r="D3013" s="83">
        <v>3579.83</v>
      </c>
      <c r="E3013" s="61"/>
    </row>
    <row r="3014" spans="1:5" s="63" customFormat="1" ht="30" x14ac:dyDescent="0.25">
      <c r="A3014" s="80" t="s">
        <v>14287</v>
      </c>
      <c r="B3014" s="81" t="s">
        <v>14288</v>
      </c>
      <c r="C3014" s="82" t="s">
        <v>13</v>
      </c>
      <c r="D3014" s="83">
        <v>4067.14</v>
      </c>
      <c r="E3014" s="61"/>
    </row>
    <row r="3015" spans="1:5" s="63" customFormat="1" ht="30" x14ac:dyDescent="0.25">
      <c r="A3015" s="80" t="s">
        <v>14289</v>
      </c>
      <c r="B3015" s="81" t="s">
        <v>14290</v>
      </c>
      <c r="C3015" s="82" t="s">
        <v>13</v>
      </c>
      <c r="D3015" s="83">
        <v>4414.43</v>
      </c>
      <c r="E3015" s="61"/>
    </row>
    <row r="3016" spans="1:5" s="63" customFormat="1" ht="30" x14ac:dyDescent="0.25">
      <c r="A3016" s="80" t="s">
        <v>14291</v>
      </c>
      <c r="B3016" s="81" t="s">
        <v>14292</v>
      </c>
      <c r="C3016" s="82" t="s">
        <v>13</v>
      </c>
      <c r="D3016" s="83">
        <v>4559.24</v>
      </c>
      <c r="E3016" s="61"/>
    </row>
    <row r="3017" spans="1:5" s="63" customFormat="1" ht="30" x14ac:dyDescent="0.25">
      <c r="A3017" s="80" t="s">
        <v>14293</v>
      </c>
      <c r="B3017" s="81" t="s">
        <v>14294</v>
      </c>
      <c r="C3017" s="82" t="s">
        <v>13</v>
      </c>
      <c r="D3017" s="83">
        <v>7733</v>
      </c>
      <c r="E3017" s="61"/>
    </row>
    <row r="3018" spans="1:5" s="63" customFormat="1" ht="30" x14ac:dyDescent="0.25">
      <c r="A3018" s="80" t="s">
        <v>14295</v>
      </c>
      <c r="B3018" s="81" t="s">
        <v>14296</v>
      </c>
      <c r="C3018" s="82" t="s">
        <v>119</v>
      </c>
      <c r="D3018" s="83">
        <v>10.35</v>
      </c>
      <c r="E3018" s="61"/>
    </row>
    <row r="3019" spans="1:5" s="63" customFormat="1" ht="30" x14ac:dyDescent="0.25">
      <c r="A3019" s="80" t="s">
        <v>14297</v>
      </c>
      <c r="B3019" s="81" t="s">
        <v>14298</v>
      </c>
      <c r="C3019" s="82" t="s">
        <v>119</v>
      </c>
      <c r="D3019" s="83">
        <v>15.49</v>
      </c>
      <c r="E3019" s="61"/>
    </row>
    <row r="3020" spans="1:5" s="63" customFormat="1" ht="30" x14ac:dyDescent="0.25">
      <c r="A3020" s="80" t="s">
        <v>14299</v>
      </c>
      <c r="B3020" s="81" t="s">
        <v>14300</v>
      </c>
      <c r="C3020" s="82" t="s">
        <v>119</v>
      </c>
      <c r="D3020" s="83">
        <v>18.21</v>
      </c>
      <c r="E3020" s="61"/>
    </row>
    <row r="3021" spans="1:5" s="63" customFormat="1" ht="45" x14ac:dyDescent="0.25">
      <c r="A3021" s="80" t="s">
        <v>14301</v>
      </c>
      <c r="B3021" s="81" t="s">
        <v>14302</v>
      </c>
      <c r="C3021" s="82" t="s">
        <v>63</v>
      </c>
      <c r="D3021" s="83">
        <v>3924.91</v>
      </c>
      <c r="E3021" s="61"/>
    </row>
    <row r="3022" spans="1:5" s="63" customFormat="1" ht="45" x14ac:dyDescent="0.25">
      <c r="A3022" s="80" t="s">
        <v>14303</v>
      </c>
      <c r="B3022" s="81" t="s">
        <v>14304</v>
      </c>
      <c r="C3022" s="82" t="s">
        <v>13</v>
      </c>
      <c r="D3022" s="83">
        <v>1091.9100000000001</v>
      </c>
      <c r="E3022" s="61"/>
    </row>
    <row r="3023" spans="1:5" s="63" customFormat="1" ht="30" x14ac:dyDescent="0.25">
      <c r="A3023" s="80" t="s">
        <v>14305</v>
      </c>
      <c r="B3023" s="81" t="s">
        <v>14306</v>
      </c>
      <c r="C3023" s="82" t="s">
        <v>63</v>
      </c>
      <c r="D3023" s="83">
        <v>1544.47</v>
      </c>
      <c r="E3023" s="61"/>
    </row>
    <row r="3024" spans="1:5" s="63" customFormat="1" ht="45" x14ac:dyDescent="0.25">
      <c r="A3024" s="80" t="s">
        <v>14307</v>
      </c>
      <c r="B3024" s="81" t="s">
        <v>14308</v>
      </c>
      <c r="C3024" s="82" t="s">
        <v>13</v>
      </c>
      <c r="D3024" s="83">
        <v>5760.22</v>
      </c>
      <c r="E3024" s="61"/>
    </row>
    <row r="3025" spans="1:5" s="63" customFormat="1" ht="45" x14ac:dyDescent="0.25">
      <c r="A3025" s="80" t="s">
        <v>14309</v>
      </c>
      <c r="B3025" s="81" t="s">
        <v>14310</v>
      </c>
      <c r="C3025" s="82" t="s">
        <v>13</v>
      </c>
      <c r="D3025" s="83">
        <v>147.34</v>
      </c>
      <c r="E3025" s="61"/>
    </row>
    <row r="3026" spans="1:5" s="63" customFormat="1" ht="30" x14ac:dyDescent="0.25">
      <c r="A3026" s="80" t="s">
        <v>14311</v>
      </c>
      <c r="B3026" s="81" t="s">
        <v>14312</v>
      </c>
      <c r="C3026" s="82" t="s">
        <v>63</v>
      </c>
      <c r="D3026" s="83">
        <v>1318.69</v>
      </c>
      <c r="E3026" s="61"/>
    </row>
    <row r="3027" spans="1:5" s="63" customFormat="1" ht="30" x14ac:dyDescent="0.25">
      <c r="A3027" s="80" t="s">
        <v>14313</v>
      </c>
      <c r="B3027" s="81" t="s">
        <v>14314</v>
      </c>
      <c r="C3027" s="82" t="s">
        <v>13</v>
      </c>
      <c r="D3027" s="83">
        <v>296.58</v>
      </c>
      <c r="E3027" s="61"/>
    </row>
    <row r="3028" spans="1:5" s="63" customFormat="1" ht="30" x14ac:dyDescent="0.25">
      <c r="A3028" s="80" t="s">
        <v>14315</v>
      </c>
      <c r="B3028" s="81" t="s">
        <v>14316</v>
      </c>
      <c r="C3028" s="82" t="s">
        <v>63</v>
      </c>
      <c r="D3028" s="83">
        <v>1012.05</v>
      </c>
      <c r="E3028" s="61"/>
    </row>
    <row r="3029" spans="1:5" s="63" customFormat="1" ht="30" x14ac:dyDescent="0.25">
      <c r="A3029" s="80" t="s">
        <v>14317</v>
      </c>
      <c r="B3029" s="81" t="s">
        <v>14318</v>
      </c>
      <c r="C3029" s="82" t="s">
        <v>13</v>
      </c>
      <c r="D3029" s="83">
        <v>232.26</v>
      </c>
      <c r="E3029" s="61"/>
    </row>
    <row r="3030" spans="1:5" s="63" customFormat="1" ht="30" x14ac:dyDescent="0.25">
      <c r="A3030" s="80" t="s">
        <v>14319</v>
      </c>
      <c r="B3030" s="81" t="s">
        <v>14320</v>
      </c>
      <c r="C3030" s="82" t="s">
        <v>63</v>
      </c>
      <c r="D3030" s="83">
        <v>3398.81</v>
      </c>
      <c r="E3030" s="61"/>
    </row>
    <row r="3031" spans="1:5" s="63" customFormat="1" ht="30" x14ac:dyDescent="0.25">
      <c r="A3031" s="80" t="s">
        <v>14321</v>
      </c>
      <c r="B3031" s="81" t="s">
        <v>14322</v>
      </c>
      <c r="C3031" s="82" t="s">
        <v>119</v>
      </c>
      <c r="D3031" s="83">
        <v>3533.13</v>
      </c>
      <c r="E3031" s="61"/>
    </row>
    <row r="3032" spans="1:5" s="63" customFormat="1" x14ac:dyDescent="0.25">
      <c r="A3032" s="80" t="s">
        <v>14323</v>
      </c>
      <c r="B3032" s="81" t="s">
        <v>14324</v>
      </c>
      <c r="C3032" s="82" t="s">
        <v>13</v>
      </c>
      <c r="D3032" s="83">
        <v>85.44</v>
      </c>
      <c r="E3032" s="61"/>
    </row>
    <row r="3033" spans="1:5" s="63" customFormat="1" x14ac:dyDescent="0.25">
      <c r="A3033" s="80" t="s">
        <v>14325</v>
      </c>
      <c r="B3033" s="81" t="s">
        <v>14326</v>
      </c>
      <c r="C3033" s="82" t="s">
        <v>13</v>
      </c>
      <c r="D3033" s="83">
        <v>88.4</v>
      </c>
      <c r="E3033" s="61"/>
    </row>
    <row r="3034" spans="1:5" s="63" customFormat="1" x14ac:dyDescent="0.25">
      <c r="A3034" s="80" t="s">
        <v>14327</v>
      </c>
      <c r="B3034" s="81" t="s">
        <v>14328</v>
      </c>
      <c r="C3034" s="82" t="s">
        <v>63</v>
      </c>
      <c r="D3034" s="83">
        <v>2005.52</v>
      </c>
      <c r="E3034" s="61"/>
    </row>
    <row r="3035" spans="1:5" s="63" customFormat="1" x14ac:dyDescent="0.25">
      <c r="A3035" s="80" t="s">
        <v>14329</v>
      </c>
      <c r="B3035" s="81" t="s">
        <v>14330</v>
      </c>
      <c r="C3035" s="82" t="s">
        <v>63</v>
      </c>
      <c r="D3035" s="83">
        <v>1486.28</v>
      </c>
      <c r="E3035" s="61"/>
    </row>
    <row r="3036" spans="1:5" s="63" customFormat="1" x14ac:dyDescent="0.25">
      <c r="A3036" s="80" t="s">
        <v>14331</v>
      </c>
      <c r="B3036" s="81" t="s">
        <v>14332</v>
      </c>
      <c r="C3036" s="82" t="s">
        <v>63</v>
      </c>
      <c r="D3036" s="83">
        <v>1213.47</v>
      </c>
      <c r="E3036" s="61"/>
    </row>
    <row r="3037" spans="1:5" s="63" customFormat="1" x14ac:dyDescent="0.25">
      <c r="A3037" s="80" t="s">
        <v>14333</v>
      </c>
      <c r="B3037" s="81" t="s">
        <v>14334</v>
      </c>
      <c r="C3037" s="82" t="s">
        <v>63</v>
      </c>
      <c r="D3037" s="83">
        <v>1083.73</v>
      </c>
      <c r="E3037" s="61"/>
    </row>
    <row r="3038" spans="1:5" s="63" customFormat="1" x14ac:dyDescent="0.25">
      <c r="A3038" s="80" t="s">
        <v>14335</v>
      </c>
      <c r="B3038" s="81" t="s">
        <v>14336</v>
      </c>
      <c r="C3038" s="82" t="s">
        <v>63</v>
      </c>
      <c r="D3038" s="83">
        <v>904.95</v>
      </c>
      <c r="E3038" s="61"/>
    </row>
    <row r="3039" spans="1:5" s="63" customFormat="1" x14ac:dyDescent="0.25">
      <c r="A3039" s="80" t="s">
        <v>14337</v>
      </c>
      <c r="B3039" s="81" t="s">
        <v>14338</v>
      </c>
      <c r="C3039" s="82" t="s">
        <v>63</v>
      </c>
      <c r="D3039" s="83">
        <v>2884.78</v>
      </c>
      <c r="E3039" s="61"/>
    </row>
    <row r="3040" spans="1:5" s="63" customFormat="1" x14ac:dyDescent="0.25">
      <c r="A3040" s="80" t="s">
        <v>14339</v>
      </c>
      <c r="B3040" s="81" t="s">
        <v>14340</v>
      </c>
      <c r="C3040" s="82" t="s">
        <v>63</v>
      </c>
      <c r="D3040" s="83">
        <v>1657.84</v>
      </c>
      <c r="E3040" s="61"/>
    </row>
    <row r="3041" spans="1:5" s="63" customFormat="1" x14ac:dyDescent="0.25">
      <c r="A3041" s="80" t="s">
        <v>14341</v>
      </c>
      <c r="B3041" s="81" t="s">
        <v>14342</v>
      </c>
      <c r="C3041" s="82" t="s">
        <v>63</v>
      </c>
      <c r="D3041" s="83">
        <v>1318.82</v>
      </c>
      <c r="E3041" s="61"/>
    </row>
    <row r="3042" spans="1:5" s="63" customFormat="1" ht="45" x14ac:dyDescent="0.25">
      <c r="A3042" s="80" t="s">
        <v>14343</v>
      </c>
      <c r="B3042" s="81" t="s">
        <v>14344</v>
      </c>
      <c r="C3042" s="82" t="s">
        <v>63</v>
      </c>
      <c r="D3042" s="83">
        <v>1304.6099999999999</v>
      </c>
      <c r="E3042" s="61"/>
    </row>
    <row r="3043" spans="1:5" s="63" customFormat="1" ht="45" x14ac:dyDescent="0.25">
      <c r="A3043" s="80" t="s">
        <v>14345</v>
      </c>
      <c r="B3043" s="81" t="s">
        <v>14346</v>
      </c>
      <c r="C3043" s="82" t="s">
        <v>63</v>
      </c>
      <c r="D3043" s="83">
        <v>1425.09</v>
      </c>
      <c r="E3043" s="61"/>
    </row>
    <row r="3044" spans="1:5" s="63" customFormat="1" ht="45" x14ac:dyDescent="0.25">
      <c r="A3044" s="80" t="s">
        <v>14347</v>
      </c>
      <c r="B3044" s="81" t="s">
        <v>14348</v>
      </c>
      <c r="C3044" s="82" t="s">
        <v>63</v>
      </c>
      <c r="D3044" s="83">
        <v>2239.6999999999998</v>
      </c>
      <c r="E3044" s="61"/>
    </row>
    <row r="3045" spans="1:5" s="63" customFormat="1" ht="45" x14ac:dyDescent="0.25">
      <c r="A3045" s="80" t="s">
        <v>14349</v>
      </c>
      <c r="B3045" s="81" t="s">
        <v>14350</v>
      </c>
      <c r="C3045" s="82" t="s">
        <v>63</v>
      </c>
      <c r="D3045" s="83">
        <v>87.87</v>
      </c>
      <c r="E3045" s="61"/>
    </row>
    <row r="3046" spans="1:5" s="63" customFormat="1" ht="45" x14ac:dyDescent="0.25">
      <c r="A3046" s="80" t="s">
        <v>14351</v>
      </c>
      <c r="B3046" s="81" t="s">
        <v>14352</v>
      </c>
      <c r="C3046" s="82" t="s">
        <v>13</v>
      </c>
      <c r="D3046" s="83">
        <v>5398.52</v>
      </c>
      <c r="E3046" s="61"/>
    </row>
    <row r="3047" spans="1:5" s="63" customFormat="1" ht="45" x14ac:dyDescent="0.25">
      <c r="A3047" s="80" t="s">
        <v>14353</v>
      </c>
      <c r="B3047" s="81" t="s">
        <v>14354</v>
      </c>
      <c r="C3047" s="82" t="s">
        <v>13</v>
      </c>
      <c r="D3047" s="83">
        <v>22194.23</v>
      </c>
      <c r="E3047" s="61"/>
    </row>
    <row r="3048" spans="1:5" s="63" customFormat="1" ht="60" x14ac:dyDescent="0.25">
      <c r="A3048" s="80" t="s">
        <v>14355</v>
      </c>
      <c r="B3048" s="81" t="s">
        <v>14356</v>
      </c>
      <c r="C3048" s="82" t="s">
        <v>13</v>
      </c>
      <c r="D3048" s="83">
        <v>413492.66</v>
      </c>
      <c r="E3048" s="61"/>
    </row>
    <row r="3049" spans="1:5" s="63" customFormat="1" ht="30" x14ac:dyDescent="0.25">
      <c r="A3049" s="80" t="s">
        <v>14357</v>
      </c>
      <c r="B3049" s="81" t="s">
        <v>14358</v>
      </c>
      <c r="C3049" s="82" t="s">
        <v>13</v>
      </c>
      <c r="D3049" s="83">
        <v>8347.73</v>
      </c>
      <c r="E3049" s="61"/>
    </row>
    <row r="3050" spans="1:5" s="63" customFormat="1" ht="30" x14ac:dyDescent="0.25">
      <c r="A3050" s="80" t="s">
        <v>14359</v>
      </c>
      <c r="B3050" s="81" t="s">
        <v>14360</v>
      </c>
      <c r="C3050" s="82" t="s">
        <v>13</v>
      </c>
      <c r="D3050" s="83">
        <v>4336.4399999999996</v>
      </c>
      <c r="E3050" s="61"/>
    </row>
    <row r="3051" spans="1:5" s="63" customFormat="1" ht="30" x14ac:dyDescent="0.25">
      <c r="A3051" s="80" t="s">
        <v>14361</v>
      </c>
      <c r="B3051" s="81" t="s">
        <v>14362</v>
      </c>
      <c r="C3051" s="82" t="s">
        <v>13</v>
      </c>
      <c r="D3051" s="83">
        <v>4118.88</v>
      </c>
      <c r="E3051" s="61"/>
    </row>
    <row r="3052" spans="1:5" s="63" customFormat="1" ht="60" x14ac:dyDescent="0.25">
      <c r="A3052" s="80" t="s">
        <v>14363</v>
      </c>
      <c r="B3052" s="81" t="s">
        <v>14364</v>
      </c>
      <c r="C3052" s="82" t="s">
        <v>13</v>
      </c>
      <c r="D3052" s="83">
        <v>653511.75</v>
      </c>
      <c r="E3052" s="61"/>
    </row>
    <row r="3053" spans="1:5" s="63" customFormat="1" ht="45" x14ac:dyDescent="0.25">
      <c r="A3053" s="80" t="s">
        <v>14365</v>
      </c>
      <c r="B3053" s="81" t="s">
        <v>14366</v>
      </c>
      <c r="C3053" s="82" t="s">
        <v>13</v>
      </c>
      <c r="D3053" s="83">
        <v>4194.8599999999997</v>
      </c>
      <c r="E3053" s="61"/>
    </row>
    <row r="3054" spans="1:5" s="63" customFormat="1" ht="45" x14ac:dyDescent="0.25">
      <c r="A3054" s="80" t="s">
        <v>14367</v>
      </c>
      <c r="B3054" s="81" t="s">
        <v>14368</v>
      </c>
      <c r="C3054" s="82" t="s">
        <v>13</v>
      </c>
      <c r="D3054" s="83">
        <v>4764.8</v>
      </c>
      <c r="E3054" s="61"/>
    </row>
    <row r="3055" spans="1:5" s="63" customFormat="1" ht="45" x14ac:dyDescent="0.25">
      <c r="A3055" s="80" t="s">
        <v>14369</v>
      </c>
      <c r="B3055" s="81" t="s">
        <v>14370</v>
      </c>
      <c r="C3055" s="82" t="s">
        <v>13</v>
      </c>
      <c r="D3055" s="83">
        <v>5428.62</v>
      </c>
      <c r="E3055" s="61"/>
    </row>
    <row r="3056" spans="1:5" s="63" customFormat="1" ht="45" x14ac:dyDescent="0.25">
      <c r="A3056" s="80" t="s">
        <v>14371</v>
      </c>
      <c r="B3056" s="81" t="s">
        <v>14372</v>
      </c>
      <c r="C3056" s="82" t="s">
        <v>13</v>
      </c>
      <c r="D3056" s="83">
        <v>4044.01</v>
      </c>
      <c r="E3056" s="61"/>
    </row>
    <row r="3057" spans="1:5" s="63" customFormat="1" ht="45" x14ac:dyDescent="0.25">
      <c r="A3057" s="80" t="s">
        <v>14373</v>
      </c>
      <c r="B3057" s="81" t="s">
        <v>14374</v>
      </c>
      <c r="C3057" s="82" t="s">
        <v>13</v>
      </c>
      <c r="D3057" s="83">
        <v>4534.72</v>
      </c>
      <c r="E3057" s="61"/>
    </row>
    <row r="3058" spans="1:5" s="63" customFormat="1" ht="45" x14ac:dyDescent="0.25">
      <c r="A3058" s="80" t="s">
        <v>14375</v>
      </c>
      <c r="B3058" s="81" t="s">
        <v>14376</v>
      </c>
      <c r="C3058" s="82" t="s">
        <v>13</v>
      </c>
      <c r="D3058" s="83">
        <v>5776.7</v>
      </c>
      <c r="E3058" s="61"/>
    </row>
    <row r="3059" spans="1:5" s="63" customFormat="1" ht="45" x14ac:dyDescent="0.25">
      <c r="A3059" s="80" t="s">
        <v>14377</v>
      </c>
      <c r="B3059" s="81" t="s">
        <v>14378</v>
      </c>
      <c r="C3059" s="82" t="s">
        <v>13</v>
      </c>
      <c r="D3059" s="83">
        <v>5819.8</v>
      </c>
      <c r="E3059" s="61"/>
    </row>
    <row r="3060" spans="1:5" s="63" customFormat="1" ht="30" x14ac:dyDescent="0.25">
      <c r="A3060" s="80" t="s">
        <v>14379</v>
      </c>
      <c r="B3060" s="81" t="s">
        <v>14380</v>
      </c>
      <c r="C3060" s="82" t="s">
        <v>13</v>
      </c>
      <c r="D3060" s="83">
        <v>18031.349999999999</v>
      </c>
      <c r="E3060" s="61"/>
    </row>
    <row r="3061" spans="1:5" s="63" customFormat="1" ht="30" x14ac:dyDescent="0.25">
      <c r="A3061" s="80" t="s">
        <v>14381</v>
      </c>
      <c r="B3061" s="81" t="s">
        <v>14382</v>
      </c>
      <c r="C3061" s="82" t="s">
        <v>13</v>
      </c>
      <c r="D3061" s="83">
        <v>50502.64</v>
      </c>
      <c r="E3061" s="61"/>
    </row>
    <row r="3062" spans="1:5" s="63" customFormat="1" ht="45" x14ac:dyDescent="0.25">
      <c r="A3062" s="80" t="s">
        <v>14383</v>
      </c>
      <c r="B3062" s="81" t="s">
        <v>14384</v>
      </c>
      <c r="C3062" s="82" t="s">
        <v>13</v>
      </c>
      <c r="D3062" s="83">
        <v>45976.2</v>
      </c>
      <c r="E3062" s="61"/>
    </row>
    <row r="3063" spans="1:5" s="63" customFormat="1" ht="30" x14ac:dyDescent="0.25">
      <c r="A3063" s="80" t="s">
        <v>14385</v>
      </c>
      <c r="B3063" s="81" t="s">
        <v>14386</v>
      </c>
      <c r="C3063" s="82" t="s">
        <v>13</v>
      </c>
      <c r="D3063" s="83">
        <v>15893.08</v>
      </c>
      <c r="E3063" s="61"/>
    </row>
    <row r="3064" spans="1:5" s="63" customFormat="1" x14ac:dyDescent="0.25">
      <c r="A3064" s="80" t="s">
        <v>14387</v>
      </c>
      <c r="B3064" s="81" t="s">
        <v>7539</v>
      </c>
      <c r="C3064" s="82" t="s">
        <v>13</v>
      </c>
      <c r="D3064" s="83">
        <v>816.41</v>
      </c>
      <c r="E3064" s="61"/>
    </row>
    <row r="3065" spans="1:5" s="63" customFormat="1" x14ac:dyDescent="0.25">
      <c r="A3065" s="80" t="s">
        <v>14388</v>
      </c>
      <c r="B3065" s="81" t="s">
        <v>7541</v>
      </c>
      <c r="C3065" s="82" t="s">
        <v>13</v>
      </c>
      <c r="D3065" s="83">
        <v>2381.86</v>
      </c>
      <c r="E3065" s="61"/>
    </row>
    <row r="3066" spans="1:5" s="63" customFormat="1" ht="30" x14ac:dyDescent="0.25">
      <c r="A3066" s="80" t="s">
        <v>14389</v>
      </c>
      <c r="B3066" s="81" t="s">
        <v>7535</v>
      </c>
      <c r="C3066" s="82" t="s">
        <v>13</v>
      </c>
      <c r="D3066" s="83">
        <v>1914.9</v>
      </c>
      <c r="E3066" s="61"/>
    </row>
    <row r="3067" spans="1:5" s="63" customFormat="1" ht="45" x14ac:dyDescent="0.25">
      <c r="A3067" s="80" t="s">
        <v>14390</v>
      </c>
      <c r="B3067" s="81" t="s">
        <v>14391</v>
      </c>
      <c r="C3067" s="82" t="s">
        <v>13</v>
      </c>
      <c r="D3067" s="83">
        <v>1709.49</v>
      </c>
      <c r="E3067" s="61"/>
    </row>
    <row r="3068" spans="1:5" s="63" customFormat="1" ht="30" x14ac:dyDescent="0.25">
      <c r="A3068" s="80" t="s">
        <v>14392</v>
      </c>
      <c r="B3068" s="81" t="s">
        <v>14393</v>
      </c>
      <c r="C3068" s="82" t="s">
        <v>13</v>
      </c>
      <c r="D3068" s="83">
        <v>302.11</v>
      </c>
      <c r="E3068" s="61"/>
    </row>
    <row r="3069" spans="1:5" s="63" customFormat="1" x14ac:dyDescent="0.25">
      <c r="A3069" s="80" t="s">
        <v>14394</v>
      </c>
      <c r="B3069" s="81" t="s">
        <v>14395</v>
      </c>
      <c r="C3069" s="82" t="s">
        <v>13</v>
      </c>
      <c r="D3069" s="83">
        <v>1978.63</v>
      </c>
      <c r="E3069" s="61"/>
    </row>
    <row r="3070" spans="1:5" s="63" customFormat="1" x14ac:dyDescent="0.25">
      <c r="A3070" s="80" t="s">
        <v>14396</v>
      </c>
      <c r="B3070" s="81" t="s">
        <v>14397</v>
      </c>
      <c r="C3070" s="82" t="s">
        <v>13</v>
      </c>
      <c r="D3070" s="83">
        <v>905.3</v>
      </c>
      <c r="E3070" s="61"/>
    </row>
    <row r="3071" spans="1:5" s="63" customFormat="1" x14ac:dyDescent="0.25">
      <c r="A3071" s="80" t="s">
        <v>14398</v>
      </c>
      <c r="B3071" s="81" t="s">
        <v>14399</v>
      </c>
      <c r="C3071" s="82" t="s">
        <v>13</v>
      </c>
      <c r="D3071" s="83">
        <v>2014.05</v>
      </c>
      <c r="E3071" s="61"/>
    </row>
    <row r="3072" spans="1:5" s="63" customFormat="1" ht="30" x14ac:dyDescent="0.25">
      <c r="A3072" s="80" t="s">
        <v>14400</v>
      </c>
      <c r="B3072" s="81" t="s">
        <v>14401</v>
      </c>
      <c r="C3072" s="82" t="s">
        <v>63</v>
      </c>
      <c r="D3072" s="83">
        <v>1679.79</v>
      </c>
      <c r="E3072" s="61"/>
    </row>
    <row r="3073" spans="1:6" x14ac:dyDescent="0.25">
      <c r="A3073" s="80" t="s">
        <v>14402</v>
      </c>
      <c r="B3073" s="81" t="s">
        <v>14403</v>
      </c>
      <c r="C3073" s="82" t="s">
        <v>63</v>
      </c>
      <c r="D3073" s="83">
        <v>985.03</v>
      </c>
      <c r="E3073" s="61"/>
      <c r="F3073" s="63"/>
    </row>
    <row r="3074" spans="1:6" ht="30" x14ac:dyDescent="0.25">
      <c r="A3074" s="80" t="s">
        <v>14404</v>
      </c>
      <c r="B3074" s="81" t="s">
        <v>14405</v>
      </c>
      <c r="C3074" s="82" t="s">
        <v>13</v>
      </c>
      <c r="D3074" s="83">
        <v>163.11000000000001</v>
      </c>
      <c r="E3074" s="61"/>
      <c r="F3074" s="63"/>
    </row>
    <row r="3075" spans="1:6" ht="30" x14ac:dyDescent="0.25">
      <c r="A3075" s="80" t="s">
        <v>14406</v>
      </c>
      <c r="B3075" s="81" t="s">
        <v>14407</v>
      </c>
      <c r="C3075" s="82" t="s">
        <v>13</v>
      </c>
      <c r="D3075" s="83">
        <v>252.63</v>
      </c>
      <c r="E3075" s="61"/>
      <c r="F3075" s="63"/>
    </row>
    <row r="3076" spans="1:6" x14ac:dyDescent="0.25">
      <c r="A3076" s="80" t="s">
        <v>14408</v>
      </c>
      <c r="B3076" s="81" t="s">
        <v>14409</v>
      </c>
      <c r="C3076" s="82" t="s">
        <v>814</v>
      </c>
      <c r="D3076" s="83">
        <v>16.16</v>
      </c>
      <c r="E3076" s="61"/>
      <c r="F3076" s="63"/>
    </row>
    <row r="3077" spans="1:6" x14ac:dyDescent="0.25">
      <c r="A3077" s="80" t="s">
        <v>14410</v>
      </c>
      <c r="B3077" s="81" t="s">
        <v>14411</v>
      </c>
      <c r="C3077" s="82" t="s">
        <v>814</v>
      </c>
      <c r="D3077" s="83">
        <v>7.23</v>
      </c>
      <c r="E3077" s="61"/>
      <c r="F3077" s="63"/>
    </row>
    <row r="3078" spans="1:6" ht="30" x14ac:dyDescent="0.25">
      <c r="A3078" s="80" t="s">
        <v>14412</v>
      </c>
      <c r="B3078" s="81" t="s">
        <v>14413</v>
      </c>
      <c r="C3078" s="82" t="s">
        <v>63</v>
      </c>
      <c r="D3078" s="83">
        <v>143.78</v>
      </c>
      <c r="E3078" s="61"/>
      <c r="F3078" s="63"/>
    </row>
    <row r="3079" spans="1:6" ht="30" x14ac:dyDescent="0.25">
      <c r="A3079" s="80" t="s">
        <v>14414</v>
      </c>
      <c r="B3079" s="81" t="s">
        <v>14415</v>
      </c>
      <c r="C3079" s="82" t="s">
        <v>63</v>
      </c>
      <c r="D3079" s="83">
        <v>2.17</v>
      </c>
      <c r="E3079" s="61"/>
      <c r="F3079" s="63"/>
    </row>
    <row r="3080" spans="1:6" ht="30" x14ac:dyDescent="0.25">
      <c r="A3080" s="80" t="s">
        <v>14416</v>
      </c>
      <c r="B3080" s="81" t="s">
        <v>14417</v>
      </c>
      <c r="C3080" s="82" t="s">
        <v>63</v>
      </c>
      <c r="D3080" s="83">
        <v>1.94</v>
      </c>
      <c r="E3080" s="61"/>
      <c r="F3080" s="63"/>
    </row>
    <row r="3081" spans="1:6" x14ac:dyDescent="0.25">
      <c r="A3081" s="80" t="s">
        <v>14418</v>
      </c>
      <c r="B3081" s="81" t="s">
        <v>14419</v>
      </c>
      <c r="C3081" s="82" t="s">
        <v>63</v>
      </c>
      <c r="D3081" s="83">
        <v>10.48</v>
      </c>
      <c r="E3081" s="61"/>
      <c r="F3081" s="63"/>
    </row>
    <row r="3082" spans="1:6" x14ac:dyDescent="0.25">
      <c r="A3082" s="80" t="s">
        <v>14420</v>
      </c>
      <c r="B3082" s="81" t="s">
        <v>14421</v>
      </c>
      <c r="C3082" s="82" t="s">
        <v>308</v>
      </c>
      <c r="D3082" s="83">
        <v>3.21</v>
      </c>
      <c r="E3082" s="61"/>
    </row>
    <row r="3083" spans="1:6" x14ac:dyDescent="0.25">
      <c r="A3083" s="80" t="s">
        <v>14422</v>
      </c>
      <c r="B3083" s="81" t="s">
        <v>14423</v>
      </c>
      <c r="C3083" s="82" t="s">
        <v>13</v>
      </c>
      <c r="D3083" s="83">
        <v>232.12</v>
      </c>
      <c r="E3083" s="61"/>
      <c r="F3083" s="63"/>
    </row>
    <row r="3084" spans="1:6" x14ac:dyDescent="0.25">
      <c r="A3084" s="80" t="s">
        <v>14424</v>
      </c>
      <c r="B3084" s="81" t="s">
        <v>14425</v>
      </c>
      <c r="C3084" s="82" t="s">
        <v>119</v>
      </c>
      <c r="D3084" s="83">
        <v>407.62</v>
      </c>
      <c r="E3084" s="61"/>
      <c r="F3084" s="63"/>
    </row>
    <row r="3085" spans="1:6" x14ac:dyDescent="0.25">
      <c r="A3085" s="80" t="s">
        <v>14426</v>
      </c>
      <c r="B3085" s="81" t="s">
        <v>14427</v>
      </c>
      <c r="C3085" s="82" t="s">
        <v>13</v>
      </c>
      <c r="D3085" s="83">
        <v>108.06</v>
      </c>
      <c r="E3085" s="61"/>
      <c r="F3085" s="63"/>
    </row>
    <row r="3086" spans="1:6" x14ac:dyDescent="0.25">
      <c r="A3086" s="80" t="s">
        <v>14428</v>
      </c>
      <c r="B3086" s="81" t="s">
        <v>7273</v>
      </c>
      <c r="C3086" s="82" t="s">
        <v>142</v>
      </c>
      <c r="D3086" s="83">
        <v>224.53</v>
      </c>
      <c r="E3086" s="61"/>
      <c r="F3086" s="63"/>
    </row>
    <row r="3087" spans="1:6" x14ac:dyDescent="0.25">
      <c r="A3087" s="80" t="s">
        <v>14429</v>
      </c>
      <c r="B3087" s="81" t="s">
        <v>3464</v>
      </c>
      <c r="C3087" s="82" t="s">
        <v>63</v>
      </c>
      <c r="D3087" s="83">
        <v>6.71</v>
      </c>
      <c r="E3087" s="61"/>
      <c r="F3087" s="63"/>
    </row>
    <row r="3088" spans="1:6" x14ac:dyDescent="0.25">
      <c r="A3088" s="80" t="s">
        <v>14430</v>
      </c>
      <c r="B3088" s="81" t="s">
        <v>14431</v>
      </c>
      <c r="C3088" s="82" t="s">
        <v>308</v>
      </c>
      <c r="D3088" s="83">
        <v>149.33000000000001</v>
      </c>
      <c r="E3088" s="61"/>
    </row>
    <row r="3089" spans="1:5" x14ac:dyDescent="0.25">
      <c r="A3089" s="80" t="s">
        <v>14432</v>
      </c>
      <c r="B3089" s="81" t="s">
        <v>14433</v>
      </c>
      <c r="C3089" s="82" t="s">
        <v>308</v>
      </c>
      <c r="D3089" s="83">
        <v>55.24</v>
      </c>
      <c r="E3089" s="61"/>
    </row>
    <row r="3090" spans="1:5" x14ac:dyDescent="0.25">
      <c r="A3090" s="80" t="s">
        <v>14434</v>
      </c>
      <c r="B3090" s="81" t="s">
        <v>14435</v>
      </c>
      <c r="C3090" s="82" t="s">
        <v>308</v>
      </c>
      <c r="D3090" s="83">
        <v>103.78</v>
      </c>
      <c r="E3090" s="61"/>
    </row>
    <row r="3091" spans="1:5" ht="30" x14ac:dyDescent="0.25">
      <c r="A3091" s="80" t="s">
        <v>14436</v>
      </c>
      <c r="B3091" s="81" t="s">
        <v>14437</v>
      </c>
      <c r="C3091" s="82" t="s">
        <v>308</v>
      </c>
      <c r="D3091" s="83">
        <v>21.9</v>
      </c>
      <c r="E3091" s="61"/>
    </row>
    <row r="3092" spans="1:5" x14ac:dyDescent="0.25">
      <c r="A3092" s="80" t="s">
        <v>14438</v>
      </c>
      <c r="B3092" s="81" t="s">
        <v>14439</v>
      </c>
      <c r="C3092" s="82" t="s">
        <v>308</v>
      </c>
      <c r="D3092" s="83">
        <v>103.07</v>
      </c>
      <c r="E3092" s="61"/>
    </row>
    <row r="3093" spans="1:5" x14ac:dyDescent="0.25">
      <c r="A3093" s="80" t="s">
        <v>14440</v>
      </c>
      <c r="B3093" s="81" t="s">
        <v>14441</v>
      </c>
      <c r="C3093" s="82" t="s">
        <v>308</v>
      </c>
      <c r="D3093" s="83">
        <v>263.85000000000002</v>
      </c>
      <c r="E3093" s="61"/>
    </row>
    <row r="3094" spans="1:5" x14ac:dyDescent="0.25">
      <c r="A3094" s="80" t="s">
        <v>14442</v>
      </c>
      <c r="B3094" s="81" t="s">
        <v>14443</v>
      </c>
      <c r="C3094" s="82" t="s">
        <v>308</v>
      </c>
      <c r="D3094" s="83">
        <v>30.13</v>
      </c>
      <c r="E3094" s="61"/>
    </row>
    <row r="3095" spans="1:5" x14ac:dyDescent="0.25">
      <c r="A3095" s="80" t="s">
        <v>14444</v>
      </c>
      <c r="B3095" s="81" t="s">
        <v>14445</v>
      </c>
      <c r="C3095" s="82" t="s">
        <v>308</v>
      </c>
      <c r="D3095" s="83">
        <v>115.27</v>
      </c>
      <c r="E3095" s="61"/>
    </row>
    <row r="3096" spans="1:5" ht="30" x14ac:dyDescent="0.25">
      <c r="A3096" s="80" t="s">
        <v>14446</v>
      </c>
      <c r="B3096" s="81" t="s">
        <v>14447</v>
      </c>
      <c r="C3096" s="82" t="s">
        <v>308</v>
      </c>
      <c r="D3096" s="83">
        <v>218.04</v>
      </c>
      <c r="E3096" s="61"/>
    </row>
    <row r="3097" spans="1:5" x14ac:dyDescent="0.25">
      <c r="A3097" s="80" t="s">
        <v>14448</v>
      </c>
      <c r="B3097" s="81" t="s">
        <v>14449</v>
      </c>
      <c r="C3097" s="82" t="s">
        <v>308</v>
      </c>
      <c r="D3097" s="83">
        <v>153.63</v>
      </c>
      <c r="E3097" s="61"/>
    </row>
    <row r="3098" spans="1:5" x14ac:dyDescent="0.25">
      <c r="A3098" s="80" t="s">
        <v>14450</v>
      </c>
      <c r="B3098" s="81" t="s">
        <v>14451</v>
      </c>
      <c r="C3098" s="82" t="s">
        <v>308</v>
      </c>
      <c r="D3098" s="83">
        <v>109.9</v>
      </c>
      <c r="E3098" s="61"/>
    </row>
    <row r="3099" spans="1:5" x14ac:dyDescent="0.25">
      <c r="A3099" s="80" t="s">
        <v>14452</v>
      </c>
      <c r="B3099" s="81" t="s">
        <v>14453</v>
      </c>
      <c r="C3099" s="82" t="s">
        <v>308</v>
      </c>
      <c r="D3099" s="83">
        <v>273.47000000000003</v>
      </c>
      <c r="E3099" s="61"/>
    </row>
    <row r="3100" spans="1:5" x14ac:dyDescent="0.25">
      <c r="A3100" s="80" t="s">
        <v>14454</v>
      </c>
      <c r="B3100" s="81" t="s">
        <v>14455</v>
      </c>
      <c r="C3100" s="82" t="s">
        <v>308</v>
      </c>
      <c r="D3100" s="83">
        <v>336.63</v>
      </c>
      <c r="E3100" s="61"/>
    </row>
    <row r="3101" spans="1:5" x14ac:dyDescent="0.25">
      <c r="A3101" s="80" t="s">
        <v>14456</v>
      </c>
      <c r="B3101" s="81" t="s">
        <v>14457</v>
      </c>
      <c r="C3101" s="82" t="s">
        <v>308</v>
      </c>
      <c r="D3101" s="83">
        <v>255.35</v>
      </c>
      <c r="E3101" s="61"/>
    </row>
    <row r="3102" spans="1:5" x14ac:dyDescent="0.25">
      <c r="A3102" s="80" t="s">
        <v>14458</v>
      </c>
      <c r="B3102" s="81" t="s">
        <v>14459</v>
      </c>
      <c r="C3102" s="82" t="s">
        <v>308</v>
      </c>
      <c r="D3102" s="83">
        <v>179.44</v>
      </c>
      <c r="E3102" s="61"/>
    </row>
    <row r="3103" spans="1:5" x14ac:dyDescent="0.25">
      <c r="A3103" s="80" t="s">
        <v>14460</v>
      </c>
      <c r="B3103" s="81" t="s">
        <v>14461</v>
      </c>
      <c r="C3103" s="82" t="s">
        <v>308</v>
      </c>
      <c r="D3103" s="83">
        <v>141.18</v>
      </c>
      <c r="E3103" s="61"/>
    </row>
    <row r="3104" spans="1:5" x14ac:dyDescent="0.25">
      <c r="A3104" s="80" t="s">
        <v>14462</v>
      </c>
      <c r="B3104" s="81" t="s">
        <v>14463</v>
      </c>
      <c r="C3104" s="82" t="s">
        <v>308</v>
      </c>
      <c r="D3104" s="83">
        <v>169.77</v>
      </c>
      <c r="E3104" s="61"/>
    </row>
    <row r="3105" spans="1:6" ht="30" x14ac:dyDescent="0.25">
      <c r="A3105" s="80" t="s">
        <v>14464</v>
      </c>
      <c r="B3105" s="81" t="s">
        <v>14465</v>
      </c>
      <c r="C3105" s="82" t="s">
        <v>308</v>
      </c>
      <c r="D3105" s="83">
        <v>338.16</v>
      </c>
      <c r="E3105" s="61"/>
    </row>
    <row r="3106" spans="1:6" ht="30" x14ac:dyDescent="0.25">
      <c r="A3106" s="80" t="s">
        <v>14466</v>
      </c>
      <c r="B3106" s="81" t="s">
        <v>14467</v>
      </c>
      <c r="C3106" s="82" t="s">
        <v>308</v>
      </c>
      <c r="D3106" s="83">
        <v>207.19</v>
      </c>
      <c r="E3106" s="61"/>
    </row>
    <row r="3107" spans="1:6" ht="30" x14ac:dyDescent="0.25">
      <c r="A3107" s="80" t="s">
        <v>14468</v>
      </c>
      <c r="B3107" s="81" t="s">
        <v>14469</v>
      </c>
      <c r="C3107" s="82" t="s">
        <v>308</v>
      </c>
      <c r="D3107" s="83">
        <v>22.58</v>
      </c>
      <c r="E3107" s="61"/>
    </row>
    <row r="3108" spans="1:6" ht="30" x14ac:dyDescent="0.25">
      <c r="A3108" s="80" t="s">
        <v>14470</v>
      </c>
      <c r="B3108" s="81" t="s">
        <v>14471</v>
      </c>
      <c r="C3108" s="82" t="s">
        <v>308</v>
      </c>
      <c r="D3108" s="83">
        <v>216.27</v>
      </c>
      <c r="E3108" s="61"/>
    </row>
    <row r="3109" spans="1:6" x14ac:dyDescent="0.25">
      <c r="A3109" s="80" t="s">
        <v>14472</v>
      </c>
      <c r="B3109" s="81" t="s">
        <v>14473</v>
      </c>
      <c r="C3109" s="82" t="s">
        <v>308</v>
      </c>
      <c r="D3109" s="83">
        <v>167.88</v>
      </c>
      <c r="E3109" s="61"/>
    </row>
    <row r="3110" spans="1:6" x14ac:dyDescent="0.25">
      <c r="A3110" s="80" t="s">
        <v>14474</v>
      </c>
      <c r="B3110" s="81" t="s">
        <v>14475</v>
      </c>
      <c r="C3110" s="82" t="s">
        <v>308</v>
      </c>
      <c r="D3110" s="83">
        <v>283.45</v>
      </c>
      <c r="E3110" s="61"/>
    </row>
    <row r="3111" spans="1:6" x14ac:dyDescent="0.25">
      <c r="A3111" s="80" t="s">
        <v>14476</v>
      </c>
      <c r="B3111" s="81" t="s">
        <v>14477</v>
      </c>
      <c r="C3111" s="82" t="s">
        <v>308</v>
      </c>
      <c r="D3111" s="83">
        <v>253.75</v>
      </c>
      <c r="E3111" s="61"/>
    </row>
    <row r="3112" spans="1:6" x14ac:dyDescent="0.25">
      <c r="A3112" s="80" t="s">
        <v>14478</v>
      </c>
      <c r="B3112" s="81" t="s">
        <v>14479</v>
      </c>
      <c r="C3112" s="82" t="s">
        <v>308</v>
      </c>
      <c r="D3112" s="83">
        <v>84.21</v>
      </c>
      <c r="E3112" s="61"/>
    </row>
    <row r="3113" spans="1:6" x14ac:dyDescent="0.25">
      <c r="A3113" s="80" t="s">
        <v>14480</v>
      </c>
      <c r="B3113" s="81" t="s">
        <v>14481</v>
      </c>
      <c r="C3113" s="82" t="s">
        <v>308</v>
      </c>
      <c r="D3113" s="83">
        <v>182.28</v>
      </c>
      <c r="E3113" s="61"/>
    </row>
    <row r="3114" spans="1:6" x14ac:dyDescent="0.25">
      <c r="A3114" s="80" t="s">
        <v>14482</v>
      </c>
      <c r="B3114" s="81" t="s">
        <v>14483</v>
      </c>
      <c r="C3114" s="82" t="s">
        <v>308</v>
      </c>
      <c r="D3114" s="83">
        <v>76.03</v>
      </c>
      <c r="E3114" s="61"/>
    </row>
    <row r="3115" spans="1:6" x14ac:dyDescent="0.25">
      <c r="A3115" s="80" t="s">
        <v>14484</v>
      </c>
      <c r="B3115" s="81" t="s">
        <v>14485</v>
      </c>
      <c r="C3115" s="82" t="s">
        <v>308</v>
      </c>
      <c r="D3115" s="83">
        <v>6.77</v>
      </c>
      <c r="E3115" s="61"/>
    </row>
    <row r="3116" spans="1:6" x14ac:dyDescent="0.25">
      <c r="A3116" s="80" t="s">
        <v>14486</v>
      </c>
      <c r="B3116" s="81" t="s">
        <v>14487</v>
      </c>
      <c r="C3116" s="82" t="s">
        <v>308</v>
      </c>
      <c r="D3116" s="83">
        <v>0.52</v>
      </c>
      <c r="E3116" s="61"/>
    </row>
    <row r="3117" spans="1:6" x14ac:dyDescent="0.25">
      <c r="A3117" s="80" t="s">
        <v>14488</v>
      </c>
      <c r="B3117" s="81" t="s">
        <v>14489</v>
      </c>
      <c r="C3117" s="82" t="s">
        <v>308</v>
      </c>
      <c r="D3117" s="83">
        <v>428</v>
      </c>
      <c r="E3117" s="61"/>
    </row>
    <row r="3118" spans="1:6" x14ac:dyDescent="0.25">
      <c r="A3118" s="80" t="s">
        <v>14490</v>
      </c>
      <c r="B3118" s="81" t="s">
        <v>14491</v>
      </c>
      <c r="C3118" s="82" t="s">
        <v>63</v>
      </c>
      <c r="D3118" s="83">
        <v>27.79</v>
      </c>
      <c r="E3118" s="61"/>
      <c r="F3118" s="63"/>
    </row>
    <row r="3119" spans="1:6" x14ac:dyDescent="0.25">
      <c r="A3119" s="80" t="s">
        <v>14492</v>
      </c>
      <c r="B3119" s="81" t="s">
        <v>8056</v>
      </c>
      <c r="C3119" s="82" t="s">
        <v>63</v>
      </c>
      <c r="D3119" s="83">
        <v>51.21</v>
      </c>
      <c r="E3119" s="61"/>
      <c r="F3119" s="63"/>
    </row>
    <row r="3120" spans="1:6" x14ac:dyDescent="0.25">
      <c r="A3120" s="80" t="s">
        <v>14493</v>
      </c>
      <c r="B3120" s="81" t="s">
        <v>8058</v>
      </c>
      <c r="C3120" s="82" t="s">
        <v>560</v>
      </c>
      <c r="D3120" s="83">
        <v>20.87</v>
      </c>
      <c r="E3120" s="61"/>
      <c r="F3120" s="63"/>
    </row>
    <row r="3121" spans="1:6" x14ac:dyDescent="0.25">
      <c r="A3121" s="80" t="s">
        <v>14494</v>
      </c>
      <c r="B3121" s="81" t="s">
        <v>7934</v>
      </c>
      <c r="C3121" s="82" t="s">
        <v>319</v>
      </c>
      <c r="D3121" s="83">
        <v>9831.11</v>
      </c>
      <c r="E3121" s="61"/>
      <c r="F3121" s="63"/>
    </row>
    <row r="3122" spans="1:6" x14ac:dyDescent="0.25">
      <c r="A3122" s="80" t="s">
        <v>14495</v>
      </c>
      <c r="B3122" s="81" t="s">
        <v>14496</v>
      </c>
      <c r="C3122" s="82" t="s">
        <v>63</v>
      </c>
      <c r="D3122" s="83">
        <v>648</v>
      </c>
      <c r="E3122" s="61"/>
      <c r="F3122" s="63"/>
    </row>
    <row r="3123" spans="1:6" x14ac:dyDescent="0.25">
      <c r="A3123" s="80" t="s">
        <v>14497</v>
      </c>
      <c r="B3123" s="81" t="s">
        <v>14498</v>
      </c>
      <c r="C3123" s="82" t="s">
        <v>560</v>
      </c>
      <c r="D3123" s="83">
        <v>33.450000000000003</v>
      </c>
      <c r="E3123" s="61"/>
      <c r="F3123" s="63"/>
    </row>
    <row r="3124" spans="1:6" x14ac:dyDescent="0.25">
      <c r="A3124" s="80" t="s">
        <v>14499</v>
      </c>
      <c r="B3124" s="81" t="s">
        <v>14500</v>
      </c>
      <c r="C3124" s="82" t="s">
        <v>560</v>
      </c>
      <c r="D3124" s="83">
        <v>19</v>
      </c>
      <c r="E3124" s="61"/>
      <c r="F3124" s="63"/>
    </row>
    <row r="3125" spans="1:6" x14ac:dyDescent="0.25">
      <c r="A3125" s="80" t="s">
        <v>14501</v>
      </c>
      <c r="B3125" s="81" t="s">
        <v>14502</v>
      </c>
      <c r="C3125" s="82" t="s">
        <v>560</v>
      </c>
      <c r="D3125" s="83">
        <v>24.89</v>
      </c>
      <c r="E3125" s="61"/>
      <c r="F3125" s="63"/>
    </row>
    <row r="3126" spans="1:6" ht="30" x14ac:dyDescent="0.25">
      <c r="A3126" s="80" t="s">
        <v>14503</v>
      </c>
      <c r="B3126" s="81" t="s">
        <v>14504</v>
      </c>
      <c r="C3126" s="82" t="s">
        <v>119</v>
      </c>
      <c r="D3126" s="83">
        <v>42.86</v>
      </c>
      <c r="E3126" s="61"/>
      <c r="F3126" s="63"/>
    </row>
    <row r="3127" spans="1:6" ht="30" x14ac:dyDescent="0.25">
      <c r="A3127" s="80" t="s">
        <v>14505</v>
      </c>
      <c r="B3127" s="81" t="s">
        <v>14506</v>
      </c>
      <c r="C3127" s="82" t="s">
        <v>13</v>
      </c>
      <c r="D3127" s="83">
        <v>158.13</v>
      </c>
      <c r="E3127" s="61"/>
      <c r="F3127" s="63"/>
    </row>
    <row r="3128" spans="1:6" x14ac:dyDescent="0.25">
      <c r="A3128" s="80" t="s">
        <v>14507</v>
      </c>
      <c r="B3128" s="81" t="s">
        <v>14508</v>
      </c>
      <c r="C3128" s="82" t="s">
        <v>119</v>
      </c>
      <c r="D3128" s="83">
        <v>59.68</v>
      </c>
      <c r="E3128" s="61"/>
      <c r="F3128" s="63"/>
    </row>
    <row r="3129" spans="1:6" x14ac:dyDescent="0.25">
      <c r="A3129" s="80" t="s">
        <v>14509</v>
      </c>
      <c r="B3129" s="81" t="s">
        <v>14510</v>
      </c>
      <c r="C3129" s="82" t="s">
        <v>13</v>
      </c>
      <c r="D3129" s="83">
        <v>857.79</v>
      </c>
      <c r="E3129" s="61"/>
      <c r="F3129" s="63"/>
    </row>
    <row r="3130" spans="1:6" x14ac:dyDescent="0.25">
      <c r="A3130" s="80" t="s">
        <v>14511</v>
      </c>
      <c r="B3130" s="81" t="s">
        <v>14512</v>
      </c>
      <c r="C3130" s="82" t="s">
        <v>13</v>
      </c>
      <c r="D3130" s="83">
        <v>1096.8499999999999</v>
      </c>
      <c r="E3130" s="61"/>
      <c r="F3130" s="63"/>
    </row>
    <row r="3131" spans="1:6" x14ac:dyDescent="0.25">
      <c r="A3131" s="80" t="s">
        <v>14513</v>
      </c>
      <c r="B3131" s="81" t="s">
        <v>14514</v>
      </c>
      <c r="C3131" s="82" t="s">
        <v>63</v>
      </c>
      <c r="D3131" s="83">
        <v>519.75</v>
      </c>
      <c r="E3131" s="61"/>
      <c r="F3131" s="63"/>
    </row>
    <row r="3132" spans="1:6" x14ac:dyDescent="0.25">
      <c r="A3132" s="80" t="s">
        <v>14515</v>
      </c>
      <c r="B3132" s="81" t="s">
        <v>14516</v>
      </c>
      <c r="C3132" s="82" t="s">
        <v>13</v>
      </c>
      <c r="D3132" s="83">
        <v>116.42</v>
      </c>
      <c r="E3132" s="61"/>
      <c r="F3132" s="63"/>
    </row>
    <row r="3133" spans="1:6" x14ac:dyDescent="0.25">
      <c r="A3133" s="80" t="s">
        <v>14517</v>
      </c>
      <c r="B3133" s="81" t="s">
        <v>14518</v>
      </c>
      <c r="C3133" s="82" t="s">
        <v>13</v>
      </c>
      <c r="D3133" s="83">
        <v>148.44</v>
      </c>
      <c r="E3133" s="61"/>
      <c r="F3133" s="63"/>
    </row>
    <row r="3134" spans="1:6" x14ac:dyDescent="0.25">
      <c r="A3134" s="80" t="s">
        <v>14519</v>
      </c>
      <c r="B3134" s="81" t="s">
        <v>14520</v>
      </c>
      <c r="C3134" s="82" t="s">
        <v>13</v>
      </c>
      <c r="D3134" s="83">
        <v>190.03</v>
      </c>
      <c r="E3134" s="61"/>
      <c r="F3134" s="63"/>
    </row>
    <row r="3135" spans="1:6" x14ac:dyDescent="0.25">
      <c r="A3135" s="80" t="s">
        <v>14521</v>
      </c>
      <c r="B3135" s="81" t="s">
        <v>14522</v>
      </c>
      <c r="C3135" s="82" t="s">
        <v>142</v>
      </c>
      <c r="D3135" s="83">
        <v>282.70999999999998</v>
      </c>
      <c r="E3135" s="61"/>
      <c r="F3135" s="63"/>
    </row>
    <row r="3136" spans="1:6" x14ac:dyDescent="0.25">
      <c r="A3136" s="80" t="s">
        <v>14523</v>
      </c>
      <c r="B3136" s="81" t="s">
        <v>14524</v>
      </c>
      <c r="C3136" s="82" t="s">
        <v>308</v>
      </c>
      <c r="D3136" s="83">
        <v>21.9</v>
      </c>
      <c r="E3136" s="61"/>
    </row>
    <row r="3137" spans="1:6" x14ac:dyDescent="0.25">
      <c r="A3137" s="80" t="s">
        <v>14525</v>
      </c>
      <c r="B3137" s="81" t="s">
        <v>14526</v>
      </c>
      <c r="C3137" s="82" t="s">
        <v>308</v>
      </c>
      <c r="D3137" s="83">
        <v>142.18</v>
      </c>
      <c r="E3137" s="61"/>
    </row>
    <row r="3138" spans="1:6" ht="30" x14ac:dyDescent="0.25">
      <c r="A3138" s="80" t="s">
        <v>14527</v>
      </c>
      <c r="B3138" s="81" t="s">
        <v>14528</v>
      </c>
      <c r="C3138" s="82" t="s">
        <v>14529</v>
      </c>
      <c r="D3138" s="83">
        <v>1.84</v>
      </c>
      <c r="E3138" s="61"/>
      <c r="F3138" s="63"/>
    </row>
    <row r="3139" spans="1:6" ht="30" x14ac:dyDescent="0.25">
      <c r="A3139" s="80" t="s">
        <v>14530</v>
      </c>
      <c r="B3139" s="81" t="s">
        <v>14531</v>
      </c>
      <c r="C3139" s="82" t="s">
        <v>308</v>
      </c>
      <c r="D3139" s="83">
        <v>138.51</v>
      </c>
      <c r="E3139" s="61"/>
    </row>
    <row r="3140" spans="1:6" x14ac:dyDescent="0.25">
      <c r="A3140" s="80" t="s">
        <v>14532</v>
      </c>
      <c r="B3140" s="81" t="s">
        <v>14533</v>
      </c>
      <c r="C3140" s="82" t="s">
        <v>119</v>
      </c>
      <c r="D3140" s="83">
        <v>38.69</v>
      </c>
      <c r="E3140" s="61"/>
      <c r="F3140" s="63"/>
    </row>
    <row r="3141" spans="1:6" x14ac:dyDescent="0.25">
      <c r="A3141" s="80" t="s">
        <v>14534</v>
      </c>
      <c r="B3141" s="81" t="s">
        <v>14535</v>
      </c>
      <c r="C3141" s="82" t="s">
        <v>63</v>
      </c>
      <c r="D3141" s="83">
        <v>21.71</v>
      </c>
      <c r="E3141" s="61"/>
      <c r="F3141" s="63"/>
    </row>
    <row r="3142" spans="1:6" x14ac:dyDescent="0.25">
      <c r="A3142" s="80" t="s">
        <v>14536</v>
      </c>
      <c r="B3142" s="81" t="s">
        <v>14537</v>
      </c>
      <c r="C3142" s="82" t="s">
        <v>142</v>
      </c>
      <c r="D3142" s="83">
        <v>3662.81</v>
      </c>
      <c r="E3142" s="61"/>
      <c r="F3142" s="63"/>
    </row>
    <row r="3143" spans="1:6" x14ac:dyDescent="0.25">
      <c r="A3143" s="80" t="s">
        <v>14538</v>
      </c>
      <c r="B3143" s="81" t="s">
        <v>14539</v>
      </c>
      <c r="C3143" s="82" t="s">
        <v>63</v>
      </c>
      <c r="D3143" s="83">
        <v>37.119999999999997</v>
      </c>
      <c r="E3143" s="61"/>
      <c r="F3143" s="63"/>
    </row>
    <row r="3144" spans="1:6" x14ac:dyDescent="0.25">
      <c r="A3144" s="80" t="s">
        <v>14540</v>
      </c>
      <c r="B3144" s="81" t="s">
        <v>14541</v>
      </c>
      <c r="C3144" s="82" t="s">
        <v>396</v>
      </c>
      <c r="D3144" s="83">
        <v>15.7</v>
      </c>
      <c r="E3144" s="61"/>
      <c r="F3144" s="63"/>
    </row>
    <row r="3145" spans="1:6" ht="30" x14ac:dyDescent="0.25">
      <c r="A3145" s="80" t="s">
        <v>14542</v>
      </c>
      <c r="B3145" s="81" t="s">
        <v>14543</v>
      </c>
      <c r="C3145" s="82" t="s">
        <v>14544</v>
      </c>
      <c r="D3145" s="83">
        <v>6.86</v>
      </c>
      <c r="E3145" s="61"/>
      <c r="F3145" s="63"/>
    </row>
    <row r="3146" spans="1:6" x14ac:dyDescent="0.25">
      <c r="A3146" s="80" t="s">
        <v>14545</v>
      </c>
      <c r="B3146" s="81" t="s">
        <v>14546</v>
      </c>
      <c r="C3146" s="82" t="s">
        <v>13</v>
      </c>
      <c r="D3146" s="83">
        <v>3.78</v>
      </c>
      <c r="E3146" s="61"/>
      <c r="F3146" s="63"/>
    </row>
    <row r="3147" spans="1:6" x14ac:dyDescent="0.25">
      <c r="A3147" s="80" t="s">
        <v>14547</v>
      </c>
      <c r="B3147" s="81" t="s">
        <v>14548</v>
      </c>
      <c r="C3147" s="82" t="s">
        <v>119</v>
      </c>
      <c r="D3147" s="83">
        <v>8.44</v>
      </c>
      <c r="E3147" s="61"/>
      <c r="F3147" s="63"/>
    </row>
    <row r="3148" spans="1:6" x14ac:dyDescent="0.25">
      <c r="A3148" s="80" t="s">
        <v>14549</v>
      </c>
      <c r="B3148" s="81" t="s">
        <v>14550</v>
      </c>
      <c r="C3148" s="82" t="s">
        <v>13</v>
      </c>
      <c r="D3148" s="83">
        <v>34.92</v>
      </c>
      <c r="E3148" s="61"/>
      <c r="F3148" s="63"/>
    </row>
    <row r="3149" spans="1:6" x14ac:dyDescent="0.25">
      <c r="A3149" s="80" t="s">
        <v>14551</v>
      </c>
      <c r="B3149" s="81" t="s">
        <v>14552</v>
      </c>
      <c r="C3149" s="82" t="s">
        <v>560</v>
      </c>
      <c r="D3149" s="83">
        <v>29.01</v>
      </c>
      <c r="E3149" s="61"/>
      <c r="F3149" s="63"/>
    </row>
    <row r="3150" spans="1:6" x14ac:dyDescent="0.25">
      <c r="A3150" s="80" t="s">
        <v>14553</v>
      </c>
      <c r="B3150" s="81" t="s">
        <v>14554</v>
      </c>
      <c r="C3150" s="82" t="s">
        <v>13</v>
      </c>
      <c r="D3150" s="83">
        <v>0.04</v>
      </c>
      <c r="E3150" s="61"/>
      <c r="F3150" s="63"/>
    </row>
    <row r="3151" spans="1:6" x14ac:dyDescent="0.25">
      <c r="A3151" s="80" t="s">
        <v>14555</v>
      </c>
      <c r="B3151" s="81" t="s">
        <v>14556</v>
      </c>
      <c r="C3151" s="82" t="s">
        <v>13</v>
      </c>
      <c r="D3151" s="83">
        <v>0.27</v>
      </c>
      <c r="E3151" s="61"/>
      <c r="F3151" s="63"/>
    </row>
    <row r="3152" spans="1:6" x14ac:dyDescent="0.25">
      <c r="A3152" s="80" t="s">
        <v>14557</v>
      </c>
      <c r="B3152" s="81" t="s">
        <v>14558</v>
      </c>
      <c r="C3152" s="82" t="s">
        <v>119</v>
      </c>
      <c r="D3152" s="83">
        <v>30.75</v>
      </c>
      <c r="E3152" s="61"/>
      <c r="F3152" s="63"/>
    </row>
    <row r="3153" spans="1:5" s="63" customFormat="1" x14ac:dyDescent="0.25">
      <c r="A3153" s="80" t="s">
        <v>14559</v>
      </c>
      <c r="B3153" s="81" t="s">
        <v>14560</v>
      </c>
      <c r="C3153" s="82" t="s">
        <v>319</v>
      </c>
      <c r="D3153" s="83">
        <v>0.45</v>
      </c>
      <c r="E3153" s="61"/>
    </row>
    <row r="3154" spans="1:5" s="63" customFormat="1" x14ac:dyDescent="0.25">
      <c r="A3154" s="80" t="s">
        <v>14561</v>
      </c>
      <c r="B3154" s="81" t="s">
        <v>14562</v>
      </c>
      <c r="C3154" s="82" t="s">
        <v>319</v>
      </c>
      <c r="D3154" s="83">
        <v>0.88</v>
      </c>
      <c r="E3154" s="61"/>
    </row>
    <row r="3155" spans="1:5" s="63" customFormat="1" x14ac:dyDescent="0.25">
      <c r="A3155" s="80" t="s">
        <v>14563</v>
      </c>
      <c r="B3155" s="81" t="s">
        <v>14564</v>
      </c>
      <c r="C3155" s="82" t="s">
        <v>814</v>
      </c>
      <c r="D3155" s="83">
        <v>297.08999999999997</v>
      </c>
      <c r="E3155" s="61"/>
    </row>
    <row r="3156" spans="1:5" s="63" customFormat="1" x14ac:dyDescent="0.25">
      <c r="A3156" s="80" t="s">
        <v>14565</v>
      </c>
      <c r="B3156" s="81" t="s">
        <v>14566</v>
      </c>
      <c r="C3156" s="82" t="s">
        <v>119</v>
      </c>
      <c r="D3156" s="83">
        <v>53.98</v>
      </c>
      <c r="E3156" s="61"/>
    </row>
    <row r="3157" spans="1:5" s="63" customFormat="1" x14ac:dyDescent="0.25">
      <c r="A3157" s="80" t="s">
        <v>14567</v>
      </c>
      <c r="B3157" s="81" t="s">
        <v>14568</v>
      </c>
      <c r="C3157" s="82" t="s">
        <v>560</v>
      </c>
      <c r="D3157" s="83">
        <v>16.43</v>
      </c>
      <c r="E3157" s="61"/>
    </row>
    <row r="3158" spans="1:5" s="63" customFormat="1" x14ac:dyDescent="0.25">
      <c r="A3158" s="80" t="s">
        <v>14569</v>
      </c>
      <c r="B3158" s="81" t="s">
        <v>14570</v>
      </c>
      <c r="C3158" s="82" t="s">
        <v>814</v>
      </c>
      <c r="D3158" s="83">
        <v>33.57</v>
      </c>
      <c r="E3158" s="61"/>
    </row>
    <row r="3159" spans="1:5" s="63" customFormat="1" x14ac:dyDescent="0.25">
      <c r="A3159" s="80" t="s">
        <v>14571</v>
      </c>
      <c r="B3159" s="81" t="s">
        <v>14572</v>
      </c>
      <c r="C3159" s="82" t="s">
        <v>63</v>
      </c>
      <c r="D3159" s="83">
        <v>623.41</v>
      </c>
      <c r="E3159" s="61"/>
    </row>
    <row r="3160" spans="1:5" s="63" customFormat="1" x14ac:dyDescent="0.25">
      <c r="A3160" s="80" t="s">
        <v>14573</v>
      </c>
      <c r="B3160" s="81" t="s">
        <v>14574</v>
      </c>
      <c r="C3160" s="82" t="s">
        <v>560</v>
      </c>
      <c r="D3160" s="83">
        <v>95.81</v>
      </c>
      <c r="E3160" s="61"/>
    </row>
    <row r="3161" spans="1:5" s="63" customFormat="1" ht="30" x14ac:dyDescent="0.25">
      <c r="A3161" s="80" t="s">
        <v>14575</v>
      </c>
      <c r="B3161" s="81" t="s">
        <v>14576</v>
      </c>
      <c r="C3161" s="82" t="s">
        <v>319</v>
      </c>
      <c r="D3161" s="83">
        <v>77329.66</v>
      </c>
      <c r="E3161" s="61"/>
    </row>
    <row r="3162" spans="1:5" s="63" customFormat="1" ht="30" x14ac:dyDescent="0.25">
      <c r="A3162" s="80" t="s">
        <v>14577</v>
      </c>
      <c r="B3162" s="81" t="s">
        <v>14578</v>
      </c>
      <c r="C3162" s="82" t="s">
        <v>319</v>
      </c>
      <c r="D3162" s="83">
        <v>100258.81</v>
      </c>
      <c r="E3162" s="61"/>
    </row>
    <row r="3163" spans="1:5" s="63" customFormat="1" ht="30" x14ac:dyDescent="0.25">
      <c r="A3163" s="80" t="s">
        <v>14579</v>
      </c>
      <c r="B3163" s="81" t="s">
        <v>14580</v>
      </c>
      <c r="C3163" s="82" t="s">
        <v>319</v>
      </c>
      <c r="D3163" s="83">
        <v>87220.67</v>
      </c>
      <c r="E3163" s="61"/>
    </row>
    <row r="3164" spans="1:5" s="63" customFormat="1" ht="30" x14ac:dyDescent="0.25">
      <c r="A3164" s="80" t="s">
        <v>14581</v>
      </c>
      <c r="B3164" s="81" t="s">
        <v>14582</v>
      </c>
      <c r="C3164" s="82" t="s">
        <v>319</v>
      </c>
      <c r="D3164" s="83">
        <v>93514.94</v>
      </c>
      <c r="E3164" s="61"/>
    </row>
    <row r="3165" spans="1:5" s="63" customFormat="1" ht="30" x14ac:dyDescent="0.25">
      <c r="A3165" s="80" t="s">
        <v>14583</v>
      </c>
      <c r="B3165" s="81" t="s">
        <v>14584</v>
      </c>
      <c r="C3165" s="82" t="s">
        <v>319</v>
      </c>
      <c r="D3165" s="83">
        <v>107901.85</v>
      </c>
      <c r="E3165" s="61"/>
    </row>
    <row r="3166" spans="1:5" s="63" customFormat="1" x14ac:dyDescent="0.25">
      <c r="A3166" s="80" t="s">
        <v>14585</v>
      </c>
      <c r="B3166" s="81" t="s">
        <v>14586</v>
      </c>
      <c r="C3166" s="82" t="s">
        <v>63</v>
      </c>
      <c r="D3166" s="83">
        <v>658.16</v>
      </c>
      <c r="E3166" s="61"/>
    </row>
    <row r="3167" spans="1:5" s="63" customFormat="1" x14ac:dyDescent="0.25">
      <c r="A3167" s="80" t="s">
        <v>14587</v>
      </c>
      <c r="B3167" s="81" t="s">
        <v>14588</v>
      </c>
      <c r="C3167" s="82" t="s">
        <v>63</v>
      </c>
      <c r="D3167" s="83">
        <v>16.88</v>
      </c>
      <c r="E3167" s="61"/>
    </row>
    <row r="3168" spans="1:5" s="63" customFormat="1" x14ac:dyDescent="0.25">
      <c r="A3168" s="80" t="s">
        <v>14589</v>
      </c>
      <c r="B3168" s="81" t="s">
        <v>14590</v>
      </c>
      <c r="C3168" s="82" t="s">
        <v>13</v>
      </c>
      <c r="D3168" s="83">
        <v>17.47</v>
      </c>
      <c r="E3168" s="61"/>
    </row>
    <row r="3169" spans="1:5" s="63" customFormat="1" x14ac:dyDescent="0.25">
      <c r="A3169" s="80" t="s">
        <v>14591</v>
      </c>
      <c r="B3169" s="81" t="s">
        <v>14592</v>
      </c>
      <c r="C3169" s="82" t="s">
        <v>13</v>
      </c>
      <c r="D3169" s="83">
        <v>31.67</v>
      </c>
      <c r="E3169" s="61"/>
    </row>
    <row r="3170" spans="1:5" s="63" customFormat="1" x14ac:dyDescent="0.25">
      <c r="A3170" s="80" t="s">
        <v>14593</v>
      </c>
      <c r="B3170" s="81" t="s">
        <v>14594</v>
      </c>
      <c r="C3170" s="82" t="s">
        <v>63</v>
      </c>
      <c r="D3170" s="83">
        <v>368.63</v>
      </c>
      <c r="E3170" s="61"/>
    </row>
    <row r="3171" spans="1:5" s="63" customFormat="1" x14ac:dyDescent="0.25">
      <c r="A3171" s="80" t="s">
        <v>14595</v>
      </c>
      <c r="B3171" s="81" t="s">
        <v>14596</v>
      </c>
      <c r="C3171" s="82" t="s">
        <v>63</v>
      </c>
      <c r="D3171" s="83">
        <v>716.98</v>
      </c>
      <c r="E3171" s="61"/>
    </row>
    <row r="3172" spans="1:5" s="63" customFormat="1" x14ac:dyDescent="0.25">
      <c r="A3172" s="80" t="s">
        <v>14597</v>
      </c>
      <c r="B3172" s="81" t="s">
        <v>14598</v>
      </c>
      <c r="C3172" s="82" t="s">
        <v>63</v>
      </c>
      <c r="D3172" s="83">
        <v>34.75</v>
      </c>
      <c r="E3172" s="61"/>
    </row>
    <row r="3173" spans="1:5" s="63" customFormat="1" x14ac:dyDescent="0.25">
      <c r="A3173" s="80" t="s">
        <v>14599</v>
      </c>
      <c r="B3173" s="81" t="s">
        <v>14600</v>
      </c>
      <c r="C3173" s="82" t="s">
        <v>63</v>
      </c>
      <c r="D3173" s="83">
        <v>42.86</v>
      </c>
      <c r="E3173" s="61"/>
    </row>
    <row r="3174" spans="1:5" s="63" customFormat="1" x14ac:dyDescent="0.25">
      <c r="A3174" s="80" t="s">
        <v>14601</v>
      </c>
      <c r="B3174" s="81" t="s">
        <v>14602</v>
      </c>
      <c r="C3174" s="82" t="s">
        <v>13</v>
      </c>
      <c r="D3174" s="83">
        <v>5.93</v>
      </c>
      <c r="E3174" s="61"/>
    </row>
    <row r="3175" spans="1:5" s="63" customFormat="1" ht="45" x14ac:dyDescent="0.25">
      <c r="A3175" s="80" t="s">
        <v>14603</v>
      </c>
      <c r="B3175" s="81" t="s">
        <v>14604</v>
      </c>
      <c r="C3175" s="82" t="s">
        <v>63</v>
      </c>
      <c r="D3175" s="83">
        <v>91.05</v>
      </c>
      <c r="E3175" s="61"/>
    </row>
    <row r="3176" spans="1:5" s="63" customFormat="1" ht="45" x14ac:dyDescent="0.25">
      <c r="A3176" s="80" t="s">
        <v>14605</v>
      </c>
      <c r="B3176" s="81" t="s">
        <v>14606</v>
      </c>
      <c r="C3176" s="82" t="s">
        <v>13</v>
      </c>
      <c r="D3176" s="83">
        <v>128.41999999999999</v>
      </c>
      <c r="E3176" s="61"/>
    </row>
    <row r="3177" spans="1:5" s="63" customFormat="1" x14ac:dyDescent="0.25">
      <c r="A3177" s="80" t="s">
        <v>14607</v>
      </c>
      <c r="B3177" s="81" t="s">
        <v>14608</v>
      </c>
      <c r="C3177" s="82" t="s">
        <v>119</v>
      </c>
      <c r="D3177" s="83">
        <v>224</v>
      </c>
      <c r="E3177" s="61"/>
    </row>
    <row r="3178" spans="1:5" s="63" customFormat="1" x14ac:dyDescent="0.25">
      <c r="A3178" s="80" t="s">
        <v>14609</v>
      </c>
      <c r="B3178" s="81" t="s">
        <v>14610</v>
      </c>
      <c r="C3178" s="82" t="s">
        <v>13</v>
      </c>
      <c r="D3178" s="83">
        <v>14.25</v>
      </c>
      <c r="E3178" s="61"/>
    </row>
    <row r="3179" spans="1:5" s="63" customFormat="1" ht="30" x14ac:dyDescent="0.25">
      <c r="A3179" s="80" t="s">
        <v>14611</v>
      </c>
      <c r="B3179" s="81" t="s">
        <v>14612</v>
      </c>
      <c r="C3179" s="82" t="s">
        <v>13</v>
      </c>
      <c r="D3179" s="83">
        <v>152</v>
      </c>
      <c r="E3179" s="61"/>
    </row>
    <row r="3180" spans="1:5" s="63" customFormat="1" ht="30" x14ac:dyDescent="0.25">
      <c r="A3180" s="80" t="s">
        <v>14613</v>
      </c>
      <c r="B3180" s="81" t="s">
        <v>14614</v>
      </c>
      <c r="C3180" s="82" t="s">
        <v>3774</v>
      </c>
      <c r="D3180" s="83">
        <v>902.5</v>
      </c>
      <c r="E3180" s="61"/>
    </row>
    <row r="3181" spans="1:5" s="63" customFormat="1" x14ac:dyDescent="0.25">
      <c r="A3181" s="80" t="s">
        <v>14615</v>
      </c>
      <c r="B3181" s="81" t="s">
        <v>14616</v>
      </c>
      <c r="C3181" s="82" t="s">
        <v>814</v>
      </c>
      <c r="D3181" s="83">
        <v>9.61</v>
      </c>
      <c r="E3181" s="61"/>
    </row>
    <row r="3182" spans="1:5" s="63" customFormat="1" x14ac:dyDescent="0.25">
      <c r="A3182" s="80" t="s">
        <v>14617</v>
      </c>
      <c r="B3182" s="81" t="s">
        <v>14618</v>
      </c>
      <c r="C3182" s="82" t="s">
        <v>13</v>
      </c>
      <c r="D3182" s="83">
        <v>5.53</v>
      </c>
      <c r="E3182" s="61"/>
    </row>
    <row r="3183" spans="1:5" s="63" customFormat="1" ht="30" x14ac:dyDescent="0.25">
      <c r="A3183" s="80" t="s">
        <v>14619</v>
      </c>
      <c r="B3183" s="81" t="s">
        <v>14620</v>
      </c>
      <c r="C3183" s="82" t="s">
        <v>560</v>
      </c>
      <c r="D3183" s="83">
        <v>10.61</v>
      </c>
      <c r="E3183" s="61"/>
    </row>
    <row r="3184" spans="1:5" s="63" customFormat="1" ht="30" x14ac:dyDescent="0.25">
      <c r="A3184" s="80" t="s">
        <v>14621</v>
      </c>
      <c r="B3184" s="81" t="s">
        <v>14622</v>
      </c>
      <c r="C3184" s="82" t="s">
        <v>13</v>
      </c>
      <c r="D3184" s="83">
        <v>176.78</v>
      </c>
      <c r="E3184" s="61"/>
    </row>
    <row r="3185" spans="1:6" x14ac:dyDescent="0.25">
      <c r="A3185" s="80" t="s">
        <v>14623</v>
      </c>
      <c r="B3185" s="81" t="s">
        <v>14624</v>
      </c>
      <c r="C3185" s="82" t="s">
        <v>13</v>
      </c>
      <c r="D3185" s="83">
        <v>20.34</v>
      </c>
      <c r="E3185" s="61"/>
      <c r="F3185" s="63"/>
    </row>
    <row r="3186" spans="1:6" x14ac:dyDescent="0.25">
      <c r="A3186" s="80" t="s">
        <v>14625</v>
      </c>
      <c r="B3186" s="81" t="s">
        <v>14626</v>
      </c>
      <c r="C3186" s="82" t="s">
        <v>119</v>
      </c>
      <c r="D3186" s="83">
        <v>19.21</v>
      </c>
      <c r="E3186" s="61"/>
      <c r="F3186" s="63"/>
    </row>
    <row r="3187" spans="1:6" x14ac:dyDescent="0.25">
      <c r="A3187" s="80" t="s">
        <v>14627</v>
      </c>
      <c r="B3187" s="81" t="s">
        <v>14628</v>
      </c>
      <c r="C3187" s="82" t="s">
        <v>119</v>
      </c>
      <c r="D3187" s="83">
        <v>51.15</v>
      </c>
      <c r="E3187" s="61"/>
      <c r="F3187" s="63"/>
    </row>
    <row r="3188" spans="1:6" x14ac:dyDescent="0.25">
      <c r="A3188" s="80" t="s">
        <v>14629</v>
      </c>
      <c r="B3188" s="81" t="s">
        <v>14630</v>
      </c>
      <c r="C3188" s="82" t="s">
        <v>13</v>
      </c>
      <c r="D3188" s="83">
        <v>19.57</v>
      </c>
      <c r="E3188" s="61"/>
      <c r="F3188" s="63"/>
    </row>
    <row r="3189" spans="1:6" ht="30" x14ac:dyDescent="0.25">
      <c r="A3189" s="80" t="s">
        <v>14631</v>
      </c>
      <c r="B3189" s="81" t="s">
        <v>14632</v>
      </c>
      <c r="C3189" s="82" t="s">
        <v>13</v>
      </c>
      <c r="D3189" s="83">
        <v>26.17</v>
      </c>
      <c r="E3189" s="61"/>
      <c r="F3189" s="63"/>
    </row>
    <row r="3190" spans="1:6" x14ac:dyDescent="0.25">
      <c r="A3190" s="80" t="s">
        <v>14633</v>
      </c>
      <c r="B3190" s="81" t="s">
        <v>14634</v>
      </c>
      <c r="C3190" s="82" t="s">
        <v>308</v>
      </c>
      <c r="D3190" s="83">
        <v>0.68</v>
      </c>
      <c r="E3190" s="61"/>
    </row>
    <row r="3191" spans="1:6" x14ac:dyDescent="0.25">
      <c r="A3191" s="80" t="s">
        <v>14635</v>
      </c>
      <c r="B3191" s="81" t="s">
        <v>14636</v>
      </c>
      <c r="C3191" s="82" t="s">
        <v>119</v>
      </c>
      <c r="D3191" s="83">
        <v>0.15</v>
      </c>
      <c r="E3191" s="61"/>
      <c r="F3191" s="63"/>
    </row>
    <row r="3192" spans="1:6" x14ac:dyDescent="0.25">
      <c r="A3192" s="80" t="s">
        <v>14637</v>
      </c>
      <c r="B3192" s="81" t="s">
        <v>14638</v>
      </c>
      <c r="C3192" s="82" t="s">
        <v>13</v>
      </c>
      <c r="D3192" s="83">
        <v>1.29</v>
      </c>
      <c r="E3192" s="61"/>
      <c r="F3192" s="63"/>
    </row>
    <row r="3193" spans="1:6" x14ac:dyDescent="0.25">
      <c r="A3193" s="80" t="s">
        <v>14639</v>
      </c>
      <c r="B3193" s="81" t="s">
        <v>14640</v>
      </c>
      <c r="C3193" s="82" t="s">
        <v>13</v>
      </c>
      <c r="D3193" s="83">
        <v>700.81</v>
      </c>
      <c r="E3193" s="61"/>
      <c r="F3193" s="63"/>
    </row>
    <row r="3194" spans="1:6" x14ac:dyDescent="0.25">
      <c r="A3194" s="80" t="s">
        <v>14641</v>
      </c>
      <c r="B3194" s="81" t="s">
        <v>14642</v>
      </c>
      <c r="C3194" s="82" t="s">
        <v>63</v>
      </c>
      <c r="D3194" s="83">
        <v>1135.3499999999999</v>
      </c>
      <c r="E3194" s="61"/>
      <c r="F3194" s="63"/>
    </row>
    <row r="3195" spans="1:6" ht="30" x14ac:dyDescent="0.25">
      <c r="A3195" s="80" t="s">
        <v>14643</v>
      </c>
      <c r="B3195" s="81" t="s">
        <v>14644</v>
      </c>
      <c r="C3195" s="82" t="s">
        <v>13</v>
      </c>
      <c r="D3195" s="83">
        <v>351.83</v>
      </c>
      <c r="E3195" s="61"/>
      <c r="F3195" s="63"/>
    </row>
    <row r="3196" spans="1:6" x14ac:dyDescent="0.25">
      <c r="A3196" s="80" t="s">
        <v>14645</v>
      </c>
      <c r="B3196" s="81" t="s">
        <v>14646</v>
      </c>
      <c r="C3196" s="82" t="s">
        <v>814</v>
      </c>
      <c r="D3196" s="83">
        <v>1.97</v>
      </c>
      <c r="E3196" s="61"/>
      <c r="F3196" s="63"/>
    </row>
    <row r="3197" spans="1:6" x14ac:dyDescent="0.25">
      <c r="A3197" s="80" t="s">
        <v>14647</v>
      </c>
      <c r="B3197" s="81" t="s">
        <v>14648</v>
      </c>
      <c r="C3197" s="82" t="s">
        <v>560</v>
      </c>
      <c r="D3197" s="83">
        <v>92.22</v>
      </c>
      <c r="E3197" s="61"/>
      <c r="F3197" s="63"/>
    </row>
    <row r="3198" spans="1:6" x14ac:dyDescent="0.25">
      <c r="A3198" s="80" t="s">
        <v>14649</v>
      </c>
      <c r="B3198" s="81" t="s">
        <v>14650</v>
      </c>
      <c r="C3198" s="82" t="s">
        <v>319</v>
      </c>
      <c r="D3198" s="83">
        <v>0.41</v>
      </c>
      <c r="E3198" s="61"/>
      <c r="F3198" s="63"/>
    </row>
    <row r="3199" spans="1:6" x14ac:dyDescent="0.25">
      <c r="A3199" s="80" t="s">
        <v>14651</v>
      </c>
      <c r="B3199" s="81" t="s">
        <v>14652</v>
      </c>
      <c r="C3199" s="82" t="s">
        <v>308</v>
      </c>
      <c r="D3199" s="83">
        <v>0.77</v>
      </c>
      <c r="E3199" s="61"/>
    </row>
    <row r="3200" spans="1:6" x14ac:dyDescent="0.25">
      <c r="A3200" s="80" t="s">
        <v>14653</v>
      </c>
      <c r="B3200" s="81" t="s">
        <v>14654</v>
      </c>
      <c r="C3200" s="82" t="s">
        <v>308</v>
      </c>
      <c r="D3200" s="83">
        <v>19.62</v>
      </c>
      <c r="E3200" s="61"/>
    </row>
    <row r="3201" spans="1:6" x14ac:dyDescent="0.25">
      <c r="A3201" s="80" t="s">
        <v>14655</v>
      </c>
      <c r="B3201" s="81" t="s">
        <v>14656</v>
      </c>
      <c r="C3201" s="82" t="s">
        <v>308</v>
      </c>
      <c r="D3201" s="83">
        <v>2.72</v>
      </c>
      <c r="E3201" s="61"/>
    </row>
    <row r="3202" spans="1:6" x14ac:dyDescent="0.25">
      <c r="A3202" s="80" t="s">
        <v>14657</v>
      </c>
      <c r="B3202" s="81" t="s">
        <v>14658</v>
      </c>
      <c r="C3202" s="82" t="s">
        <v>308</v>
      </c>
      <c r="D3202" s="83">
        <v>3.21</v>
      </c>
      <c r="E3202" s="61"/>
    </row>
    <row r="3203" spans="1:6" ht="30" x14ac:dyDescent="0.25">
      <c r="A3203" s="80" t="s">
        <v>14659</v>
      </c>
      <c r="B3203" s="81" t="s">
        <v>14660</v>
      </c>
      <c r="C3203" s="82" t="s">
        <v>308</v>
      </c>
      <c r="D3203" s="83">
        <v>25.04</v>
      </c>
      <c r="E3203" s="61"/>
    </row>
    <row r="3204" spans="1:6" x14ac:dyDescent="0.25">
      <c r="A3204" s="80" t="s">
        <v>14661</v>
      </c>
      <c r="B3204" s="81" t="s">
        <v>14662</v>
      </c>
      <c r="C3204" s="82" t="s">
        <v>308</v>
      </c>
      <c r="D3204" s="83">
        <v>142.21</v>
      </c>
      <c r="E3204" s="61"/>
    </row>
    <row r="3205" spans="1:6" x14ac:dyDescent="0.25">
      <c r="A3205" s="80" t="s">
        <v>14663</v>
      </c>
      <c r="B3205" s="81" t="s">
        <v>14664</v>
      </c>
      <c r="C3205" s="82" t="s">
        <v>308</v>
      </c>
      <c r="D3205" s="83">
        <v>186.21</v>
      </c>
      <c r="E3205" s="61"/>
    </row>
    <row r="3206" spans="1:6" x14ac:dyDescent="0.25">
      <c r="A3206" s="80" t="s">
        <v>14665</v>
      </c>
      <c r="B3206" s="81" t="s">
        <v>14666</v>
      </c>
      <c r="C3206" s="82" t="s">
        <v>308</v>
      </c>
      <c r="D3206" s="83">
        <v>192.11</v>
      </c>
      <c r="E3206" s="61"/>
    </row>
    <row r="3207" spans="1:6" x14ac:dyDescent="0.25">
      <c r="A3207" s="80" t="s">
        <v>14667</v>
      </c>
      <c r="B3207" s="81" t="s">
        <v>14668</v>
      </c>
      <c r="C3207" s="82" t="s">
        <v>308</v>
      </c>
      <c r="D3207" s="83">
        <v>199.32</v>
      </c>
      <c r="E3207" s="61"/>
    </row>
    <row r="3208" spans="1:6" ht="30" x14ac:dyDescent="0.25">
      <c r="A3208" s="80" t="s">
        <v>14669</v>
      </c>
      <c r="B3208" s="81" t="s">
        <v>14670</v>
      </c>
      <c r="C3208" s="82" t="s">
        <v>63</v>
      </c>
      <c r="D3208" s="83">
        <v>496.11</v>
      </c>
      <c r="E3208" s="61"/>
      <c r="F3208" s="63"/>
    </row>
    <row r="3209" spans="1:6" x14ac:dyDescent="0.25">
      <c r="A3209" s="80" t="s">
        <v>14671</v>
      </c>
      <c r="B3209" s="81" t="s">
        <v>14672</v>
      </c>
      <c r="C3209" s="82" t="s">
        <v>119</v>
      </c>
      <c r="D3209" s="83">
        <v>146.16</v>
      </c>
      <c r="E3209" s="61"/>
      <c r="F3209" s="63"/>
    </row>
    <row r="3210" spans="1:6" x14ac:dyDescent="0.25">
      <c r="A3210" s="80" t="s">
        <v>14673</v>
      </c>
      <c r="B3210" s="81" t="s">
        <v>14674</v>
      </c>
      <c r="C3210" s="82" t="s">
        <v>63</v>
      </c>
      <c r="D3210" s="83">
        <v>2.4300000000000002</v>
      </c>
      <c r="E3210" s="61"/>
      <c r="F3210" s="63"/>
    </row>
    <row r="3211" spans="1:6" x14ac:dyDescent="0.25">
      <c r="A3211" s="80" t="s">
        <v>14675</v>
      </c>
      <c r="B3211" s="81" t="s">
        <v>14676</v>
      </c>
      <c r="C3211" s="82" t="s">
        <v>63</v>
      </c>
      <c r="D3211" s="83">
        <v>6.64</v>
      </c>
      <c r="E3211" s="61"/>
      <c r="F3211" s="63"/>
    </row>
    <row r="3212" spans="1:6" x14ac:dyDescent="0.25">
      <c r="A3212" s="80" t="s">
        <v>14677</v>
      </c>
      <c r="B3212" s="81" t="s">
        <v>14678</v>
      </c>
      <c r="C3212" s="82" t="s">
        <v>119</v>
      </c>
      <c r="D3212" s="83">
        <v>1.99</v>
      </c>
      <c r="E3212" s="61"/>
      <c r="F3212" s="63"/>
    </row>
    <row r="3213" spans="1:6" x14ac:dyDescent="0.25">
      <c r="A3213" s="80" t="s">
        <v>14679</v>
      </c>
      <c r="B3213" s="81" t="s">
        <v>14680</v>
      </c>
      <c r="C3213" s="82" t="s">
        <v>119</v>
      </c>
      <c r="D3213" s="83">
        <v>3.2</v>
      </c>
      <c r="E3213" s="61"/>
      <c r="F3213" s="63"/>
    </row>
    <row r="3214" spans="1:6" x14ac:dyDescent="0.25">
      <c r="A3214" s="80" t="s">
        <v>14681</v>
      </c>
      <c r="B3214" s="81" t="s">
        <v>14682</v>
      </c>
      <c r="C3214" s="82" t="s">
        <v>119</v>
      </c>
      <c r="D3214" s="83">
        <v>36.9</v>
      </c>
      <c r="E3214" s="61"/>
      <c r="F3214" s="63"/>
    </row>
    <row r="3215" spans="1:6" x14ac:dyDescent="0.25">
      <c r="A3215" s="80" t="s">
        <v>14683</v>
      </c>
      <c r="B3215" s="81" t="s">
        <v>14684</v>
      </c>
      <c r="C3215" s="82" t="s">
        <v>119</v>
      </c>
      <c r="D3215" s="83">
        <v>7.61</v>
      </c>
      <c r="E3215" s="61"/>
      <c r="F3215" s="63"/>
    </row>
    <row r="3216" spans="1:6" x14ac:dyDescent="0.25">
      <c r="A3216" s="80" t="s">
        <v>14685</v>
      </c>
      <c r="B3216" s="81" t="s">
        <v>14686</v>
      </c>
      <c r="C3216" s="82" t="s">
        <v>119</v>
      </c>
      <c r="D3216" s="83">
        <v>5.18</v>
      </c>
      <c r="E3216" s="61"/>
      <c r="F3216" s="63"/>
    </row>
    <row r="3217" spans="1:5" s="63" customFormat="1" x14ac:dyDescent="0.25">
      <c r="A3217" s="80" t="s">
        <v>14687</v>
      </c>
      <c r="B3217" s="81" t="s">
        <v>14688</v>
      </c>
      <c r="C3217" s="82" t="s">
        <v>929</v>
      </c>
      <c r="D3217" s="83">
        <v>363.72</v>
      </c>
      <c r="E3217" s="61"/>
    </row>
    <row r="3218" spans="1:5" s="63" customFormat="1" x14ac:dyDescent="0.25">
      <c r="A3218" s="80" t="s">
        <v>14689</v>
      </c>
      <c r="B3218" s="81" t="s">
        <v>14690</v>
      </c>
      <c r="C3218" s="82" t="s">
        <v>929</v>
      </c>
      <c r="D3218" s="83">
        <v>432.45</v>
      </c>
      <c r="E3218" s="61"/>
    </row>
    <row r="3219" spans="1:5" s="63" customFormat="1" ht="30" x14ac:dyDescent="0.25">
      <c r="A3219" s="80" t="s">
        <v>14691</v>
      </c>
      <c r="B3219" s="81" t="s">
        <v>14692</v>
      </c>
      <c r="C3219" s="82" t="s">
        <v>63</v>
      </c>
      <c r="D3219" s="83">
        <v>98.4</v>
      </c>
      <c r="E3219" s="61"/>
    </row>
    <row r="3220" spans="1:5" s="63" customFormat="1" x14ac:dyDescent="0.25">
      <c r="A3220" s="80" t="s">
        <v>14693</v>
      </c>
      <c r="B3220" s="81" t="s">
        <v>14694</v>
      </c>
      <c r="C3220" s="82" t="s">
        <v>13</v>
      </c>
      <c r="D3220" s="83">
        <v>0.6</v>
      </c>
      <c r="E3220" s="61"/>
    </row>
    <row r="3221" spans="1:5" s="63" customFormat="1" ht="30" x14ac:dyDescent="0.25">
      <c r="A3221" s="80" t="s">
        <v>14695</v>
      </c>
      <c r="B3221" s="81" t="s">
        <v>14696</v>
      </c>
      <c r="C3221" s="82" t="s">
        <v>13</v>
      </c>
      <c r="D3221" s="83">
        <v>287.33</v>
      </c>
      <c r="E3221" s="61"/>
    </row>
    <row r="3222" spans="1:5" s="63" customFormat="1" x14ac:dyDescent="0.25">
      <c r="A3222" s="80" t="s">
        <v>14697</v>
      </c>
      <c r="B3222" s="81" t="s">
        <v>14698</v>
      </c>
      <c r="C3222" s="82" t="s">
        <v>560</v>
      </c>
      <c r="D3222" s="83">
        <v>12.65</v>
      </c>
      <c r="E3222" s="61"/>
    </row>
    <row r="3223" spans="1:5" s="63" customFormat="1" x14ac:dyDescent="0.25">
      <c r="A3223" s="80" t="s">
        <v>14699</v>
      </c>
      <c r="B3223" s="81" t="s">
        <v>14700</v>
      </c>
      <c r="C3223" s="82" t="s">
        <v>814</v>
      </c>
      <c r="D3223" s="83">
        <v>34.94</v>
      </c>
      <c r="E3223" s="61"/>
    </row>
    <row r="3224" spans="1:5" s="63" customFormat="1" ht="30" x14ac:dyDescent="0.25">
      <c r="A3224" s="80" t="s">
        <v>14701</v>
      </c>
      <c r="B3224" s="81" t="s">
        <v>14702</v>
      </c>
      <c r="C3224" s="82" t="s">
        <v>63</v>
      </c>
      <c r="D3224" s="83">
        <v>537.70000000000005</v>
      </c>
      <c r="E3224" s="61"/>
    </row>
    <row r="3225" spans="1:5" s="63" customFormat="1" ht="30" x14ac:dyDescent="0.25">
      <c r="A3225" s="80" t="s">
        <v>14703</v>
      </c>
      <c r="B3225" s="81" t="s">
        <v>14704</v>
      </c>
      <c r="C3225" s="82" t="s">
        <v>63</v>
      </c>
      <c r="D3225" s="83">
        <v>767.28</v>
      </c>
      <c r="E3225" s="61"/>
    </row>
    <row r="3226" spans="1:5" s="63" customFormat="1" x14ac:dyDescent="0.25">
      <c r="A3226" s="80" t="s">
        <v>14705</v>
      </c>
      <c r="B3226" s="81" t="s">
        <v>14706</v>
      </c>
      <c r="C3226" s="82" t="s">
        <v>63</v>
      </c>
      <c r="D3226" s="83">
        <v>59.26</v>
      </c>
      <c r="E3226" s="61"/>
    </row>
    <row r="3227" spans="1:5" s="63" customFormat="1" x14ac:dyDescent="0.25">
      <c r="A3227" s="80" t="s">
        <v>14707</v>
      </c>
      <c r="B3227" s="81" t="s">
        <v>14708</v>
      </c>
      <c r="C3227" s="82" t="s">
        <v>119</v>
      </c>
      <c r="D3227" s="83">
        <v>1.35</v>
      </c>
      <c r="E3227" s="61"/>
    </row>
    <row r="3228" spans="1:5" s="63" customFormat="1" x14ac:dyDescent="0.25">
      <c r="A3228" s="80" t="s">
        <v>14709</v>
      </c>
      <c r="B3228" s="81" t="s">
        <v>14710</v>
      </c>
      <c r="C3228" s="82" t="s">
        <v>319</v>
      </c>
      <c r="D3228" s="83">
        <v>2014.08</v>
      </c>
      <c r="E3228" s="61"/>
    </row>
    <row r="3229" spans="1:5" s="63" customFormat="1" x14ac:dyDescent="0.25">
      <c r="A3229" s="80" t="s">
        <v>14711</v>
      </c>
      <c r="B3229" s="81" t="s">
        <v>14712</v>
      </c>
      <c r="C3229" s="82" t="s">
        <v>13</v>
      </c>
      <c r="D3229" s="83">
        <v>1359.64</v>
      </c>
      <c r="E3229" s="61"/>
    </row>
    <row r="3230" spans="1:5" s="63" customFormat="1" x14ac:dyDescent="0.25">
      <c r="A3230" s="80" t="s">
        <v>14713</v>
      </c>
      <c r="B3230" s="81" t="s">
        <v>14714</v>
      </c>
      <c r="C3230" s="82" t="s">
        <v>13</v>
      </c>
      <c r="D3230" s="83">
        <v>30.77</v>
      </c>
      <c r="E3230" s="61"/>
    </row>
    <row r="3231" spans="1:5" s="63" customFormat="1" x14ac:dyDescent="0.25">
      <c r="A3231" s="80" t="s">
        <v>14715</v>
      </c>
      <c r="B3231" s="81" t="s">
        <v>14716</v>
      </c>
      <c r="C3231" s="82" t="s">
        <v>142</v>
      </c>
      <c r="D3231" s="83">
        <v>507.9</v>
      </c>
      <c r="E3231" s="61"/>
    </row>
    <row r="3232" spans="1:5" s="63" customFormat="1" x14ac:dyDescent="0.25">
      <c r="A3232" s="80" t="s">
        <v>14717</v>
      </c>
      <c r="B3232" s="81" t="s">
        <v>14718</v>
      </c>
      <c r="C3232" s="82" t="s">
        <v>142</v>
      </c>
      <c r="D3232" s="83">
        <v>458.12</v>
      </c>
      <c r="E3232" s="61"/>
    </row>
    <row r="3233" spans="1:6" ht="30" x14ac:dyDescent="0.25">
      <c r="A3233" s="80" t="s">
        <v>14719</v>
      </c>
      <c r="B3233" s="81" t="s">
        <v>14720</v>
      </c>
      <c r="C3233" s="82" t="s">
        <v>319</v>
      </c>
      <c r="D3233" s="83">
        <v>516.32000000000005</v>
      </c>
      <c r="E3233" s="61"/>
      <c r="F3233" s="63"/>
    </row>
    <row r="3234" spans="1:6" ht="30" x14ac:dyDescent="0.25">
      <c r="A3234" s="80" t="s">
        <v>14721</v>
      </c>
      <c r="B3234" s="81" t="s">
        <v>14722</v>
      </c>
      <c r="C3234" s="82" t="s">
        <v>13</v>
      </c>
      <c r="D3234" s="83">
        <v>1026.81</v>
      </c>
      <c r="E3234" s="61"/>
      <c r="F3234" s="63"/>
    </row>
    <row r="3235" spans="1:6" x14ac:dyDescent="0.25">
      <c r="A3235" s="80" t="s">
        <v>14723</v>
      </c>
      <c r="B3235" s="81" t="s">
        <v>14724</v>
      </c>
      <c r="C3235" s="82" t="s">
        <v>13</v>
      </c>
      <c r="D3235" s="83">
        <v>924.1</v>
      </c>
      <c r="E3235" s="61"/>
      <c r="F3235" s="63"/>
    </row>
    <row r="3236" spans="1:6" ht="30" x14ac:dyDescent="0.25">
      <c r="A3236" s="80" t="s">
        <v>14725</v>
      </c>
      <c r="B3236" s="81" t="s">
        <v>14726</v>
      </c>
      <c r="C3236" s="82" t="s">
        <v>319</v>
      </c>
      <c r="D3236" s="83">
        <v>103320.61</v>
      </c>
      <c r="E3236" s="61"/>
      <c r="F3236" s="63"/>
    </row>
    <row r="3237" spans="1:6" x14ac:dyDescent="0.25">
      <c r="A3237" s="80" t="s">
        <v>14727</v>
      </c>
      <c r="B3237" s="81" t="s">
        <v>559</v>
      </c>
      <c r="C3237" s="82" t="s">
        <v>560</v>
      </c>
      <c r="D3237" s="83">
        <v>1.75</v>
      </c>
      <c r="E3237" s="61"/>
      <c r="F3237" s="63"/>
    </row>
    <row r="3238" spans="1:6" x14ac:dyDescent="0.25">
      <c r="A3238" s="80" t="s">
        <v>14728</v>
      </c>
      <c r="B3238" s="81" t="s">
        <v>1055</v>
      </c>
      <c r="C3238" s="82" t="s">
        <v>63</v>
      </c>
      <c r="D3238" s="83">
        <v>180.05</v>
      </c>
      <c r="E3238" s="61"/>
      <c r="F3238" s="63"/>
    </row>
    <row r="3239" spans="1:6" x14ac:dyDescent="0.25">
      <c r="A3239" s="80" t="s">
        <v>14729</v>
      </c>
      <c r="B3239" s="81" t="s">
        <v>1057</v>
      </c>
      <c r="C3239" s="82" t="s">
        <v>63</v>
      </c>
      <c r="D3239" s="83">
        <v>192.09</v>
      </c>
      <c r="E3239" s="61"/>
      <c r="F3239" s="63"/>
    </row>
    <row r="3240" spans="1:6" x14ac:dyDescent="0.25">
      <c r="A3240" s="80" t="s">
        <v>14730</v>
      </c>
      <c r="B3240" s="81" t="s">
        <v>1059</v>
      </c>
      <c r="C3240" s="82" t="s">
        <v>63</v>
      </c>
      <c r="D3240" s="83">
        <v>208.55</v>
      </c>
      <c r="E3240" s="61"/>
      <c r="F3240" s="63"/>
    </row>
    <row r="3241" spans="1:6" x14ac:dyDescent="0.25">
      <c r="A3241" s="80" t="s">
        <v>14731</v>
      </c>
      <c r="B3241" s="81" t="s">
        <v>14732</v>
      </c>
      <c r="C3241" s="82" t="s">
        <v>308</v>
      </c>
      <c r="D3241" s="83">
        <v>0.95</v>
      </c>
      <c r="E3241" s="61"/>
    </row>
    <row r="3242" spans="1:6" x14ac:dyDescent="0.25">
      <c r="A3242" s="80" t="s">
        <v>14733</v>
      </c>
      <c r="B3242" s="81" t="s">
        <v>14734</v>
      </c>
      <c r="C3242" s="82" t="s">
        <v>13</v>
      </c>
      <c r="D3242" s="83">
        <v>182.69</v>
      </c>
      <c r="E3242" s="61"/>
      <c r="F3242" s="63"/>
    </row>
    <row r="3243" spans="1:6" x14ac:dyDescent="0.25">
      <c r="A3243" s="80" t="s">
        <v>14735</v>
      </c>
      <c r="B3243" s="81" t="s">
        <v>14736</v>
      </c>
      <c r="C3243" s="82" t="s">
        <v>13</v>
      </c>
      <c r="D3243" s="83">
        <v>209.58</v>
      </c>
      <c r="E3243" s="61"/>
      <c r="F3243" s="63"/>
    </row>
    <row r="3244" spans="1:6" ht="45" x14ac:dyDescent="0.25">
      <c r="A3244" s="80" t="s">
        <v>14737</v>
      </c>
      <c r="B3244" s="81" t="s">
        <v>14738</v>
      </c>
      <c r="C3244" s="82" t="s">
        <v>308</v>
      </c>
      <c r="D3244" s="83">
        <v>110.29</v>
      </c>
      <c r="E3244" s="61"/>
    </row>
    <row r="3245" spans="1:6" x14ac:dyDescent="0.25">
      <c r="A3245" s="80" t="s">
        <v>14739</v>
      </c>
      <c r="B3245" s="81" t="s">
        <v>14740</v>
      </c>
      <c r="C3245" s="82" t="s">
        <v>308</v>
      </c>
      <c r="D3245" s="83">
        <v>0.66</v>
      </c>
      <c r="E3245" s="61"/>
    </row>
    <row r="3246" spans="1:6" x14ac:dyDescent="0.25">
      <c r="A3246" s="80" t="s">
        <v>14741</v>
      </c>
      <c r="B3246" s="81" t="s">
        <v>14742</v>
      </c>
      <c r="C3246" s="82" t="s">
        <v>308</v>
      </c>
      <c r="D3246" s="83">
        <v>96.95</v>
      </c>
      <c r="E3246" s="61"/>
    </row>
    <row r="3247" spans="1:6" ht="30" x14ac:dyDescent="0.25">
      <c r="A3247" s="80" t="s">
        <v>14743</v>
      </c>
      <c r="B3247" s="81" t="s">
        <v>14744</v>
      </c>
      <c r="C3247" s="82" t="s">
        <v>308</v>
      </c>
      <c r="D3247" s="83">
        <v>250.02</v>
      </c>
      <c r="E3247" s="61"/>
    </row>
  </sheetData>
  <autoFilter ref="A9:E3247"/>
  <mergeCells count="4">
    <mergeCell ref="A1:D1"/>
    <mergeCell ref="A2:D2"/>
    <mergeCell ref="A3:D3"/>
    <mergeCell ref="A4:D4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2:F4095"/>
  <sheetViews>
    <sheetView topLeftCell="A22" zoomScale="90" zoomScaleNormal="90" workbookViewId="0">
      <selection activeCell="E8" sqref="E8"/>
    </sheetView>
  </sheetViews>
  <sheetFormatPr defaultRowHeight="15" x14ac:dyDescent="0.25"/>
  <cols>
    <col min="1" max="1" width="10.85546875" style="84" bestFit="1" customWidth="1"/>
    <col min="2" max="2" width="65.28515625" style="84" customWidth="1"/>
    <col min="3" max="3" width="7.85546875" style="91" bestFit="1" customWidth="1"/>
    <col min="4" max="4" width="11.85546875" style="92" bestFit="1" customWidth="1"/>
    <col min="5" max="5" width="13" style="92" bestFit="1" customWidth="1"/>
    <col min="6" max="6" width="11.5703125" style="92" bestFit="1" customWidth="1"/>
    <col min="7" max="16384" width="9.140625" style="84"/>
  </cols>
  <sheetData>
    <row r="2" spans="1:6" x14ac:dyDescent="0.25">
      <c r="A2" s="100" t="s">
        <v>2</v>
      </c>
      <c r="B2" s="101" t="s">
        <v>3</v>
      </c>
      <c r="C2" s="102" t="s">
        <v>4</v>
      </c>
      <c r="D2" s="103" t="s">
        <v>5</v>
      </c>
      <c r="E2" s="103" t="s">
        <v>6</v>
      </c>
      <c r="F2" s="103" t="s">
        <v>7</v>
      </c>
    </row>
    <row r="3" spans="1:6" x14ac:dyDescent="0.25">
      <c r="A3" s="104" t="s">
        <v>8</v>
      </c>
      <c r="B3" s="105" t="s">
        <v>9</v>
      </c>
      <c r="C3" s="106"/>
      <c r="D3" s="107"/>
      <c r="E3" s="107"/>
      <c r="F3" s="107"/>
    </row>
    <row r="4" spans="1:6" x14ac:dyDescent="0.25">
      <c r="A4" s="108" t="s">
        <v>10</v>
      </c>
      <c r="B4" s="109" t="s">
        <v>14745</v>
      </c>
      <c r="C4" s="110"/>
      <c r="D4" s="111"/>
      <c r="E4" s="111"/>
      <c r="F4" s="111"/>
    </row>
    <row r="5" spans="1:6" ht="30" customHeight="1" x14ac:dyDescent="0.25">
      <c r="A5" s="112" t="s">
        <v>11</v>
      </c>
      <c r="B5" s="113" t="s">
        <v>12</v>
      </c>
      <c r="C5" s="114" t="s">
        <v>13</v>
      </c>
      <c r="D5" s="115"/>
      <c r="E5" s="115">
        <v>5529.27</v>
      </c>
      <c r="F5" s="115">
        <v>5529.27</v>
      </c>
    </row>
    <row r="6" spans="1:6" ht="30" customHeight="1" x14ac:dyDescent="0.25">
      <c r="A6" s="112" t="s">
        <v>14</v>
      </c>
      <c r="B6" s="113" t="s">
        <v>15</v>
      </c>
      <c r="C6" s="114" t="s">
        <v>13</v>
      </c>
      <c r="D6" s="115"/>
      <c r="E6" s="115">
        <v>7352.86</v>
      </c>
      <c r="F6" s="115">
        <v>7352.86</v>
      </c>
    </row>
    <row r="7" spans="1:6" ht="30" customHeight="1" x14ac:dyDescent="0.25">
      <c r="A7" s="112" t="s">
        <v>16</v>
      </c>
      <c r="B7" s="113" t="s">
        <v>17</v>
      </c>
      <c r="C7" s="114" t="s">
        <v>13</v>
      </c>
      <c r="D7" s="115"/>
      <c r="E7" s="115">
        <v>12560.31</v>
      </c>
      <c r="F7" s="115">
        <v>12560.31</v>
      </c>
    </row>
    <row r="8" spans="1:6" ht="30" customHeight="1" x14ac:dyDescent="0.25">
      <c r="A8" s="112" t="s">
        <v>18</v>
      </c>
      <c r="B8" s="113" t="s">
        <v>19</v>
      </c>
      <c r="C8" s="114" t="s">
        <v>13</v>
      </c>
      <c r="D8" s="115"/>
      <c r="E8" s="115">
        <v>17221.68</v>
      </c>
      <c r="F8" s="115">
        <v>17221.68</v>
      </c>
    </row>
    <row r="9" spans="1:6" ht="30" customHeight="1" x14ac:dyDescent="0.25">
      <c r="A9" s="112" t="s">
        <v>20</v>
      </c>
      <c r="B9" s="113" t="s">
        <v>21</v>
      </c>
      <c r="C9" s="114" t="s">
        <v>13</v>
      </c>
      <c r="D9" s="115"/>
      <c r="E9" s="115">
        <v>20069.2</v>
      </c>
      <c r="F9" s="115">
        <v>20069.2</v>
      </c>
    </row>
    <row r="10" spans="1:6" x14ac:dyDescent="0.25">
      <c r="A10" s="108" t="s">
        <v>22</v>
      </c>
      <c r="B10" s="109" t="s">
        <v>14746</v>
      </c>
      <c r="C10" s="110"/>
      <c r="D10" s="111"/>
      <c r="E10" s="111"/>
      <c r="F10" s="111"/>
    </row>
    <row r="11" spans="1:6" ht="45" x14ac:dyDescent="0.25">
      <c r="A11" s="112" t="s">
        <v>23</v>
      </c>
      <c r="B11" s="113" t="s">
        <v>24</v>
      </c>
      <c r="C11" s="114" t="s">
        <v>13</v>
      </c>
      <c r="D11" s="115"/>
      <c r="E11" s="115">
        <v>7061.96</v>
      </c>
      <c r="F11" s="115">
        <v>7061.96</v>
      </c>
    </row>
    <row r="12" spans="1:6" ht="45" x14ac:dyDescent="0.25">
      <c r="A12" s="112" t="s">
        <v>25</v>
      </c>
      <c r="B12" s="113" t="s">
        <v>26</v>
      </c>
      <c r="C12" s="114" t="s">
        <v>13</v>
      </c>
      <c r="D12" s="115"/>
      <c r="E12" s="115">
        <v>11961.54</v>
      </c>
      <c r="F12" s="115">
        <v>11961.54</v>
      </c>
    </row>
    <row r="13" spans="1:6" ht="45" x14ac:dyDescent="0.25">
      <c r="A13" s="112" t="s">
        <v>27</v>
      </c>
      <c r="B13" s="113" t="s">
        <v>28</v>
      </c>
      <c r="C13" s="114" t="s">
        <v>13</v>
      </c>
      <c r="D13" s="115"/>
      <c r="E13" s="115">
        <v>16186.24</v>
      </c>
      <c r="F13" s="115">
        <v>16186.24</v>
      </c>
    </row>
    <row r="14" spans="1:6" ht="45" x14ac:dyDescent="0.25">
      <c r="A14" s="112" t="s">
        <v>29</v>
      </c>
      <c r="B14" s="113" t="s">
        <v>30</v>
      </c>
      <c r="C14" s="114" t="s">
        <v>13</v>
      </c>
      <c r="D14" s="115"/>
      <c r="E14" s="115">
        <v>21529.599999999999</v>
      </c>
      <c r="F14" s="115">
        <v>21529.599999999999</v>
      </c>
    </row>
    <row r="15" spans="1:6" x14ac:dyDescent="0.25">
      <c r="A15" s="108" t="s">
        <v>31</v>
      </c>
      <c r="B15" s="109" t="s">
        <v>32</v>
      </c>
      <c r="C15" s="110"/>
      <c r="D15" s="111"/>
      <c r="E15" s="111"/>
      <c r="F15" s="111"/>
    </row>
    <row r="16" spans="1:6" x14ac:dyDescent="0.25">
      <c r="A16" s="112" t="s">
        <v>33</v>
      </c>
      <c r="B16" s="113" t="s">
        <v>34</v>
      </c>
      <c r="C16" s="114" t="s">
        <v>13</v>
      </c>
      <c r="D16" s="115"/>
      <c r="E16" s="115">
        <v>2781.82</v>
      </c>
      <c r="F16" s="115">
        <v>2781.82</v>
      </c>
    </row>
    <row r="17" spans="1:6" x14ac:dyDescent="0.25">
      <c r="A17" s="112" t="s">
        <v>35</v>
      </c>
      <c r="B17" s="113" t="s">
        <v>36</v>
      </c>
      <c r="C17" s="114" t="s">
        <v>13</v>
      </c>
      <c r="D17" s="115"/>
      <c r="E17" s="115">
        <v>3760.72</v>
      </c>
      <c r="F17" s="115">
        <v>3760.72</v>
      </c>
    </row>
    <row r="18" spans="1:6" x14ac:dyDescent="0.25">
      <c r="A18" s="112" t="s">
        <v>37</v>
      </c>
      <c r="B18" s="113" t="s">
        <v>38</v>
      </c>
      <c r="C18" s="114" t="s">
        <v>13</v>
      </c>
      <c r="D18" s="115"/>
      <c r="E18" s="115">
        <v>2040.2</v>
      </c>
      <c r="F18" s="115">
        <v>2040.2</v>
      </c>
    </row>
    <row r="19" spans="1:6" x14ac:dyDescent="0.25">
      <c r="A19" s="112" t="s">
        <v>39</v>
      </c>
      <c r="B19" s="113" t="s">
        <v>40</v>
      </c>
      <c r="C19" s="114" t="s">
        <v>13</v>
      </c>
      <c r="D19" s="115"/>
      <c r="E19" s="115">
        <v>2791.38</v>
      </c>
      <c r="F19" s="115">
        <v>2791.38</v>
      </c>
    </row>
    <row r="20" spans="1:6" x14ac:dyDescent="0.25">
      <c r="A20" s="112" t="s">
        <v>41</v>
      </c>
      <c r="B20" s="113" t="s">
        <v>42</v>
      </c>
      <c r="C20" s="114" t="s">
        <v>13</v>
      </c>
      <c r="D20" s="115"/>
      <c r="E20" s="115">
        <v>875.86</v>
      </c>
      <c r="F20" s="115">
        <v>875.86</v>
      </c>
    </row>
    <row r="21" spans="1:6" x14ac:dyDescent="0.25">
      <c r="A21" s="112" t="s">
        <v>43</v>
      </c>
      <c r="B21" s="113" t="s">
        <v>44</v>
      </c>
      <c r="C21" s="114" t="s">
        <v>13</v>
      </c>
      <c r="D21" s="115"/>
      <c r="E21" s="115">
        <v>1165.8900000000001</v>
      </c>
      <c r="F21" s="115">
        <v>1165.8900000000001</v>
      </c>
    </row>
    <row r="22" spans="1:6" x14ac:dyDescent="0.25">
      <c r="A22" s="112" t="s">
        <v>45</v>
      </c>
      <c r="B22" s="113" t="s">
        <v>46</v>
      </c>
      <c r="C22" s="114" t="s">
        <v>13</v>
      </c>
      <c r="D22" s="115"/>
      <c r="E22" s="115">
        <v>972.59</v>
      </c>
      <c r="F22" s="115">
        <v>972.59</v>
      </c>
    </row>
    <row r="23" spans="1:6" x14ac:dyDescent="0.25">
      <c r="A23" s="112" t="s">
        <v>47</v>
      </c>
      <c r="B23" s="113" t="s">
        <v>48</v>
      </c>
      <c r="C23" s="114" t="s">
        <v>13</v>
      </c>
      <c r="D23" s="115"/>
      <c r="E23" s="115">
        <v>1348.55</v>
      </c>
      <c r="F23" s="115">
        <v>1348.55</v>
      </c>
    </row>
    <row r="24" spans="1:6" x14ac:dyDescent="0.25">
      <c r="A24" s="112" t="s">
        <v>49</v>
      </c>
      <c r="B24" s="113" t="s">
        <v>50</v>
      </c>
      <c r="C24" s="114" t="s">
        <v>13</v>
      </c>
      <c r="D24" s="115"/>
      <c r="E24" s="115">
        <v>1872.07</v>
      </c>
      <c r="F24" s="115">
        <v>1872.07</v>
      </c>
    </row>
    <row r="25" spans="1:6" x14ac:dyDescent="0.25">
      <c r="A25" s="112" t="s">
        <v>51</v>
      </c>
      <c r="B25" s="113" t="s">
        <v>52</v>
      </c>
      <c r="C25" s="114" t="s">
        <v>13</v>
      </c>
      <c r="D25" s="115"/>
      <c r="E25" s="115">
        <v>2551.83</v>
      </c>
      <c r="F25" s="115">
        <v>2551.83</v>
      </c>
    </row>
    <row r="26" spans="1:6" x14ac:dyDescent="0.25">
      <c r="A26" s="112" t="s">
        <v>53</v>
      </c>
      <c r="B26" s="113" t="s">
        <v>54</v>
      </c>
      <c r="C26" s="114" t="s">
        <v>13</v>
      </c>
      <c r="D26" s="115"/>
      <c r="E26" s="115">
        <v>1616.15</v>
      </c>
      <c r="F26" s="115">
        <v>1616.15</v>
      </c>
    </row>
    <row r="27" spans="1:6" x14ac:dyDescent="0.25">
      <c r="A27" s="112" t="s">
        <v>55</v>
      </c>
      <c r="B27" s="113" t="s">
        <v>56</v>
      </c>
      <c r="C27" s="114" t="s">
        <v>13</v>
      </c>
      <c r="D27" s="115"/>
      <c r="E27" s="115">
        <v>2088.92</v>
      </c>
      <c r="F27" s="115">
        <v>2088.92</v>
      </c>
    </row>
    <row r="28" spans="1:6" x14ac:dyDescent="0.25">
      <c r="A28" s="108" t="s">
        <v>57</v>
      </c>
      <c r="B28" s="109" t="s">
        <v>14747</v>
      </c>
      <c r="C28" s="110"/>
      <c r="D28" s="111"/>
      <c r="E28" s="111"/>
      <c r="F28" s="111"/>
    </row>
    <row r="29" spans="1:6" ht="30" x14ac:dyDescent="0.25">
      <c r="A29" s="112" t="s">
        <v>58</v>
      </c>
      <c r="B29" s="113" t="s">
        <v>59</v>
      </c>
      <c r="C29" s="114" t="s">
        <v>60</v>
      </c>
      <c r="D29" s="115">
        <v>1145.52</v>
      </c>
      <c r="E29" s="115"/>
      <c r="F29" s="115">
        <v>1145.52</v>
      </c>
    </row>
    <row r="30" spans="1:6" ht="45" x14ac:dyDescent="0.25">
      <c r="A30" s="112" t="s">
        <v>61</v>
      </c>
      <c r="B30" s="113" t="s">
        <v>62</v>
      </c>
      <c r="C30" s="114" t="s">
        <v>63</v>
      </c>
      <c r="D30" s="115">
        <v>0.44</v>
      </c>
      <c r="E30" s="115">
        <v>0.44</v>
      </c>
      <c r="F30" s="115">
        <v>0.88</v>
      </c>
    </row>
    <row r="31" spans="1:6" ht="45" x14ac:dyDescent="0.25">
      <c r="A31" s="112" t="s">
        <v>64</v>
      </c>
      <c r="B31" s="113" t="s">
        <v>65</v>
      </c>
      <c r="C31" s="114" t="s">
        <v>63</v>
      </c>
      <c r="D31" s="115">
        <v>0.35</v>
      </c>
      <c r="E31" s="115">
        <v>0.35</v>
      </c>
      <c r="F31" s="115">
        <v>0.7</v>
      </c>
    </row>
    <row r="32" spans="1:6" ht="30" x14ac:dyDescent="0.25">
      <c r="A32" s="112" t="s">
        <v>66</v>
      </c>
      <c r="B32" s="113" t="s">
        <v>67</v>
      </c>
      <c r="C32" s="114" t="s">
        <v>63</v>
      </c>
      <c r="D32" s="115">
        <v>0.28000000000000003</v>
      </c>
      <c r="E32" s="115">
        <v>0.28000000000000003</v>
      </c>
      <c r="F32" s="115">
        <v>0.56000000000000005</v>
      </c>
    </row>
    <row r="33" spans="1:6" ht="30" x14ac:dyDescent="0.25">
      <c r="A33" s="112" t="s">
        <v>68</v>
      </c>
      <c r="B33" s="113" t="s">
        <v>69</v>
      </c>
      <c r="C33" s="114" t="s">
        <v>63</v>
      </c>
      <c r="D33" s="115">
        <v>0.38</v>
      </c>
      <c r="E33" s="115">
        <v>0.39</v>
      </c>
      <c r="F33" s="115">
        <v>0.77</v>
      </c>
    </row>
    <row r="34" spans="1:6" ht="30" x14ac:dyDescent="0.25">
      <c r="A34" s="112" t="s">
        <v>70</v>
      </c>
      <c r="B34" s="113" t="s">
        <v>71</v>
      </c>
      <c r="C34" s="114" t="s">
        <v>63</v>
      </c>
      <c r="D34" s="115">
        <v>0.19</v>
      </c>
      <c r="E34" s="115">
        <v>0.42</v>
      </c>
      <c r="F34" s="115">
        <v>0.61</v>
      </c>
    </row>
    <row r="35" spans="1:6" ht="30" x14ac:dyDescent="0.25">
      <c r="A35" s="112" t="s">
        <v>72</v>
      </c>
      <c r="B35" s="113" t="s">
        <v>73</v>
      </c>
      <c r="C35" s="114" t="s">
        <v>63</v>
      </c>
      <c r="D35" s="115">
        <v>0.24</v>
      </c>
      <c r="E35" s="115">
        <v>0.25</v>
      </c>
      <c r="F35" s="115">
        <v>0.49</v>
      </c>
    </row>
    <row r="36" spans="1:6" ht="30" x14ac:dyDescent="0.25">
      <c r="A36" s="112" t="s">
        <v>74</v>
      </c>
      <c r="B36" s="113" t="s">
        <v>75</v>
      </c>
      <c r="C36" s="114" t="s">
        <v>63</v>
      </c>
      <c r="D36" s="115">
        <v>0.34</v>
      </c>
      <c r="E36" s="115">
        <v>0.35</v>
      </c>
      <c r="F36" s="115">
        <v>0.69</v>
      </c>
    </row>
    <row r="37" spans="1:6" ht="30" x14ac:dyDescent="0.25">
      <c r="A37" s="112" t="s">
        <v>76</v>
      </c>
      <c r="B37" s="113" t="s">
        <v>77</v>
      </c>
      <c r="C37" s="114" t="s">
        <v>63</v>
      </c>
      <c r="D37" s="115">
        <v>0.3</v>
      </c>
      <c r="E37" s="115">
        <v>0.28999999999999998</v>
      </c>
      <c r="F37" s="115">
        <v>0.59</v>
      </c>
    </row>
    <row r="38" spans="1:6" ht="30" x14ac:dyDescent="0.25">
      <c r="A38" s="112" t="s">
        <v>78</v>
      </c>
      <c r="B38" s="113" t="s">
        <v>79</v>
      </c>
      <c r="C38" s="114" t="s">
        <v>63</v>
      </c>
      <c r="D38" s="115">
        <v>0.28000000000000003</v>
      </c>
      <c r="E38" s="115">
        <v>0.28000000000000003</v>
      </c>
      <c r="F38" s="115">
        <v>0.56000000000000005</v>
      </c>
    </row>
    <row r="39" spans="1:6" ht="45" x14ac:dyDescent="0.25">
      <c r="A39" s="112" t="s">
        <v>80</v>
      </c>
      <c r="B39" s="113" t="s">
        <v>81</v>
      </c>
      <c r="C39" s="114" t="s">
        <v>63</v>
      </c>
      <c r="D39" s="115">
        <v>0.48</v>
      </c>
      <c r="E39" s="115">
        <v>0.48</v>
      </c>
      <c r="F39" s="115">
        <v>0.96</v>
      </c>
    </row>
    <row r="40" spans="1:6" ht="45" x14ac:dyDescent="0.25">
      <c r="A40" s="112" t="s">
        <v>82</v>
      </c>
      <c r="B40" s="113" t="s">
        <v>83</v>
      </c>
      <c r="C40" s="114" t="s">
        <v>63</v>
      </c>
      <c r="D40" s="115">
        <v>0.37</v>
      </c>
      <c r="E40" s="115">
        <v>0.37</v>
      </c>
      <c r="F40" s="115">
        <v>0.74</v>
      </c>
    </row>
    <row r="41" spans="1:6" ht="30" x14ac:dyDescent="0.25">
      <c r="A41" s="112" t="s">
        <v>84</v>
      </c>
      <c r="B41" s="113" t="s">
        <v>85</v>
      </c>
      <c r="C41" s="114" t="s">
        <v>63</v>
      </c>
      <c r="D41" s="115">
        <v>0.3</v>
      </c>
      <c r="E41" s="115">
        <v>0.28999999999999998</v>
      </c>
      <c r="F41" s="115">
        <v>0.59</v>
      </c>
    </row>
    <row r="42" spans="1:6" ht="30" x14ac:dyDescent="0.25">
      <c r="A42" s="112" t="s">
        <v>86</v>
      </c>
      <c r="B42" s="113" t="s">
        <v>87</v>
      </c>
      <c r="C42" s="114" t="s">
        <v>63</v>
      </c>
      <c r="D42" s="115">
        <v>0.4</v>
      </c>
      <c r="E42" s="115">
        <v>0.41</v>
      </c>
      <c r="F42" s="115">
        <v>0.81</v>
      </c>
    </row>
    <row r="43" spans="1:6" ht="30" x14ac:dyDescent="0.25">
      <c r="A43" s="112" t="s">
        <v>88</v>
      </c>
      <c r="B43" s="113" t="s">
        <v>89</v>
      </c>
      <c r="C43" s="114" t="s">
        <v>63</v>
      </c>
      <c r="D43" s="115">
        <v>0.33</v>
      </c>
      <c r="E43" s="115">
        <v>0.33</v>
      </c>
      <c r="F43" s="115">
        <v>0.66</v>
      </c>
    </row>
    <row r="44" spans="1:6" ht="30" x14ac:dyDescent="0.25">
      <c r="A44" s="112" t="s">
        <v>90</v>
      </c>
      <c r="B44" s="113" t="s">
        <v>91</v>
      </c>
      <c r="C44" s="114" t="s">
        <v>63</v>
      </c>
      <c r="D44" s="115">
        <v>0.27</v>
      </c>
      <c r="E44" s="115">
        <v>0.28000000000000003</v>
      </c>
      <c r="F44" s="115">
        <v>0.55000000000000004</v>
      </c>
    </row>
    <row r="45" spans="1:6" ht="30" x14ac:dyDescent="0.25">
      <c r="A45" s="112" t="s">
        <v>92</v>
      </c>
      <c r="B45" s="113" t="s">
        <v>93</v>
      </c>
      <c r="C45" s="114" t="s">
        <v>63</v>
      </c>
      <c r="D45" s="115">
        <v>0.46</v>
      </c>
      <c r="E45" s="115">
        <v>0.47</v>
      </c>
      <c r="F45" s="115">
        <v>0.93</v>
      </c>
    </row>
    <row r="46" spans="1:6" ht="30" x14ac:dyDescent="0.25">
      <c r="A46" s="112" t="s">
        <v>94</v>
      </c>
      <c r="B46" s="113" t="s">
        <v>95</v>
      </c>
      <c r="C46" s="114" t="s">
        <v>63</v>
      </c>
      <c r="D46" s="115">
        <v>0.31</v>
      </c>
      <c r="E46" s="115">
        <v>0.3</v>
      </c>
      <c r="F46" s="115">
        <v>0.61</v>
      </c>
    </row>
    <row r="47" spans="1:6" ht="30" x14ac:dyDescent="0.25">
      <c r="A47" s="112" t="s">
        <v>96</v>
      </c>
      <c r="B47" s="113" t="s">
        <v>97</v>
      </c>
      <c r="C47" s="114" t="s">
        <v>63</v>
      </c>
      <c r="D47" s="115">
        <v>0.19</v>
      </c>
      <c r="E47" s="115">
        <v>0.32</v>
      </c>
      <c r="F47" s="115">
        <v>0.51</v>
      </c>
    </row>
    <row r="48" spans="1:6" ht="30" x14ac:dyDescent="0.25">
      <c r="A48" s="112" t="s">
        <v>98</v>
      </c>
      <c r="B48" s="113" t="s">
        <v>99</v>
      </c>
      <c r="C48" s="114" t="s">
        <v>63</v>
      </c>
      <c r="D48" s="115">
        <v>0.2</v>
      </c>
      <c r="E48" s="115">
        <v>0.2</v>
      </c>
      <c r="F48" s="115">
        <v>0.4</v>
      </c>
    </row>
    <row r="49" spans="1:6" ht="30" x14ac:dyDescent="0.25">
      <c r="A49" s="112" t="s">
        <v>100</v>
      </c>
      <c r="B49" s="113" t="s">
        <v>101</v>
      </c>
      <c r="C49" s="114" t="s">
        <v>63</v>
      </c>
      <c r="D49" s="115">
        <v>0.14000000000000001</v>
      </c>
      <c r="E49" s="115">
        <v>0.14000000000000001</v>
      </c>
      <c r="F49" s="115">
        <v>0.28000000000000003</v>
      </c>
    </row>
    <row r="50" spans="1:6" ht="30" x14ac:dyDescent="0.25">
      <c r="A50" s="112" t="s">
        <v>102</v>
      </c>
      <c r="B50" s="113" t="s">
        <v>103</v>
      </c>
      <c r="C50" s="114" t="s">
        <v>63</v>
      </c>
      <c r="D50" s="115">
        <v>0.1</v>
      </c>
      <c r="E50" s="115">
        <v>0.12</v>
      </c>
      <c r="F50" s="115">
        <v>0.22</v>
      </c>
    </row>
    <row r="51" spans="1:6" ht="30" x14ac:dyDescent="0.25">
      <c r="A51" s="112" t="s">
        <v>104</v>
      </c>
      <c r="B51" s="113" t="s">
        <v>105</v>
      </c>
      <c r="C51" s="114" t="s">
        <v>63</v>
      </c>
      <c r="D51" s="115">
        <v>0.09</v>
      </c>
      <c r="E51" s="115">
        <v>0.09</v>
      </c>
      <c r="F51" s="115">
        <v>0.18</v>
      </c>
    </row>
    <row r="52" spans="1:6" x14ac:dyDescent="0.25">
      <c r="A52" s="112" t="s">
        <v>106</v>
      </c>
      <c r="B52" s="113" t="s">
        <v>107</v>
      </c>
      <c r="C52" s="114" t="s">
        <v>108</v>
      </c>
      <c r="D52" s="115">
        <v>717.57</v>
      </c>
      <c r="E52" s="115">
        <v>568.74</v>
      </c>
      <c r="F52" s="115">
        <v>1286.31</v>
      </c>
    </row>
    <row r="53" spans="1:6" ht="30" x14ac:dyDescent="0.25">
      <c r="A53" s="112" t="s">
        <v>109</v>
      </c>
      <c r="B53" s="113" t="s">
        <v>110</v>
      </c>
      <c r="C53" s="114" t="s">
        <v>13</v>
      </c>
      <c r="D53" s="115">
        <v>756.67</v>
      </c>
      <c r="E53" s="115">
        <v>389.18</v>
      </c>
      <c r="F53" s="115">
        <v>1145.8499999999999</v>
      </c>
    </row>
    <row r="54" spans="1:6" x14ac:dyDescent="0.25">
      <c r="A54" s="108" t="s">
        <v>111</v>
      </c>
      <c r="B54" s="109" t="s">
        <v>112</v>
      </c>
      <c r="C54" s="110"/>
      <c r="D54" s="111"/>
      <c r="E54" s="111"/>
      <c r="F54" s="111"/>
    </row>
    <row r="55" spans="1:6" ht="30" x14ac:dyDescent="0.25">
      <c r="A55" s="112" t="s">
        <v>113</v>
      </c>
      <c r="B55" s="113" t="s">
        <v>114</v>
      </c>
      <c r="C55" s="114" t="s">
        <v>60</v>
      </c>
      <c r="D55" s="115">
        <v>1083.42</v>
      </c>
      <c r="E55" s="115"/>
      <c r="F55" s="115">
        <v>1083.42</v>
      </c>
    </row>
    <row r="56" spans="1:6" ht="30" x14ac:dyDescent="0.25">
      <c r="A56" s="112" t="s">
        <v>115</v>
      </c>
      <c r="B56" s="113" t="s">
        <v>116</v>
      </c>
      <c r="C56" s="114" t="s">
        <v>60</v>
      </c>
      <c r="D56" s="115">
        <v>5858.61</v>
      </c>
      <c r="E56" s="115"/>
      <c r="F56" s="115">
        <v>5858.61</v>
      </c>
    </row>
    <row r="57" spans="1:6" x14ac:dyDescent="0.25">
      <c r="A57" s="112" t="s">
        <v>117</v>
      </c>
      <c r="B57" s="113" t="s">
        <v>118</v>
      </c>
      <c r="C57" s="114" t="s">
        <v>119</v>
      </c>
      <c r="D57" s="115">
        <v>80.55</v>
      </c>
      <c r="E57" s="115"/>
      <c r="F57" s="115">
        <v>80.55</v>
      </c>
    </row>
    <row r="58" spans="1:6" x14ac:dyDescent="0.25">
      <c r="A58" s="112" t="s">
        <v>120</v>
      </c>
      <c r="B58" s="113" t="s">
        <v>121</v>
      </c>
      <c r="C58" s="114" t="s">
        <v>119</v>
      </c>
      <c r="D58" s="115">
        <v>92.99</v>
      </c>
      <c r="E58" s="115"/>
      <c r="F58" s="115">
        <v>92.99</v>
      </c>
    </row>
    <row r="59" spans="1:6" x14ac:dyDescent="0.25">
      <c r="A59" s="112" t="s">
        <v>122</v>
      </c>
      <c r="B59" s="113" t="s">
        <v>123</v>
      </c>
      <c r="C59" s="114" t="s">
        <v>119</v>
      </c>
      <c r="D59" s="115">
        <v>335.63</v>
      </c>
      <c r="E59" s="115"/>
      <c r="F59" s="115">
        <v>335.63</v>
      </c>
    </row>
    <row r="60" spans="1:6" x14ac:dyDescent="0.25">
      <c r="A60" s="112" t="s">
        <v>124</v>
      </c>
      <c r="B60" s="113" t="s">
        <v>125</v>
      </c>
      <c r="C60" s="114" t="s">
        <v>119</v>
      </c>
      <c r="D60" s="115">
        <v>595.16</v>
      </c>
      <c r="E60" s="115"/>
      <c r="F60" s="115">
        <v>595.16</v>
      </c>
    </row>
    <row r="61" spans="1:6" ht="30" x14ac:dyDescent="0.25">
      <c r="A61" s="112" t="s">
        <v>126</v>
      </c>
      <c r="B61" s="113" t="s">
        <v>127</v>
      </c>
      <c r="C61" s="114" t="s">
        <v>119</v>
      </c>
      <c r="D61" s="115">
        <v>80.260000000000005</v>
      </c>
      <c r="E61" s="115"/>
      <c r="F61" s="115">
        <v>80.260000000000005</v>
      </c>
    </row>
    <row r="62" spans="1:6" x14ac:dyDescent="0.25">
      <c r="A62" s="108" t="s">
        <v>128</v>
      </c>
      <c r="B62" s="109" t="s">
        <v>14748</v>
      </c>
      <c r="C62" s="110"/>
      <c r="D62" s="111"/>
      <c r="E62" s="111"/>
      <c r="F62" s="111"/>
    </row>
    <row r="63" spans="1:6" ht="30" x14ac:dyDescent="0.25">
      <c r="A63" s="112" t="s">
        <v>129</v>
      </c>
      <c r="B63" s="113" t="s">
        <v>130</v>
      </c>
      <c r="C63" s="114" t="s">
        <v>60</v>
      </c>
      <c r="D63" s="115">
        <v>317.92</v>
      </c>
      <c r="E63" s="115"/>
      <c r="F63" s="115">
        <v>317.92</v>
      </c>
    </row>
    <row r="64" spans="1:6" x14ac:dyDescent="0.25">
      <c r="A64" s="112" t="s">
        <v>131</v>
      </c>
      <c r="B64" s="113" t="s">
        <v>132</v>
      </c>
      <c r="C64" s="114" t="s">
        <v>63</v>
      </c>
      <c r="D64" s="115">
        <v>3.11</v>
      </c>
      <c r="E64" s="115">
        <v>5.03</v>
      </c>
      <c r="F64" s="115">
        <v>8.14</v>
      </c>
    </row>
    <row r="65" spans="1:6" x14ac:dyDescent="0.25">
      <c r="A65" s="112" t="s">
        <v>133</v>
      </c>
      <c r="B65" s="113" t="s">
        <v>134</v>
      </c>
      <c r="C65" s="114" t="s">
        <v>63</v>
      </c>
      <c r="D65" s="115">
        <v>100.18</v>
      </c>
      <c r="E65" s="115">
        <v>37.11</v>
      </c>
      <c r="F65" s="115">
        <v>137.29</v>
      </c>
    </row>
    <row r="66" spans="1:6" x14ac:dyDescent="0.25">
      <c r="A66" s="112" t="s">
        <v>14888</v>
      </c>
      <c r="B66" s="113" t="s">
        <v>135</v>
      </c>
      <c r="C66" s="114" t="s">
        <v>63</v>
      </c>
      <c r="D66" s="115">
        <v>23.81</v>
      </c>
      <c r="E66" s="115">
        <v>35.39</v>
      </c>
      <c r="F66" s="115">
        <v>59.2</v>
      </c>
    </row>
    <row r="67" spans="1:6" x14ac:dyDescent="0.25">
      <c r="A67" s="112" t="s">
        <v>136</v>
      </c>
      <c r="B67" s="113" t="s">
        <v>137</v>
      </c>
      <c r="C67" s="114" t="s">
        <v>63</v>
      </c>
      <c r="D67" s="115"/>
      <c r="E67" s="115">
        <v>25.13</v>
      </c>
      <c r="F67" s="115">
        <v>25.13</v>
      </c>
    </row>
    <row r="68" spans="1:6" x14ac:dyDescent="0.25">
      <c r="A68" s="112" t="s">
        <v>138</v>
      </c>
      <c r="B68" s="113" t="s">
        <v>139</v>
      </c>
      <c r="C68" s="114" t="s">
        <v>119</v>
      </c>
      <c r="D68" s="115">
        <v>0.93</v>
      </c>
      <c r="E68" s="115">
        <v>3.72</v>
      </c>
      <c r="F68" s="115">
        <v>4.6500000000000004</v>
      </c>
    </row>
    <row r="69" spans="1:6" ht="30" x14ac:dyDescent="0.25">
      <c r="A69" s="112" t="s">
        <v>140</v>
      </c>
      <c r="B69" s="113" t="s">
        <v>141</v>
      </c>
      <c r="C69" s="114" t="s">
        <v>142</v>
      </c>
      <c r="D69" s="115"/>
      <c r="E69" s="115">
        <v>379.22</v>
      </c>
      <c r="F69" s="115">
        <v>379.22</v>
      </c>
    </row>
    <row r="70" spans="1:6" x14ac:dyDescent="0.25">
      <c r="A70" s="112" t="s">
        <v>143</v>
      </c>
      <c r="B70" s="113" t="s">
        <v>144</v>
      </c>
      <c r="C70" s="114" t="s">
        <v>119</v>
      </c>
      <c r="D70" s="115">
        <v>188.16</v>
      </c>
      <c r="E70" s="115"/>
      <c r="F70" s="115">
        <v>188.16</v>
      </c>
    </row>
    <row r="71" spans="1:6" x14ac:dyDescent="0.25">
      <c r="A71" s="112" t="s">
        <v>145</v>
      </c>
      <c r="B71" s="113" t="s">
        <v>146</v>
      </c>
      <c r="C71" s="114" t="s">
        <v>119</v>
      </c>
      <c r="D71" s="115">
        <v>190.88</v>
      </c>
      <c r="E71" s="115"/>
      <c r="F71" s="115">
        <v>190.88</v>
      </c>
    </row>
    <row r="72" spans="1:6" x14ac:dyDescent="0.25">
      <c r="A72" s="112" t="s">
        <v>147</v>
      </c>
      <c r="B72" s="113" t="s">
        <v>148</v>
      </c>
      <c r="C72" s="114" t="s">
        <v>119</v>
      </c>
      <c r="D72" s="115">
        <v>260.86</v>
      </c>
      <c r="E72" s="115"/>
      <c r="F72" s="115">
        <v>260.86</v>
      </c>
    </row>
    <row r="73" spans="1:6" x14ac:dyDescent="0.25">
      <c r="A73" s="112" t="s">
        <v>149</v>
      </c>
      <c r="B73" s="113" t="s">
        <v>150</v>
      </c>
      <c r="C73" s="114" t="s">
        <v>119</v>
      </c>
      <c r="D73" s="115">
        <v>269.63</v>
      </c>
      <c r="E73" s="115"/>
      <c r="F73" s="115">
        <v>269.63</v>
      </c>
    </row>
    <row r="74" spans="1:6" ht="30" x14ac:dyDescent="0.25">
      <c r="A74" s="112" t="s">
        <v>151</v>
      </c>
      <c r="B74" s="113" t="s">
        <v>152</v>
      </c>
      <c r="C74" s="114" t="s">
        <v>60</v>
      </c>
      <c r="D74" s="115">
        <v>258.93</v>
      </c>
      <c r="E74" s="115"/>
      <c r="F74" s="115">
        <v>258.93</v>
      </c>
    </row>
    <row r="75" spans="1:6" ht="30" x14ac:dyDescent="0.25">
      <c r="A75" s="112" t="s">
        <v>153</v>
      </c>
      <c r="B75" s="113" t="s">
        <v>154</v>
      </c>
      <c r="C75" s="114" t="s">
        <v>13</v>
      </c>
      <c r="D75" s="115">
        <v>7.6</v>
      </c>
      <c r="E75" s="115"/>
      <c r="F75" s="115">
        <v>7.6</v>
      </c>
    </row>
    <row r="76" spans="1:6" ht="30" x14ac:dyDescent="0.25">
      <c r="A76" s="112" t="s">
        <v>155</v>
      </c>
      <c r="B76" s="113" t="s">
        <v>156</v>
      </c>
      <c r="C76" s="114" t="s">
        <v>13</v>
      </c>
      <c r="D76" s="115">
        <v>8.18</v>
      </c>
      <c r="E76" s="115"/>
      <c r="F76" s="115">
        <v>8.18</v>
      </c>
    </row>
    <row r="77" spans="1:6" ht="30" x14ac:dyDescent="0.25">
      <c r="A77" s="112" t="s">
        <v>157</v>
      </c>
      <c r="B77" s="113" t="s">
        <v>158</v>
      </c>
      <c r="C77" s="114" t="s">
        <v>13</v>
      </c>
      <c r="D77" s="115">
        <v>10.69</v>
      </c>
      <c r="E77" s="115"/>
      <c r="F77" s="115">
        <v>10.69</v>
      </c>
    </row>
    <row r="78" spans="1:6" ht="30" x14ac:dyDescent="0.25">
      <c r="A78" s="112" t="s">
        <v>159</v>
      </c>
      <c r="B78" s="113" t="s">
        <v>160</v>
      </c>
      <c r="C78" s="114" t="s">
        <v>13</v>
      </c>
      <c r="D78" s="115">
        <v>10.84</v>
      </c>
      <c r="E78" s="115"/>
      <c r="F78" s="115">
        <v>10.84</v>
      </c>
    </row>
    <row r="79" spans="1:6" ht="30" x14ac:dyDescent="0.25">
      <c r="A79" s="112" t="s">
        <v>161</v>
      </c>
      <c r="B79" s="113" t="s">
        <v>162</v>
      </c>
      <c r="C79" s="114" t="s">
        <v>13</v>
      </c>
      <c r="D79" s="115">
        <v>12.61</v>
      </c>
      <c r="E79" s="115"/>
      <c r="F79" s="115">
        <v>12.61</v>
      </c>
    </row>
    <row r="80" spans="1:6" ht="30" x14ac:dyDescent="0.25">
      <c r="A80" s="112" t="s">
        <v>163</v>
      </c>
      <c r="B80" s="113" t="s">
        <v>164</v>
      </c>
      <c r="C80" s="114" t="s">
        <v>13</v>
      </c>
      <c r="D80" s="115">
        <v>16.54</v>
      </c>
      <c r="E80" s="115"/>
      <c r="F80" s="115">
        <v>16.54</v>
      </c>
    </row>
    <row r="81" spans="1:6" ht="30" x14ac:dyDescent="0.25">
      <c r="A81" s="112" t="s">
        <v>165</v>
      </c>
      <c r="B81" s="113" t="s">
        <v>166</v>
      </c>
      <c r="C81" s="114" t="s">
        <v>13</v>
      </c>
      <c r="D81" s="115">
        <v>18.940000000000001</v>
      </c>
      <c r="E81" s="115"/>
      <c r="F81" s="115">
        <v>18.940000000000001</v>
      </c>
    </row>
    <row r="82" spans="1:6" ht="30" x14ac:dyDescent="0.25">
      <c r="A82" s="112" t="s">
        <v>167</v>
      </c>
      <c r="B82" s="113" t="s">
        <v>168</v>
      </c>
      <c r="C82" s="114" t="s">
        <v>13</v>
      </c>
      <c r="D82" s="115">
        <v>15.4</v>
      </c>
      <c r="E82" s="115"/>
      <c r="F82" s="115">
        <v>15.4</v>
      </c>
    </row>
    <row r="83" spans="1:6" ht="30" x14ac:dyDescent="0.25">
      <c r="A83" s="112" t="s">
        <v>169</v>
      </c>
      <c r="B83" s="113" t="s">
        <v>170</v>
      </c>
      <c r="C83" s="114" t="s">
        <v>13</v>
      </c>
      <c r="D83" s="115">
        <v>16.45</v>
      </c>
      <c r="E83" s="115"/>
      <c r="F83" s="115">
        <v>16.45</v>
      </c>
    </row>
    <row r="84" spans="1:6" ht="30" x14ac:dyDescent="0.25">
      <c r="A84" s="112" t="s">
        <v>171</v>
      </c>
      <c r="B84" s="113" t="s">
        <v>172</v>
      </c>
      <c r="C84" s="114" t="s">
        <v>13</v>
      </c>
      <c r="D84" s="115">
        <v>22.02</v>
      </c>
      <c r="E84" s="115"/>
      <c r="F84" s="115">
        <v>22.02</v>
      </c>
    </row>
    <row r="85" spans="1:6" ht="30" x14ac:dyDescent="0.25">
      <c r="A85" s="112" t="s">
        <v>173</v>
      </c>
      <c r="B85" s="113" t="s">
        <v>174</v>
      </c>
      <c r="C85" s="114" t="s">
        <v>13</v>
      </c>
      <c r="D85" s="115">
        <v>26.77</v>
      </c>
      <c r="E85" s="115"/>
      <c r="F85" s="115">
        <v>26.77</v>
      </c>
    </row>
    <row r="86" spans="1:6" x14ac:dyDescent="0.25">
      <c r="A86" s="112" t="s">
        <v>175</v>
      </c>
      <c r="B86" s="113" t="s">
        <v>176</v>
      </c>
      <c r="C86" s="114" t="s">
        <v>119</v>
      </c>
      <c r="D86" s="115">
        <v>190.25</v>
      </c>
      <c r="E86" s="115"/>
      <c r="F86" s="115">
        <v>190.25</v>
      </c>
    </row>
    <row r="87" spans="1:6" x14ac:dyDescent="0.25">
      <c r="A87" s="112" t="s">
        <v>177</v>
      </c>
      <c r="B87" s="113" t="s">
        <v>178</v>
      </c>
      <c r="C87" s="114" t="s">
        <v>119</v>
      </c>
      <c r="D87" s="115">
        <v>246.25</v>
      </c>
      <c r="E87" s="115"/>
      <c r="F87" s="115">
        <v>246.25</v>
      </c>
    </row>
    <row r="88" spans="1:6" x14ac:dyDescent="0.25">
      <c r="A88" s="112" t="s">
        <v>179</v>
      </c>
      <c r="B88" s="113" t="s">
        <v>180</v>
      </c>
      <c r="C88" s="114" t="s">
        <v>119</v>
      </c>
      <c r="D88" s="115">
        <v>274.23</v>
      </c>
      <c r="E88" s="115"/>
      <c r="F88" s="115">
        <v>274.23</v>
      </c>
    </row>
    <row r="89" spans="1:6" x14ac:dyDescent="0.25">
      <c r="A89" s="112" t="s">
        <v>181</v>
      </c>
      <c r="B89" s="113" t="s">
        <v>182</v>
      </c>
      <c r="C89" s="114" t="s">
        <v>119</v>
      </c>
      <c r="D89" s="115">
        <v>305.77999999999997</v>
      </c>
      <c r="E89" s="115"/>
      <c r="F89" s="115">
        <v>305.77999999999997</v>
      </c>
    </row>
    <row r="90" spans="1:6" x14ac:dyDescent="0.25">
      <c r="A90" s="112" t="s">
        <v>183</v>
      </c>
      <c r="B90" s="113" t="s">
        <v>184</v>
      </c>
      <c r="C90" s="114" t="s">
        <v>119</v>
      </c>
      <c r="D90" s="115">
        <v>356.47</v>
      </c>
      <c r="E90" s="115"/>
      <c r="F90" s="115">
        <v>356.47</v>
      </c>
    </row>
    <row r="91" spans="1:6" x14ac:dyDescent="0.25">
      <c r="A91" s="112" t="s">
        <v>185</v>
      </c>
      <c r="B91" s="113" t="s">
        <v>186</v>
      </c>
      <c r="C91" s="114" t="s">
        <v>119</v>
      </c>
      <c r="D91" s="115">
        <v>420.08</v>
      </c>
      <c r="E91" s="115"/>
      <c r="F91" s="115">
        <v>420.08</v>
      </c>
    </row>
    <row r="92" spans="1:6" x14ac:dyDescent="0.25">
      <c r="A92" s="112" t="s">
        <v>187</v>
      </c>
      <c r="B92" s="113" t="s">
        <v>188</v>
      </c>
      <c r="C92" s="114" t="s">
        <v>119</v>
      </c>
      <c r="D92" s="115">
        <v>191.88</v>
      </c>
      <c r="E92" s="115"/>
      <c r="F92" s="115">
        <v>191.88</v>
      </c>
    </row>
    <row r="93" spans="1:6" ht="30" x14ac:dyDescent="0.25">
      <c r="A93" s="112" t="s">
        <v>189</v>
      </c>
      <c r="B93" s="113" t="s">
        <v>190</v>
      </c>
      <c r="C93" s="114" t="s">
        <v>60</v>
      </c>
      <c r="D93" s="115">
        <v>1358.88</v>
      </c>
      <c r="E93" s="115">
        <v>3436.91</v>
      </c>
      <c r="F93" s="115">
        <v>4795.79</v>
      </c>
    </row>
    <row r="94" spans="1:6" ht="30" x14ac:dyDescent="0.25">
      <c r="A94" s="112" t="s">
        <v>191</v>
      </c>
      <c r="B94" s="113" t="s">
        <v>192</v>
      </c>
      <c r="C94" s="114" t="s">
        <v>63</v>
      </c>
      <c r="D94" s="115">
        <v>6.53</v>
      </c>
      <c r="E94" s="115">
        <v>36.270000000000003</v>
      </c>
      <c r="F94" s="115">
        <v>42.8</v>
      </c>
    </row>
    <row r="95" spans="1:6" x14ac:dyDescent="0.25">
      <c r="A95" s="112" t="s">
        <v>193</v>
      </c>
      <c r="B95" s="113" t="s">
        <v>194</v>
      </c>
      <c r="C95" s="114" t="s">
        <v>63</v>
      </c>
      <c r="D95" s="115">
        <v>237</v>
      </c>
      <c r="E95" s="115">
        <v>262.42</v>
      </c>
      <c r="F95" s="115">
        <v>499.42</v>
      </c>
    </row>
    <row r="96" spans="1:6" x14ac:dyDescent="0.25">
      <c r="A96" s="108" t="s">
        <v>195</v>
      </c>
      <c r="B96" s="109" t="s">
        <v>196</v>
      </c>
      <c r="C96" s="110"/>
      <c r="D96" s="111"/>
      <c r="E96" s="111"/>
      <c r="F96" s="111"/>
    </row>
    <row r="97" spans="1:6" ht="30" x14ac:dyDescent="0.25">
      <c r="A97" s="112" t="s">
        <v>197</v>
      </c>
      <c r="B97" s="113" t="s">
        <v>198</v>
      </c>
      <c r="C97" s="114" t="s">
        <v>13</v>
      </c>
      <c r="D97" s="115">
        <v>170.8</v>
      </c>
      <c r="E97" s="115">
        <v>7838.32</v>
      </c>
      <c r="F97" s="115">
        <v>8009.12</v>
      </c>
    </row>
    <row r="98" spans="1:6" x14ac:dyDescent="0.25">
      <c r="A98" s="112" t="s">
        <v>199</v>
      </c>
      <c r="B98" s="113" t="s">
        <v>200</v>
      </c>
      <c r="C98" s="114" t="s">
        <v>13</v>
      </c>
      <c r="D98" s="115">
        <v>170.8</v>
      </c>
      <c r="E98" s="115">
        <v>10499.34</v>
      </c>
      <c r="F98" s="115">
        <v>10670.14</v>
      </c>
    </row>
    <row r="99" spans="1:6" x14ac:dyDescent="0.25">
      <c r="A99" s="112" t="s">
        <v>201</v>
      </c>
      <c r="B99" s="113" t="s">
        <v>202</v>
      </c>
      <c r="C99" s="114" t="s">
        <v>13</v>
      </c>
      <c r="D99" s="115">
        <v>170.8</v>
      </c>
      <c r="E99" s="115">
        <v>9290.2199999999993</v>
      </c>
      <c r="F99" s="115">
        <v>9461.02</v>
      </c>
    </row>
    <row r="100" spans="1:6" x14ac:dyDescent="0.25">
      <c r="A100" s="112" t="s">
        <v>203</v>
      </c>
      <c r="B100" s="113" t="s">
        <v>204</v>
      </c>
      <c r="C100" s="114" t="s">
        <v>13</v>
      </c>
      <c r="D100" s="115">
        <v>491.05</v>
      </c>
      <c r="E100" s="115">
        <v>21635.06</v>
      </c>
      <c r="F100" s="115">
        <v>22126.11</v>
      </c>
    </row>
    <row r="101" spans="1:6" x14ac:dyDescent="0.25">
      <c r="A101" s="112" t="s">
        <v>205</v>
      </c>
      <c r="B101" s="113" t="s">
        <v>206</v>
      </c>
      <c r="C101" s="114" t="s">
        <v>13</v>
      </c>
      <c r="D101" s="115">
        <v>491.05</v>
      </c>
      <c r="E101" s="115">
        <v>33198.480000000003</v>
      </c>
      <c r="F101" s="115">
        <v>33689.53</v>
      </c>
    </row>
    <row r="102" spans="1:6" x14ac:dyDescent="0.25">
      <c r="A102" s="112" t="s">
        <v>207</v>
      </c>
      <c r="B102" s="113" t="s">
        <v>208</v>
      </c>
      <c r="C102" s="114" t="s">
        <v>13</v>
      </c>
      <c r="D102" s="115">
        <v>491.05</v>
      </c>
      <c r="E102" s="115">
        <v>13160.66</v>
      </c>
      <c r="F102" s="115">
        <v>13651.71</v>
      </c>
    </row>
    <row r="103" spans="1:6" x14ac:dyDescent="0.25">
      <c r="A103" s="112" t="s">
        <v>209</v>
      </c>
      <c r="B103" s="113" t="s">
        <v>210</v>
      </c>
      <c r="C103" s="114" t="s">
        <v>13</v>
      </c>
      <c r="D103" s="115">
        <v>399.55</v>
      </c>
      <c r="E103" s="115">
        <v>15795.82</v>
      </c>
      <c r="F103" s="115">
        <v>16195.37</v>
      </c>
    </row>
    <row r="104" spans="1:6" x14ac:dyDescent="0.25">
      <c r="A104" s="112" t="s">
        <v>211</v>
      </c>
      <c r="B104" s="113" t="s">
        <v>212</v>
      </c>
      <c r="C104" s="114" t="s">
        <v>13</v>
      </c>
      <c r="D104" s="115">
        <v>244</v>
      </c>
      <c r="E104" s="115">
        <v>25584.5</v>
      </c>
      <c r="F104" s="115">
        <v>25828.5</v>
      </c>
    </row>
    <row r="105" spans="1:6" x14ac:dyDescent="0.25">
      <c r="A105" s="108" t="s">
        <v>213</v>
      </c>
      <c r="B105" s="109" t="s">
        <v>14749</v>
      </c>
      <c r="C105" s="110"/>
      <c r="D105" s="111"/>
      <c r="E105" s="111"/>
      <c r="F105" s="111"/>
    </row>
    <row r="106" spans="1:6" ht="30" x14ac:dyDescent="0.25">
      <c r="A106" s="112" t="s">
        <v>214</v>
      </c>
      <c r="B106" s="113" t="s">
        <v>215</v>
      </c>
      <c r="C106" s="114" t="s">
        <v>60</v>
      </c>
      <c r="D106" s="115">
        <v>8405.0300000000007</v>
      </c>
      <c r="E106" s="115"/>
      <c r="F106" s="115">
        <v>8405.0300000000007</v>
      </c>
    </row>
    <row r="107" spans="1:6" ht="45" x14ac:dyDescent="0.25">
      <c r="A107" s="112" t="s">
        <v>216</v>
      </c>
      <c r="B107" s="113" t="s">
        <v>217</v>
      </c>
      <c r="C107" s="114" t="s">
        <v>60</v>
      </c>
      <c r="D107" s="115">
        <v>9927.65</v>
      </c>
      <c r="E107" s="115"/>
      <c r="F107" s="115">
        <v>9927.65</v>
      </c>
    </row>
    <row r="108" spans="1:6" ht="30" x14ac:dyDescent="0.25">
      <c r="A108" s="112" t="s">
        <v>218</v>
      </c>
      <c r="B108" s="113" t="s">
        <v>219</v>
      </c>
      <c r="C108" s="114" t="s">
        <v>60</v>
      </c>
      <c r="D108" s="115">
        <v>12962.49</v>
      </c>
      <c r="E108" s="115"/>
      <c r="F108" s="115">
        <v>12962.49</v>
      </c>
    </row>
    <row r="109" spans="1:6" ht="30" x14ac:dyDescent="0.25">
      <c r="A109" s="112" t="s">
        <v>220</v>
      </c>
      <c r="B109" s="113" t="s">
        <v>221</v>
      </c>
      <c r="C109" s="114" t="s">
        <v>119</v>
      </c>
      <c r="D109" s="115">
        <v>348.61</v>
      </c>
      <c r="E109" s="115"/>
      <c r="F109" s="115">
        <v>348.61</v>
      </c>
    </row>
    <row r="110" spans="1:6" ht="30" x14ac:dyDescent="0.25">
      <c r="A110" s="112" t="s">
        <v>222</v>
      </c>
      <c r="B110" s="113" t="s">
        <v>223</v>
      </c>
      <c r="C110" s="114" t="s">
        <v>119</v>
      </c>
      <c r="D110" s="115">
        <v>376.5</v>
      </c>
      <c r="E110" s="115"/>
      <c r="F110" s="115">
        <v>376.5</v>
      </c>
    </row>
    <row r="111" spans="1:6" ht="30" x14ac:dyDescent="0.25">
      <c r="A111" s="112" t="s">
        <v>224</v>
      </c>
      <c r="B111" s="113" t="s">
        <v>225</v>
      </c>
      <c r="C111" s="114" t="s">
        <v>119</v>
      </c>
      <c r="D111" s="115">
        <v>549.24</v>
      </c>
      <c r="E111" s="115"/>
      <c r="F111" s="115">
        <v>549.24</v>
      </c>
    </row>
    <row r="112" spans="1:6" ht="30" x14ac:dyDescent="0.25">
      <c r="A112" s="112" t="s">
        <v>226</v>
      </c>
      <c r="B112" s="113" t="s">
        <v>227</v>
      </c>
      <c r="C112" s="114" t="s">
        <v>119</v>
      </c>
      <c r="D112" s="115">
        <v>805.08</v>
      </c>
      <c r="E112" s="115"/>
      <c r="F112" s="115">
        <v>805.08</v>
      </c>
    </row>
    <row r="113" spans="1:6" ht="30" x14ac:dyDescent="0.25">
      <c r="A113" s="112" t="s">
        <v>228</v>
      </c>
      <c r="B113" s="113" t="s">
        <v>229</v>
      </c>
      <c r="C113" s="114" t="s">
        <v>119</v>
      </c>
      <c r="D113" s="115">
        <v>993.16</v>
      </c>
      <c r="E113" s="115"/>
      <c r="F113" s="115">
        <v>993.16</v>
      </c>
    </row>
    <row r="114" spans="1:6" ht="30" x14ac:dyDescent="0.25">
      <c r="A114" s="112" t="s">
        <v>230</v>
      </c>
      <c r="B114" s="113" t="s">
        <v>231</v>
      </c>
      <c r="C114" s="114" t="s">
        <v>119</v>
      </c>
      <c r="D114" s="115">
        <v>1252.44</v>
      </c>
      <c r="E114" s="115"/>
      <c r="F114" s="115">
        <v>1252.44</v>
      </c>
    </row>
    <row r="115" spans="1:6" ht="30" x14ac:dyDescent="0.25">
      <c r="A115" s="112" t="s">
        <v>232</v>
      </c>
      <c r="B115" s="113" t="s">
        <v>233</v>
      </c>
      <c r="C115" s="114" t="s">
        <v>119</v>
      </c>
      <c r="D115" s="115">
        <v>1357.31</v>
      </c>
      <c r="E115" s="115"/>
      <c r="F115" s="115">
        <v>1357.31</v>
      </c>
    </row>
    <row r="116" spans="1:6" ht="30" x14ac:dyDescent="0.25">
      <c r="A116" s="112" t="s">
        <v>234</v>
      </c>
      <c r="B116" s="113" t="s">
        <v>235</v>
      </c>
      <c r="C116" s="114" t="s">
        <v>119</v>
      </c>
      <c r="D116" s="115">
        <v>1482.49</v>
      </c>
      <c r="E116" s="115"/>
      <c r="F116" s="115">
        <v>1482.49</v>
      </c>
    </row>
    <row r="117" spans="1:6" ht="30" x14ac:dyDescent="0.25">
      <c r="A117" s="112" t="s">
        <v>236</v>
      </c>
      <c r="B117" s="113" t="s">
        <v>237</v>
      </c>
      <c r="C117" s="114" t="s">
        <v>119</v>
      </c>
      <c r="D117" s="115">
        <v>1866.17</v>
      </c>
      <c r="E117" s="115"/>
      <c r="F117" s="115">
        <v>1866.17</v>
      </c>
    </row>
    <row r="118" spans="1:6" ht="30" x14ac:dyDescent="0.25">
      <c r="A118" s="112" t="s">
        <v>238</v>
      </c>
      <c r="B118" s="113" t="s">
        <v>239</v>
      </c>
      <c r="C118" s="114" t="s">
        <v>119</v>
      </c>
      <c r="D118" s="115">
        <v>585.23</v>
      </c>
      <c r="E118" s="115"/>
      <c r="F118" s="115">
        <v>585.23</v>
      </c>
    </row>
    <row r="119" spans="1:6" ht="30" x14ac:dyDescent="0.25">
      <c r="A119" s="112" t="s">
        <v>240</v>
      </c>
      <c r="B119" s="113" t="s">
        <v>241</v>
      </c>
      <c r="C119" s="114" t="s">
        <v>119</v>
      </c>
      <c r="D119" s="115">
        <v>984.19</v>
      </c>
      <c r="E119" s="115"/>
      <c r="F119" s="115">
        <v>984.19</v>
      </c>
    </row>
    <row r="120" spans="1:6" ht="30" x14ac:dyDescent="0.25">
      <c r="A120" s="112" t="s">
        <v>242</v>
      </c>
      <c r="B120" s="113" t="s">
        <v>243</v>
      </c>
      <c r="C120" s="114" t="s">
        <v>119</v>
      </c>
      <c r="D120" s="115">
        <v>4272.2700000000004</v>
      </c>
      <c r="E120" s="115"/>
      <c r="F120" s="115">
        <v>4272.2700000000004</v>
      </c>
    </row>
    <row r="121" spans="1:6" ht="30" x14ac:dyDescent="0.25">
      <c r="A121" s="112" t="s">
        <v>244</v>
      </c>
      <c r="B121" s="113" t="s">
        <v>245</v>
      </c>
      <c r="C121" s="114" t="s">
        <v>119</v>
      </c>
      <c r="D121" s="115">
        <v>332.55</v>
      </c>
      <c r="E121" s="115"/>
      <c r="F121" s="115">
        <v>332.55</v>
      </c>
    </row>
    <row r="122" spans="1:6" ht="30" x14ac:dyDescent="0.25">
      <c r="A122" s="112" t="s">
        <v>246</v>
      </c>
      <c r="B122" s="113" t="s">
        <v>247</v>
      </c>
      <c r="C122" s="114" t="s">
        <v>119</v>
      </c>
      <c r="D122" s="115">
        <v>407.67</v>
      </c>
      <c r="E122" s="115"/>
      <c r="F122" s="115">
        <v>407.67</v>
      </c>
    </row>
    <row r="123" spans="1:6" ht="30" x14ac:dyDescent="0.25">
      <c r="A123" s="112" t="s">
        <v>248</v>
      </c>
      <c r="B123" s="113" t="s">
        <v>249</v>
      </c>
      <c r="C123" s="114" t="s">
        <v>119</v>
      </c>
      <c r="D123" s="115">
        <v>470.76</v>
      </c>
      <c r="E123" s="115"/>
      <c r="F123" s="115">
        <v>470.76</v>
      </c>
    </row>
    <row r="124" spans="1:6" ht="30" x14ac:dyDescent="0.25">
      <c r="A124" s="112" t="s">
        <v>250</v>
      </c>
      <c r="B124" s="113" t="s">
        <v>251</v>
      </c>
      <c r="C124" s="114" t="s">
        <v>119</v>
      </c>
      <c r="D124" s="115">
        <v>265.16000000000003</v>
      </c>
      <c r="E124" s="115"/>
      <c r="F124" s="115">
        <v>265.16000000000003</v>
      </c>
    </row>
    <row r="125" spans="1:6" ht="30" x14ac:dyDescent="0.25">
      <c r="A125" s="112" t="s">
        <v>252</v>
      </c>
      <c r="B125" s="113" t="s">
        <v>253</v>
      </c>
      <c r="C125" s="114" t="s">
        <v>119</v>
      </c>
      <c r="D125" s="115">
        <v>412.8</v>
      </c>
      <c r="E125" s="115"/>
      <c r="F125" s="115">
        <v>412.8</v>
      </c>
    </row>
    <row r="126" spans="1:6" ht="30" x14ac:dyDescent="0.25">
      <c r="A126" s="112" t="s">
        <v>254</v>
      </c>
      <c r="B126" s="113" t="s">
        <v>255</v>
      </c>
      <c r="C126" s="114" t="s">
        <v>119</v>
      </c>
      <c r="D126" s="115">
        <v>603.47</v>
      </c>
      <c r="E126" s="115"/>
      <c r="F126" s="115">
        <v>603.47</v>
      </c>
    </row>
    <row r="127" spans="1:6" ht="30" x14ac:dyDescent="0.25">
      <c r="A127" s="112" t="s">
        <v>256</v>
      </c>
      <c r="B127" s="113" t="s">
        <v>257</v>
      </c>
      <c r="C127" s="114" t="s">
        <v>119</v>
      </c>
      <c r="D127" s="115">
        <v>1651.78</v>
      </c>
      <c r="E127" s="115"/>
      <c r="F127" s="115">
        <v>1651.78</v>
      </c>
    </row>
    <row r="128" spans="1:6" ht="30" x14ac:dyDescent="0.25">
      <c r="A128" s="112" t="s">
        <v>258</v>
      </c>
      <c r="B128" s="113" t="s">
        <v>259</v>
      </c>
      <c r="C128" s="114" t="s">
        <v>119</v>
      </c>
      <c r="D128" s="115">
        <v>1877.63</v>
      </c>
      <c r="E128" s="115"/>
      <c r="F128" s="115">
        <v>1877.63</v>
      </c>
    </row>
    <row r="129" spans="1:6" ht="30" x14ac:dyDescent="0.25">
      <c r="A129" s="112" t="s">
        <v>260</v>
      </c>
      <c r="B129" s="113" t="s">
        <v>261</v>
      </c>
      <c r="C129" s="114" t="s">
        <v>119</v>
      </c>
      <c r="D129" s="115">
        <v>2595.9899999999998</v>
      </c>
      <c r="E129" s="115"/>
      <c r="F129" s="115">
        <v>2595.9899999999998</v>
      </c>
    </row>
    <row r="130" spans="1:6" ht="30" x14ac:dyDescent="0.25">
      <c r="A130" s="112" t="s">
        <v>262</v>
      </c>
      <c r="B130" s="113" t="s">
        <v>263</v>
      </c>
      <c r="C130" s="114" t="s">
        <v>119</v>
      </c>
      <c r="D130" s="115">
        <v>482.82</v>
      </c>
      <c r="E130" s="115"/>
      <c r="F130" s="115">
        <v>482.82</v>
      </c>
    </row>
    <row r="131" spans="1:6" ht="30" x14ac:dyDescent="0.25">
      <c r="A131" s="112" t="s">
        <v>264</v>
      </c>
      <c r="B131" s="113" t="s">
        <v>265</v>
      </c>
      <c r="C131" s="114" t="s">
        <v>119</v>
      </c>
      <c r="D131" s="115">
        <v>293.22000000000003</v>
      </c>
      <c r="E131" s="115"/>
      <c r="F131" s="115">
        <v>293.22000000000003</v>
      </c>
    </row>
    <row r="132" spans="1:6" ht="30" x14ac:dyDescent="0.25">
      <c r="A132" s="112" t="s">
        <v>266</v>
      </c>
      <c r="B132" s="113" t="s">
        <v>267</v>
      </c>
      <c r="C132" s="114" t="s">
        <v>119</v>
      </c>
      <c r="D132" s="115">
        <v>585.59</v>
      </c>
      <c r="E132" s="115"/>
      <c r="F132" s="115">
        <v>585.59</v>
      </c>
    </row>
    <row r="133" spans="1:6" ht="30" x14ac:dyDescent="0.25">
      <c r="A133" s="112" t="s">
        <v>268</v>
      </c>
      <c r="B133" s="113" t="s">
        <v>269</v>
      </c>
      <c r="C133" s="114" t="s">
        <v>119</v>
      </c>
      <c r="D133" s="115">
        <v>472.36</v>
      </c>
      <c r="E133" s="115"/>
      <c r="F133" s="115">
        <v>472.36</v>
      </c>
    </row>
    <row r="134" spans="1:6" ht="30" x14ac:dyDescent="0.25">
      <c r="A134" s="112" t="s">
        <v>270</v>
      </c>
      <c r="B134" s="113" t="s">
        <v>271</v>
      </c>
      <c r="C134" s="114" t="s">
        <v>119</v>
      </c>
      <c r="D134" s="115">
        <v>505.13</v>
      </c>
      <c r="E134" s="115"/>
      <c r="F134" s="115">
        <v>505.13</v>
      </c>
    </row>
    <row r="135" spans="1:6" ht="30" x14ac:dyDescent="0.25">
      <c r="A135" s="112" t="s">
        <v>272</v>
      </c>
      <c r="B135" s="113" t="s">
        <v>273</v>
      </c>
      <c r="C135" s="114" t="s">
        <v>119</v>
      </c>
      <c r="D135" s="115">
        <v>710.79</v>
      </c>
      <c r="E135" s="115"/>
      <c r="F135" s="115">
        <v>710.79</v>
      </c>
    </row>
    <row r="136" spans="1:6" ht="30" x14ac:dyDescent="0.25">
      <c r="A136" s="112" t="s">
        <v>274</v>
      </c>
      <c r="B136" s="113" t="s">
        <v>275</v>
      </c>
      <c r="C136" s="114" t="s">
        <v>119</v>
      </c>
      <c r="D136" s="115">
        <v>1261.95</v>
      </c>
      <c r="E136" s="115"/>
      <c r="F136" s="115">
        <v>1261.95</v>
      </c>
    </row>
    <row r="137" spans="1:6" ht="30" x14ac:dyDescent="0.25">
      <c r="A137" s="112" t="s">
        <v>276</v>
      </c>
      <c r="B137" s="113" t="s">
        <v>277</v>
      </c>
      <c r="C137" s="114" t="s">
        <v>119</v>
      </c>
      <c r="D137" s="115">
        <v>982.93</v>
      </c>
      <c r="E137" s="115"/>
      <c r="F137" s="115">
        <v>982.93</v>
      </c>
    </row>
    <row r="138" spans="1:6" ht="30" x14ac:dyDescent="0.25">
      <c r="A138" s="112" t="s">
        <v>278</v>
      </c>
      <c r="B138" s="113" t="s">
        <v>279</v>
      </c>
      <c r="C138" s="114" t="s">
        <v>119</v>
      </c>
      <c r="D138" s="115">
        <v>1026.46</v>
      </c>
      <c r="E138" s="115"/>
      <c r="F138" s="115">
        <v>1026.46</v>
      </c>
    </row>
    <row r="139" spans="1:6" ht="30" x14ac:dyDescent="0.25">
      <c r="A139" s="112" t="s">
        <v>280</v>
      </c>
      <c r="B139" s="113" t="s">
        <v>281</v>
      </c>
      <c r="C139" s="114" t="s">
        <v>119</v>
      </c>
      <c r="D139" s="115">
        <v>1284.96</v>
      </c>
      <c r="E139" s="115"/>
      <c r="F139" s="115">
        <v>1284.96</v>
      </c>
    </row>
    <row r="140" spans="1:6" ht="30" x14ac:dyDescent="0.25">
      <c r="A140" s="112" t="s">
        <v>282</v>
      </c>
      <c r="B140" s="113" t="s">
        <v>283</v>
      </c>
      <c r="C140" s="114" t="s">
        <v>119</v>
      </c>
      <c r="D140" s="115">
        <v>1250.8699999999999</v>
      </c>
      <c r="E140" s="115"/>
      <c r="F140" s="115">
        <v>1250.8699999999999</v>
      </c>
    </row>
    <row r="141" spans="1:6" ht="30" x14ac:dyDescent="0.25">
      <c r="A141" s="112" t="s">
        <v>284</v>
      </c>
      <c r="B141" s="113" t="s">
        <v>285</v>
      </c>
      <c r="C141" s="114" t="s">
        <v>119</v>
      </c>
      <c r="D141" s="115">
        <v>427.08</v>
      </c>
      <c r="E141" s="115"/>
      <c r="F141" s="115">
        <v>427.08</v>
      </c>
    </row>
    <row r="142" spans="1:6" ht="30" x14ac:dyDescent="0.25">
      <c r="A142" s="112" t="s">
        <v>286</v>
      </c>
      <c r="B142" s="113" t="s">
        <v>287</v>
      </c>
      <c r="C142" s="114" t="s">
        <v>119</v>
      </c>
      <c r="D142" s="115">
        <v>733.17</v>
      </c>
      <c r="E142" s="115"/>
      <c r="F142" s="115">
        <v>733.17</v>
      </c>
    </row>
    <row r="143" spans="1:6" ht="30" x14ac:dyDescent="0.25">
      <c r="A143" s="112" t="s">
        <v>288</v>
      </c>
      <c r="B143" s="113" t="s">
        <v>289</v>
      </c>
      <c r="C143" s="114" t="s">
        <v>119</v>
      </c>
      <c r="D143" s="115">
        <v>988.42</v>
      </c>
      <c r="E143" s="115"/>
      <c r="F143" s="115">
        <v>988.42</v>
      </c>
    </row>
    <row r="144" spans="1:6" ht="30" x14ac:dyDescent="0.25">
      <c r="A144" s="112" t="s">
        <v>290</v>
      </c>
      <c r="B144" s="113" t="s">
        <v>291</v>
      </c>
      <c r="C144" s="114" t="s">
        <v>119</v>
      </c>
      <c r="D144" s="115">
        <v>1143.01</v>
      </c>
      <c r="E144" s="115"/>
      <c r="F144" s="115">
        <v>1143.01</v>
      </c>
    </row>
    <row r="145" spans="1:6" ht="30" x14ac:dyDescent="0.25">
      <c r="A145" s="112" t="s">
        <v>292</v>
      </c>
      <c r="B145" s="113" t="s">
        <v>293</v>
      </c>
      <c r="C145" s="114" t="s">
        <v>119</v>
      </c>
      <c r="D145" s="115">
        <v>2116.8200000000002</v>
      </c>
      <c r="E145" s="115"/>
      <c r="F145" s="115">
        <v>2116.8200000000002</v>
      </c>
    </row>
    <row r="146" spans="1:6" ht="30" x14ac:dyDescent="0.25">
      <c r="A146" s="112" t="s">
        <v>294</v>
      </c>
      <c r="B146" s="113" t="s">
        <v>295</v>
      </c>
      <c r="C146" s="114" t="s">
        <v>119</v>
      </c>
      <c r="D146" s="115">
        <v>795.98</v>
      </c>
      <c r="E146" s="115"/>
      <c r="F146" s="115">
        <v>795.98</v>
      </c>
    </row>
    <row r="147" spans="1:6" x14ac:dyDescent="0.25">
      <c r="A147" s="112" t="s">
        <v>296</v>
      </c>
      <c r="B147" s="113" t="s">
        <v>297</v>
      </c>
      <c r="C147" s="114" t="s">
        <v>142</v>
      </c>
      <c r="D147" s="115">
        <v>1390.37</v>
      </c>
      <c r="E147" s="115"/>
      <c r="F147" s="115">
        <v>1390.37</v>
      </c>
    </row>
    <row r="148" spans="1:6" x14ac:dyDescent="0.25">
      <c r="A148" s="112" t="s">
        <v>298</v>
      </c>
      <c r="B148" s="113" t="s">
        <v>299</v>
      </c>
      <c r="C148" s="114" t="s">
        <v>142</v>
      </c>
      <c r="D148" s="115">
        <v>1542.51</v>
      </c>
      <c r="E148" s="115"/>
      <c r="F148" s="115">
        <v>1542.51</v>
      </c>
    </row>
    <row r="149" spans="1:6" x14ac:dyDescent="0.25">
      <c r="A149" s="112" t="s">
        <v>300</v>
      </c>
      <c r="B149" s="113" t="s">
        <v>301</v>
      </c>
      <c r="C149" s="114" t="s">
        <v>119</v>
      </c>
      <c r="D149" s="115">
        <v>80.150000000000006</v>
      </c>
      <c r="E149" s="115"/>
      <c r="F149" s="115">
        <v>80.150000000000006</v>
      </c>
    </row>
    <row r="150" spans="1:6" x14ac:dyDescent="0.25">
      <c r="A150" s="112" t="s">
        <v>302</v>
      </c>
      <c r="B150" s="113" t="s">
        <v>303</v>
      </c>
      <c r="C150" s="114" t="s">
        <v>119</v>
      </c>
      <c r="D150" s="115">
        <v>146.75</v>
      </c>
      <c r="E150" s="115"/>
      <c r="F150" s="115">
        <v>146.75</v>
      </c>
    </row>
    <row r="151" spans="1:6" ht="30" x14ac:dyDescent="0.25">
      <c r="A151" s="112" t="s">
        <v>304</v>
      </c>
      <c r="B151" s="113" t="s">
        <v>305</v>
      </c>
      <c r="C151" s="114" t="s">
        <v>60</v>
      </c>
      <c r="D151" s="115">
        <v>3124.32</v>
      </c>
      <c r="E151" s="115"/>
      <c r="F151" s="115">
        <v>3124.32</v>
      </c>
    </row>
    <row r="152" spans="1:6" x14ac:dyDescent="0.25">
      <c r="A152" s="112" t="s">
        <v>306</v>
      </c>
      <c r="B152" s="113" t="s">
        <v>307</v>
      </c>
      <c r="C152" s="114" t="s">
        <v>308</v>
      </c>
      <c r="D152" s="115">
        <v>352.5</v>
      </c>
      <c r="E152" s="115"/>
      <c r="F152" s="115">
        <v>352.5</v>
      </c>
    </row>
    <row r="153" spans="1:6" ht="30" x14ac:dyDescent="0.25">
      <c r="A153" s="112" t="s">
        <v>309</v>
      </c>
      <c r="B153" s="113" t="s">
        <v>310</v>
      </c>
      <c r="C153" s="114" t="s">
        <v>308</v>
      </c>
      <c r="D153" s="115">
        <v>313.43</v>
      </c>
      <c r="E153" s="115"/>
      <c r="F153" s="115">
        <v>313.43</v>
      </c>
    </row>
    <row r="154" spans="1:6" x14ac:dyDescent="0.25">
      <c r="A154" s="112" t="s">
        <v>311</v>
      </c>
      <c r="B154" s="113" t="s">
        <v>312</v>
      </c>
      <c r="C154" s="114" t="s">
        <v>308</v>
      </c>
      <c r="D154" s="115">
        <v>298.99</v>
      </c>
      <c r="E154" s="115"/>
      <c r="F154" s="115">
        <v>298.99</v>
      </c>
    </row>
    <row r="155" spans="1:6" x14ac:dyDescent="0.25">
      <c r="A155" s="112" t="s">
        <v>313</v>
      </c>
      <c r="B155" s="113" t="s">
        <v>314</v>
      </c>
      <c r="C155" s="114" t="s">
        <v>308</v>
      </c>
      <c r="D155" s="115">
        <v>280.58</v>
      </c>
      <c r="E155" s="115"/>
      <c r="F155" s="115">
        <v>280.58</v>
      </c>
    </row>
    <row r="156" spans="1:6" x14ac:dyDescent="0.25">
      <c r="A156" s="112" t="s">
        <v>315</v>
      </c>
      <c r="B156" s="113" t="s">
        <v>316</v>
      </c>
      <c r="C156" s="114" t="s">
        <v>13</v>
      </c>
      <c r="D156" s="115">
        <v>2073.8200000000002</v>
      </c>
      <c r="E156" s="115"/>
      <c r="F156" s="115">
        <v>2073.8200000000002</v>
      </c>
    </row>
    <row r="157" spans="1:6" x14ac:dyDescent="0.25">
      <c r="A157" s="112" t="s">
        <v>317</v>
      </c>
      <c r="B157" s="113" t="s">
        <v>318</v>
      </c>
      <c r="C157" s="114" t="s">
        <v>319</v>
      </c>
      <c r="D157" s="115">
        <v>3161</v>
      </c>
      <c r="E157" s="115"/>
      <c r="F157" s="115">
        <v>3161</v>
      </c>
    </row>
    <row r="158" spans="1:6" x14ac:dyDescent="0.25">
      <c r="A158" s="112" t="s">
        <v>320</v>
      </c>
      <c r="B158" s="113" t="s">
        <v>321</v>
      </c>
      <c r="C158" s="114" t="s">
        <v>13</v>
      </c>
      <c r="D158" s="115">
        <v>337.72</v>
      </c>
      <c r="E158" s="115"/>
      <c r="F158" s="115">
        <v>337.72</v>
      </c>
    </row>
    <row r="159" spans="1:6" ht="30" x14ac:dyDescent="0.25">
      <c r="A159" s="112" t="s">
        <v>322</v>
      </c>
      <c r="B159" s="113" t="s">
        <v>323</v>
      </c>
      <c r="C159" s="114" t="s">
        <v>142</v>
      </c>
      <c r="D159" s="115">
        <v>1651.26</v>
      </c>
      <c r="E159" s="115"/>
      <c r="F159" s="115">
        <v>1651.26</v>
      </c>
    </row>
    <row r="160" spans="1:6" ht="30" x14ac:dyDescent="0.25">
      <c r="A160" s="112" t="s">
        <v>324</v>
      </c>
      <c r="B160" s="113" t="s">
        <v>325</v>
      </c>
      <c r="C160" s="114" t="s">
        <v>13</v>
      </c>
      <c r="D160" s="115">
        <v>1265.31</v>
      </c>
      <c r="E160" s="115">
        <v>435.86</v>
      </c>
      <c r="F160" s="115">
        <v>1701.17</v>
      </c>
    </row>
    <row r="161" spans="1:6" x14ac:dyDescent="0.25">
      <c r="A161" s="112" t="s">
        <v>326</v>
      </c>
      <c r="B161" s="113" t="s">
        <v>327</v>
      </c>
      <c r="C161" s="114" t="s">
        <v>13</v>
      </c>
      <c r="D161" s="115">
        <v>775.88</v>
      </c>
      <c r="E161" s="115"/>
      <c r="F161" s="115">
        <v>775.88</v>
      </c>
    </row>
    <row r="162" spans="1:6" x14ac:dyDescent="0.25">
      <c r="A162" s="112" t="s">
        <v>328</v>
      </c>
      <c r="B162" s="113" t="s">
        <v>329</v>
      </c>
      <c r="C162" s="114" t="s">
        <v>13</v>
      </c>
      <c r="D162" s="115">
        <v>5358.43</v>
      </c>
      <c r="E162" s="115"/>
      <c r="F162" s="115">
        <v>5358.43</v>
      </c>
    </row>
    <row r="163" spans="1:6" x14ac:dyDescent="0.25">
      <c r="A163" s="112" t="s">
        <v>330</v>
      </c>
      <c r="B163" s="113" t="s">
        <v>331</v>
      </c>
      <c r="C163" s="114" t="s">
        <v>13</v>
      </c>
      <c r="D163" s="115">
        <v>3893.25</v>
      </c>
      <c r="E163" s="115"/>
      <c r="F163" s="115">
        <v>3893.25</v>
      </c>
    </row>
    <row r="164" spans="1:6" x14ac:dyDescent="0.25">
      <c r="A164" s="112" t="s">
        <v>332</v>
      </c>
      <c r="B164" s="113" t="s">
        <v>333</v>
      </c>
      <c r="C164" s="114" t="s">
        <v>13</v>
      </c>
      <c r="D164" s="115">
        <v>6086.58</v>
      </c>
      <c r="E164" s="115"/>
      <c r="F164" s="115">
        <v>6086.58</v>
      </c>
    </row>
    <row r="165" spans="1:6" x14ac:dyDescent="0.25">
      <c r="A165" s="108" t="s">
        <v>334</v>
      </c>
      <c r="B165" s="109" t="s">
        <v>335</v>
      </c>
      <c r="C165" s="110"/>
      <c r="D165" s="111"/>
      <c r="E165" s="111"/>
      <c r="F165" s="111"/>
    </row>
    <row r="166" spans="1:6" x14ac:dyDescent="0.25">
      <c r="A166" s="108" t="s">
        <v>336</v>
      </c>
      <c r="B166" s="109" t="s">
        <v>14750</v>
      </c>
      <c r="C166" s="110"/>
      <c r="D166" s="111"/>
      <c r="E166" s="111"/>
      <c r="F166" s="111"/>
    </row>
    <row r="167" spans="1:6" x14ac:dyDescent="0.25">
      <c r="A167" s="112" t="s">
        <v>337</v>
      </c>
      <c r="B167" s="113" t="s">
        <v>338</v>
      </c>
      <c r="C167" s="114" t="s">
        <v>63</v>
      </c>
      <c r="D167" s="115">
        <v>339.31</v>
      </c>
      <c r="E167" s="115">
        <v>107.64</v>
      </c>
      <c r="F167" s="115">
        <v>446.95</v>
      </c>
    </row>
    <row r="168" spans="1:6" x14ac:dyDescent="0.25">
      <c r="A168" s="112" t="s">
        <v>339</v>
      </c>
      <c r="B168" s="113" t="s">
        <v>340</v>
      </c>
      <c r="C168" s="114" t="s">
        <v>63</v>
      </c>
      <c r="D168" s="115">
        <v>525.25</v>
      </c>
      <c r="E168" s="115">
        <v>271.38</v>
      </c>
      <c r="F168" s="115">
        <v>796.63</v>
      </c>
    </row>
    <row r="169" spans="1:6" ht="30" x14ac:dyDescent="0.25">
      <c r="A169" s="112" t="s">
        <v>341</v>
      </c>
      <c r="B169" s="113" t="s">
        <v>342</v>
      </c>
      <c r="C169" s="114" t="s">
        <v>343</v>
      </c>
      <c r="D169" s="115">
        <v>559.4</v>
      </c>
      <c r="E169" s="115"/>
      <c r="F169" s="115">
        <v>559.4</v>
      </c>
    </row>
    <row r="170" spans="1:6" x14ac:dyDescent="0.25">
      <c r="A170" s="112" t="s">
        <v>344</v>
      </c>
      <c r="B170" s="113" t="s">
        <v>345</v>
      </c>
      <c r="C170" s="114" t="s">
        <v>63</v>
      </c>
      <c r="D170" s="115">
        <v>13.6</v>
      </c>
      <c r="E170" s="115">
        <v>5.91</v>
      </c>
      <c r="F170" s="115">
        <v>19.510000000000002</v>
      </c>
    </row>
    <row r="171" spans="1:6" x14ac:dyDescent="0.25">
      <c r="A171" s="108" t="s">
        <v>346</v>
      </c>
      <c r="B171" s="109" t="s">
        <v>347</v>
      </c>
      <c r="C171" s="110"/>
      <c r="D171" s="111"/>
      <c r="E171" s="111"/>
      <c r="F171" s="111"/>
    </row>
    <row r="172" spans="1:6" x14ac:dyDescent="0.25">
      <c r="A172" s="112" t="s">
        <v>348</v>
      </c>
      <c r="B172" s="113" t="s">
        <v>349</v>
      </c>
      <c r="C172" s="114" t="s">
        <v>343</v>
      </c>
      <c r="D172" s="115">
        <v>547.30999999999995</v>
      </c>
      <c r="E172" s="115">
        <v>69.209999999999994</v>
      </c>
      <c r="F172" s="115">
        <v>616.52</v>
      </c>
    </row>
    <row r="173" spans="1:6" ht="30" x14ac:dyDescent="0.25">
      <c r="A173" s="112" t="s">
        <v>350</v>
      </c>
      <c r="B173" s="113" t="s">
        <v>351</v>
      </c>
      <c r="C173" s="114" t="s">
        <v>343</v>
      </c>
      <c r="D173" s="115">
        <v>882.78</v>
      </c>
      <c r="E173" s="115">
        <v>116.31</v>
      </c>
      <c r="F173" s="115">
        <v>999.09</v>
      </c>
    </row>
    <row r="174" spans="1:6" ht="30" x14ac:dyDescent="0.25">
      <c r="A174" s="112" t="s">
        <v>352</v>
      </c>
      <c r="B174" s="113" t="s">
        <v>353</v>
      </c>
      <c r="C174" s="114" t="s">
        <v>343</v>
      </c>
      <c r="D174" s="115">
        <v>795.3</v>
      </c>
      <c r="E174" s="115">
        <v>116.31</v>
      </c>
      <c r="F174" s="115">
        <v>911.61</v>
      </c>
    </row>
    <row r="175" spans="1:6" x14ac:dyDescent="0.25">
      <c r="A175" s="112" t="s">
        <v>354</v>
      </c>
      <c r="B175" s="113" t="s">
        <v>355</v>
      </c>
      <c r="C175" s="114" t="s">
        <v>343</v>
      </c>
      <c r="D175" s="115">
        <v>514.38</v>
      </c>
      <c r="E175" s="115">
        <v>69.209999999999994</v>
      </c>
      <c r="F175" s="115">
        <v>583.59</v>
      </c>
    </row>
    <row r="176" spans="1:6" x14ac:dyDescent="0.25">
      <c r="A176" s="112" t="s">
        <v>356</v>
      </c>
      <c r="B176" s="113" t="s">
        <v>357</v>
      </c>
      <c r="C176" s="114" t="s">
        <v>343</v>
      </c>
      <c r="D176" s="115">
        <v>413.68</v>
      </c>
      <c r="E176" s="115">
        <v>23.07</v>
      </c>
      <c r="F176" s="115">
        <v>436.75</v>
      </c>
    </row>
    <row r="177" spans="1:6" x14ac:dyDescent="0.25">
      <c r="A177" s="108" t="s">
        <v>358</v>
      </c>
      <c r="B177" s="109" t="s">
        <v>14751</v>
      </c>
      <c r="C177" s="110"/>
      <c r="D177" s="111"/>
      <c r="E177" s="111"/>
      <c r="F177" s="111"/>
    </row>
    <row r="178" spans="1:6" x14ac:dyDescent="0.25">
      <c r="A178" s="112" t="s">
        <v>359</v>
      </c>
      <c r="B178" s="113" t="s">
        <v>360</v>
      </c>
      <c r="C178" s="114" t="s">
        <v>63</v>
      </c>
      <c r="D178" s="115">
        <v>0.55000000000000004</v>
      </c>
      <c r="E178" s="115">
        <v>1.68</v>
      </c>
      <c r="F178" s="115">
        <v>2.23</v>
      </c>
    </row>
    <row r="179" spans="1:6" x14ac:dyDescent="0.25">
      <c r="A179" s="112" t="s">
        <v>361</v>
      </c>
      <c r="B179" s="113" t="s">
        <v>362</v>
      </c>
      <c r="C179" s="114" t="s">
        <v>63</v>
      </c>
      <c r="D179" s="115">
        <v>4.62</v>
      </c>
      <c r="E179" s="115">
        <v>16.52</v>
      </c>
      <c r="F179" s="115">
        <v>21.14</v>
      </c>
    </row>
    <row r="180" spans="1:6" x14ac:dyDescent="0.25">
      <c r="A180" s="112" t="s">
        <v>363</v>
      </c>
      <c r="B180" s="113" t="s">
        <v>364</v>
      </c>
      <c r="C180" s="114" t="s">
        <v>63</v>
      </c>
      <c r="D180" s="115">
        <v>18.64</v>
      </c>
      <c r="E180" s="115">
        <v>24.63</v>
      </c>
      <c r="F180" s="115">
        <v>43.27</v>
      </c>
    </row>
    <row r="181" spans="1:6" x14ac:dyDescent="0.25">
      <c r="A181" s="112" t="s">
        <v>365</v>
      </c>
      <c r="B181" s="113" t="s">
        <v>366</v>
      </c>
      <c r="C181" s="114" t="s">
        <v>63</v>
      </c>
      <c r="D181" s="115">
        <v>49.92</v>
      </c>
      <c r="E181" s="115">
        <v>44.64</v>
      </c>
      <c r="F181" s="115">
        <v>94.56</v>
      </c>
    </row>
    <row r="182" spans="1:6" x14ac:dyDescent="0.25">
      <c r="A182" s="112" t="s">
        <v>367</v>
      </c>
      <c r="B182" s="113" t="s">
        <v>368</v>
      </c>
      <c r="C182" s="114" t="s">
        <v>63</v>
      </c>
      <c r="D182" s="115">
        <v>49.92</v>
      </c>
      <c r="E182" s="115">
        <v>44.35</v>
      </c>
      <c r="F182" s="115">
        <v>94.27</v>
      </c>
    </row>
    <row r="183" spans="1:6" ht="30" x14ac:dyDescent="0.25">
      <c r="A183" s="112" t="s">
        <v>369</v>
      </c>
      <c r="B183" s="113" t="s">
        <v>370</v>
      </c>
      <c r="C183" s="114" t="s">
        <v>371</v>
      </c>
      <c r="D183" s="115">
        <v>35.22</v>
      </c>
      <c r="E183" s="115">
        <v>0.84</v>
      </c>
      <c r="F183" s="115">
        <v>36.06</v>
      </c>
    </row>
    <row r="184" spans="1:6" x14ac:dyDescent="0.25">
      <c r="A184" s="112" t="s">
        <v>372</v>
      </c>
      <c r="B184" s="113" t="s">
        <v>373</v>
      </c>
      <c r="C184" s="114" t="s">
        <v>63</v>
      </c>
      <c r="D184" s="115">
        <v>12.16</v>
      </c>
      <c r="E184" s="115">
        <v>3.35</v>
      </c>
      <c r="F184" s="115">
        <v>15.51</v>
      </c>
    </row>
    <row r="185" spans="1:6" x14ac:dyDescent="0.25">
      <c r="A185" s="112" t="s">
        <v>374</v>
      </c>
      <c r="B185" s="113" t="s">
        <v>375</v>
      </c>
      <c r="C185" s="114" t="s">
        <v>63</v>
      </c>
      <c r="D185" s="115">
        <v>72.959999999999994</v>
      </c>
      <c r="E185" s="115">
        <v>31.93</v>
      </c>
      <c r="F185" s="115">
        <v>104.89</v>
      </c>
    </row>
    <row r="186" spans="1:6" x14ac:dyDescent="0.25">
      <c r="A186" s="112" t="s">
        <v>376</v>
      </c>
      <c r="B186" s="113" t="s">
        <v>377</v>
      </c>
      <c r="C186" s="114" t="s">
        <v>63</v>
      </c>
      <c r="D186" s="115">
        <v>75.81</v>
      </c>
      <c r="E186" s="115">
        <v>31.93</v>
      </c>
      <c r="F186" s="115">
        <v>107.74</v>
      </c>
    </row>
    <row r="187" spans="1:6" x14ac:dyDescent="0.25">
      <c r="A187" s="112" t="s">
        <v>378</v>
      </c>
      <c r="B187" s="113" t="s">
        <v>379</v>
      </c>
      <c r="C187" s="114" t="s">
        <v>63</v>
      </c>
      <c r="D187" s="115">
        <v>88.62</v>
      </c>
      <c r="E187" s="115">
        <v>31.93</v>
      </c>
      <c r="F187" s="115">
        <v>120.55</v>
      </c>
    </row>
    <row r="188" spans="1:6" ht="30" x14ac:dyDescent="0.25">
      <c r="A188" s="112" t="s">
        <v>380</v>
      </c>
      <c r="B188" s="113" t="s">
        <v>381</v>
      </c>
      <c r="C188" s="114" t="s">
        <v>142</v>
      </c>
      <c r="D188" s="115">
        <v>46.33</v>
      </c>
      <c r="E188" s="115">
        <v>36.840000000000003</v>
      </c>
      <c r="F188" s="115">
        <v>83.17</v>
      </c>
    </row>
    <row r="189" spans="1:6" x14ac:dyDescent="0.25">
      <c r="A189" s="108" t="s">
        <v>382</v>
      </c>
      <c r="B189" s="109" t="s">
        <v>383</v>
      </c>
      <c r="C189" s="110"/>
      <c r="D189" s="111"/>
      <c r="E189" s="111"/>
      <c r="F189" s="111"/>
    </row>
    <row r="190" spans="1:6" ht="30" x14ac:dyDescent="0.25">
      <c r="A190" s="112" t="s">
        <v>384</v>
      </c>
      <c r="B190" s="113" t="s">
        <v>385</v>
      </c>
      <c r="C190" s="114" t="s">
        <v>119</v>
      </c>
      <c r="D190" s="115"/>
      <c r="E190" s="115">
        <v>10.39</v>
      </c>
      <c r="F190" s="115">
        <v>10.39</v>
      </c>
    </row>
    <row r="191" spans="1:6" ht="30" x14ac:dyDescent="0.25">
      <c r="A191" s="112" t="s">
        <v>386</v>
      </c>
      <c r="B191" s="113" t="s">
        <v>387</v>
      </c>
      <c r="C191" s="114" t="s">
        <v>119</v>
      </c>
      <c r="D191" s="115"/>
      <c r="E191" s="115">
        <v>26.14</v>
      </c>
      <c r="F191" s="115">
        <v>26.14</v>
      </c>
    </row>
    <row r="192" spans="1:6" ht="30" x14ac:dyDescent="0.25">
      <c r="A192" s="112" t="s">
        <v>388</v>
      </c>
      <c r="B192" s="113" t="s">
        <v>389</v>
      </c>
      <c r="C192" s="114" t="s">
        <v>63</v>
      </c>
      <c r="D192" s="115"/>
      <c r="E192" s="115">
        <v>10.39</v>
      </c>
      <c r="F192" s="115">
        <v>10.39</v>
      </c>
    </row>
    <row r="193" spans="1:6" ht="30" x14ac:dyDescent="0.25">
      <c r="A193" s="112" t="s">
        <v>390</v>
      </c>
      <c r="B193" s="113" t="s">
        <v>391</v>
      </c>
      <c r="C193" s="114" t="s">
        <v>63</v>
      </c>
      <c r="D193" s="115"/>
      <c r="E193" s="115">
        <v>26.14</v>
      </c>
      <c r="F193" s="115">
        <v>26.14</v>
      </c>
    </row>
    <row r="194" spans="1:6" ht="30" x14ac:dyDescent="0.25">
      <c r="A194" s="112" t="s">
        <v>392</v>
      </c>
      <c r="B194" s="113" t="s">
        <v>393</v>
      </c>
      <c r="C194" s="114" t="s">
        <v>343</v>
      </c>
      <c r="D194" s="115">
        <v>1580.22</v>
      </c>
      <c r="E194" s="115"/>
      <c r="F194" s="115">
        <v>1580.22</v>
      </c>
    </row>
    <row r="195" spans="1:6" x14ac:dyDescent="0.25">
      <c r="A195" s="112" t="s">
        <v>394</v>
      </c>
      <c r="B195" s="113" t="s">
        <v>395</v>
      </c>
      <c r="C195" s="114" t="s">
        <v>396</v>
      </c>
      <c r="D195" s="115">
        <v>18.28</v>
      </c>
      <c r="E195" s="115">
        <v>4.0199999999999996</v>
      </c>
      <c r="F195" s="115">
        <v>22.3</v>
      </c>
    </row>
    <row r="196" spans="1:6" x14ac:dyDescent="0.25">
      <c r="A196" s="112" t="s">
        <v>397</v>
      </c>
      <c r="B196" s="113" t="s">
        <v>398</v>
      </c>
      <c r="C196" s="114" t="s">
        <v>371</v>
      </c>
      <c r="D196" s="115">
        <v>7.4</v>
      </c>
      <c r="E196" s="115">
        <v>4.0199999999999996</v>
      </c>
      <c r="F196" s="115">
        <v>11.42</v>
      </c>
    </row>
    <row r="197" spans="1:6" x14ac:dyDescent="0.25">
      <c r="A197" s="108" t="s">
        <v>399</v>
      </c>
      <c r="B197" s="109" t="s">
        <v>14752</v>
      </c>
      <c r="C197" s="110"/>
      <c r="D197" s="111"/>
      <c r="E197" s="111"/>
      <c r="F197" s="111"/>
    </row>
    <row r="198" spans="1:6" ht="30" x14ac:dyDescent="0.25">
      <c r="A198" s="112" t="s">
        <v>400</v>
      </c>
      <c r="B198" s="113" t="s">
        <v>401</v>
      </c>
      <c r="C198" s="114" t="s">
        <v>343</v>
      </c>
      <c r="D198" s="115">
        <v>7138.4</v>
      </c>
      <c r="E198" s="115">
        <v>2963.7</v>
      </c>
      <c r="F198" s="115">
        <v>10102.1</v>
      </c>
    </row>
    <row r="199" spans="1:6" ht="30" x14ac:dyDescent="0.25">
      <c r="A199" s="112" t="s">
        <v>402</v>
      </c>
      <c r="B199" s="113" t="s">
        <v>403</v>
      </c>
      <c r="C199" s="114" t="s">
        <v>343</v>
      </c>
      <c r="D199" s="115">
        <v>13742.12</v>
      </c>
      <c r="E199" s="115">
        <v>2963.7</v>
      </c>
      <c r="F199" s="115">
        <v>16705.82</v>
      </c>
    </row>
    <row r="200" spans="1:6" x14ac:dyDescent="0.25">
      <c r="A200" s="108" t="s">
        <v>404</v>
      </c>
      <c r="B200" s="109" t="s">
        <v>14753</v>
      </c>
      <c r="C200" s="110"/>
      <c r="D200" s="111"/>
      <c r="E200" s="111"/>
      <c r="F200" s="111"/>
    </row>
    <row r="201" spans="1:6" x14ac:dyDescent="0.25">
      <c r="A201" s="112" t="s">
        <v>405</v>
      </c>
      <c r="B201" s="113" t="s">
        <v>406</v>
      </c>
      <c r="C201" s="114" t="s">
        <v>63</v>
      </c>
      <c r="D201" s="115">
        <v>554.82000000000005</v>
      </c>
      <c r="E201" s="115">
        <v>76.91</v>
      </c>
      <c r="F201" s="115">
        <v>631.73</v>
      </c>
    </row>
    <row r="202" spans="1:6" x14ac:dyDescent="0.25">
      <c r="A202" s="112" t="s">
        <v>407</v>
      </c>
      <c r="B202" s="113" t="s">
        <v>408</v>
      </c>
      <c r="C202" s="114" t="s">
        <v>63</v>
      </c>
      <c r="D202" s="115">
        <v>400.24</v>
      </c>
      <c r="E202" s="115">
        <v>22.22</v>
      </c>
      <c r="F202" s="115">
        <v>422.46</v>
      </c>
    </row>
    <row r="203" spans="1:6" x14ac:dyDescent="0.25">
      <c r="A203" s="112" t="s">
        <v>409</v>
      </c>
      <c r="B203" s="113" t="s">
        <v>410</v>
      </c>
      <c r="C203" s="114" t="s">
        <v>63</v>
      </c>
      <c r="D203" s="115">
        <v>115.97</v>
      </c>
      <c r="E203" s="115">
        <v>43.91</v>
      </c>
      <c r="F203" s="115">
        <v>159.88</v>
      </c>
    </row>
    <row r="204" spans="1:6" x14ac:dyDescent="0.25">
      <c r="A204" s="108" t="s">
        <v>411</v>
      </c>
      <c r="B204" s="109" t="s">
        <v>412</v>
      </c>
      <c r="C204" s="110"/>
      <c r="D204" s="111"/>
      <c r="E204" s="111"/>
      <c r="F204" s="111"/>
    </row>
    <row r="205" spans="1:6" ht="30" x14ac:dyDescent="0.25">
      <c r="A205" s="112" t="s">
        <v>413</v>
      </c>
      <c r="B205" s="113" t="s">
        <v>414</v>
      </c>
      <c r="C205" s="114" t="s">
        <v>63</v>
      </c>
      <c r="D205" s="115">
        <v>2.1</v>
      </c>
      <c r="E205" s="115">
        <v>4.1900000000000004</v>
      </c>
      <c r="F205" s="115">
        <v>6.29</v>
      </c>
    </row>
    <row r="206" spans="1:6" ht="45" x14ac:dyDescent="0.25">
      <c r="A206" s="112" t="s">
        <v>415</v>
      </c>
      <c r="B206" s="113" t="s">
        <v>416</v>
      </c>
      <c r="C206" s="114" t="s">
        <v>63</v>
      </c>
      <c r="D206" s="115">
        <v>3.23</v>
      </c>
      <c r="E206" s="115">
        <v>0.13</v>
      </c>
      <c r="F206" s="115">
        <v>3.36</v>
      </c>
    </row>
    <row r="207" spans="1:6" ht="45" x14ac:dyDescent="0.25">
      <c r="A207" s="112" t="s">
        <v>417</v>
      </c>
      <c r="B207" s="113" t="s">
        <v>418</v>
      </c>
      <c r="C207" s="114" t="s">
        <v>63</v>
      </c>
      <c r="D207" s="115">
        <v>3.47</v>
      </c>
      <c r="E207" s="115">
        <v>0.13</v>
      </c>
      <c r="F207" s="115">
        <v>3.6</v>
      </c>
    </row>
    <row r="208" spans="1:6" x14ac:dyDescent="0.25">
      <c r="A208" s="112" t="s">
        <v>419</v>
      </c>
      <c r="B208" s="113" t="s">
        <v>420</v>
      </c>
      <c r="C208" s="114" t="s">
        <v>142</v>
      </c>
      <c r="D208" s="115">
        <v>78.48</v>
      </c>
      <c r="E208" s="115">
        <v>7.54</v>
      </c>
      <c r="F208" s="115">
        <v>86.02</v>
      </c>
    </row>
    <row r="209" spans="1:6" x14ac:dyDescent="0.25">
      <c r="A209" s="112" t="s">
        <v>421</v>
      </c>
      <c r="B209" s="113" t="s">
        <v>422</v>
      </c>
      <c r="C209" s="114" t="s">
        <v>142</v>
      </c>
      <c r="D209" s="115">
        <v>92.43</v>
      </c>
      <c r="E209" s="115">
        <v>8.8800000000000008</v>
      </c>
      <c r="F209" s="115">
        <v>101.31</v>
      </c>
    </row>
    <row r="210" spans="1:6" x14ac:dyDescent="0.25">
      <c r="A210" s="108" t="s">
        <v>423</v>
      </c>
      <c r="B210" s="109" t="s">
        <v>14754</v>
      </c>
      <c r="C210" s="110"/>
      <c r="D210" s="111"/>
      <c r="E210" s="111"/>
      <c r="F210" s="111"/>
    </row>
    <row r="211" spans="1:6" x14ac:dyDescent="0.25">
      <c r="A211" s="112" t="s">
        <v>424</v>
      </c>
      <c r="B211" s="113" t="s">
        <v>425</v>
      </c>
      <c r="C211" s="114" t="s">
        <v>63</v>
      </c>
      <c r="D211" s="115">
        <v>8.9700000000000006</v>
      </c>
      <c r="E211" s="115">
        <v>4.83</v>
      </c>
      <c r="F211" s="115">
        <v>13.8</v>
      </c>
    </row>
    <row r="212" spans="1:6" x14ac:dyDescent="0.25">
      <c r="A212" s="112" t="s">
        <v>426</v>
      </c>
      <c r="B212" s="113" t="s">
        <v>427</v>
      </c>
      <c r="C212" s="114" t="s">
        <v>119</v>
      </c>
      <c r="D212" s="115">
        <v>0.85</v>
      </c>
      <c r="E212" s="115">
        <v>0.35</v>
      </c>
      <c r="F212" s="115">
        <v>1.2</v>
      </c>
    </row>
    <row r="213" spans="1:6" x14ac:dyDescent="0.25">
      <c r="A213" s="112" t="s">
        <v>428</v>
      </c>
      <c r="B213" s="113" t="s">
        <v>429</v>
      </c>
      <c r="C213" s="114" t="s">
        <v>119</v>
      </c>
      <c r="D213" s="115">
        <v>0.85</v>
      </c>
      <c r="E213" s="115">
        <v>0.35</v>
      </c>
      <c r="F213" s="115">
        <v>1.2</v>
      </c>
    </row>
    <row r="214" spans="1:6" x14ac:dyDescent="0.25">
      <c r="A214" s="112" t="s">
        <v>430</v>
      </c>
      <c r="B214" s="113" t="s">
        <v>431</v>
      </c>
      <c r="C214" s="114" t="s">
        <v>63</v>
      </c>
      <c r="D214" s="115">
        <v>0.86</v>
      </c>
      <c r="E214" s="115">
        <v>0.69</v>
      </c>
      <c r="F214" s="115">
        <v>1.55</v>
      </c>
    </row>
    <row r="215" spans="1:6" x14ac:dyDescent="0.25">
      <c r="A215" s="108" t="s">
        <v>432</v>
      </c>
      <c r="B215" s="109" t="s">
        <v>433</v>
      </c>
      <c r="C215" s="110"/>
      <c r="D215" s="111"/>
      <c r="E215" s="111"/>
      <c r="F215" s="111"/>
    </row>
    <row r="216" spans="1:6" x14ac:dyDescent="0.25">
      <c r="A216" s="108" t="s">
        <v>434</v>
      </c>
      <c r="B216" s="109" t="s">
        <v>14755</v>
      </c>
      <c r="C216" s="110"/>
      <c r="D216" s="111"/>
      <c r="E216" s="111"/>
      <c r="F216" s="111"/>
    </row>
    <row r="217" spans="1:6" x14ac:dyDescent="0.25">
      <c r="A217" s="112" t="s">
        <v>435</v>
      </c>
      <c r="B217" s="113" t="s">
        <v>436</v>
      </c>
      <c r="C217" s="114" t="s">
        <v>142</v>
      </c>
      <c r="D217" s="115"/>
      <c r="E217" s="115">
        <v>184.25</v>
      </c>
      <c r="F217" s="115">
        <v>184.25</v>
      </c>
    </row>
    <row r="218" spans="1:6" x14ac:dyDescent="0.25">
      <c r="A218" s="112" t="s">
        <v>437</v>
      </c>
      <c r="B218" s="113" t="s">
        <v>438</v>
      </c>
      <c r="C218" s="114" t="s">
        <v>142</v>
      </c>
      <c r="D218" s="115"/>
      <c r="E218" s="115">
        <v>335</v>
      </c>
      <c r="F218" s="115">
        <v>335</v>
      </c>
    </row>
    <row r="219" spans="1:6" x14ac:dyDescent="0.25">
      <c r="A219" s="112" t="s">
        <v>439</v>
      </c>
      <c r="B219" s="113" t="s">
        <v>440</v>
      </c>
      <c r="C219" s="114" t="s">
        <v>63</v>
      </c>
      <c r="D219" s="115"/>
      <c r="E219" s="115">
        <v>25.13</v>
      </c>
      <c r="F219" s="115">
        <v>25.13</v>
      </c>
    </row>
    <row r="220" spans="1:6" ht="30" x14ac:dyDescent="0.25">
      <c r="A220" s="112" t="s">
        <v>441</v>
      </c>
      <c r="B220" s="113" t="s">
        <v>442</v>
      </c>
      <c r="C220" s="114" t="s">
        <v>142</v>
      </c>
      <c r="D220" s="115">
        <v>389.73</v>
      </c>
      <c r="E220" s="115">
        <v>100.5</v>
      </c>
      <c r="F220" s="115">
        <v>490.23</v>
      </c>
    </row>
    <row r="221" spans="1:6" ht="30" x14ac:dyDescent="0.25">
      <c r="A221" s="112" t="s">
        <v>443</v>
      </c>
      <c r="B221" s="113" t="s">
        <v>444</v>
      </c>
      <c r="C221" s="114" t="s">
        <v>142</v>
      </c>
      <c r="D221" s="115">
        <v>373.5</v>
      </c>
      <c r="E221" s="115">
        <v>100.5</v>
      </c>
      <c r="F221" s="115">
        <v>474</v>
      </c>
    </row>
    <row r="222" spans="1:6" ht="30" x14ac:dyDescent="0.25">
      <c r="A222" s="112" t="s">
        <v>445</v>
      </c>
      <c r="B222" s="113" t="s">
        <v>446</v>
      </c>
      <c r="C222" s="114" t="s">
        <v>142</v>
      </c>
      <c r="D222" s="115">
        <v>202.98</v>
      </c>
      <c r="E222" s="115">
        <v>67</v>
      </c>
      <c r="F222" s="115">
        <v>269.98</v>
      </c>
    </row>
    <row r="223" spans="1:6" ht="30" x14ac:dyDescent="0.25">
      <c r="A223" s="112" t="s">
        <v>447</v>
      </c>
      <c r="B223" s="113" t="s">
        <v>448</v>
      </c>
      <c r="C223" s="114" t="s">
        <v>142</v>
      </c>
      <c r="D223" s="115">
        <v>186.75</v>
      </c>
      <c r="E223" s="115">
        <v>67</v>
      </c>
      <c r="F223" s="115">
        <v>253.75</v>
      </c>
    </row>
    <row r="224" spans="1:6" ht="45" x14ac:dyDescent="0.25">
      <c r="A224" s="112" t="s">
        <v>449</v>
      </c>
      <c r="B224" s="113" t="s">
        <v>450</v>
      </c>
      <c r="C224" s="114" t="s">
        <v>63</v>
      </c>
      <c r="D224" s="115">
        <v>19.940000000000001</v>
      </c>
      <c r="E224" s="115">
        <v>6.7</v>
      </c>
      <c r="F224" s="115">
        <v>26.64</v>
      </c>
    </row>
    <row r="225" spans="1:6" ht="30" x14ac:dyDescent="0.25">
      <c r="A225" s="112" t="s">
        <v>451</v>
      </c>
      <c r="B225" s="113" t="s">
        <v>452</v>
      </c>
      <c r="C225" s="114" t="s">
        <v>63</v>
      </c>
      <c r="D225" s="115">
        <v>18.670000000000002</v>
      </c>
      <c r="E225" s="115">
        <v>6.7</v>
      </c>
      <c r="F225" s="115">
        <v>25.37</v>
      </c>
    </row>
    <row r="226" spans="1:6" ht="30" x14ac:dyDescent="0.25">
      <c r="A226" s="112" t="s">
        <v>453</v>
      </c>
      <c r="B226" s="113" t="s">
        <v>454</v>
      </c>
      <c r="C226" s="114" t="s">
        <v>142</v>
      </c>
      <c r="D226" s="115">
        <v>199.38</v>
      </c>
      <c r="E226" s="115">
        <v>67</v>
      </c>
      <c r="F226" s="115">
        <v>266.38</v>
      </c>
    </row>
    <row r="227" spans="1:6" ht="30" x14ac:dyDescent="0.25">
      <c r="A227" s="112" t="s">
        <v>455</v>
      </c>
      <c r="B227" s="113" t="s">
        <v>456</v>
      </c>
      <c r="C227" s="114" t="s">
        <v>142</v>
      </c>
      <c r="D227" s="115">
        <v>186.75</v>
      </c>
      <c r="E227" s="115">
        <v>67</v>
      </c>
      <c r="F227" s="115">
        <v>253.75</v>
      </c>
    </row>
    <row r="228" spans="1:6" x14ac:dyDescent="0.25">
      <c r="A228" s="108" t="s">
        <v>457</v>
      </c>
      <c r="B228" s="109" t="s">
        <v>14756</v>
      </c>
      <c r="C228" s="110"/>
      <c r="D228" s="111"/>
      <c r="E228" s="111"/>
      <c r="F228" s="111"/>
    </row>
    <row r="229" spans="1:6" x14ac:dyDescent="0.25">
      <c r="A229" s="112" t="s">
        <v>458</v>
      </c>
      <c r="B229" s="113" t="s">
        <v>459</v>
      </c>
      <c r="C229" s="114" t="s">
        <v>142</v>
      </c>
      <c r="D229" s="115"/>
      <c r="E229" s="115">
        <v>100.5</v>
      </c>
      <c r="F229" s="115">
        <v>100.5</v>
      </c>
    </row>
    <row r="230" spans="1:6" ht="30" x14ac:dyDescent="0.25">
      <c r="A230" s="112" t="s">
        <v>460</v>
      </c>
      <c r="B230" s="113" t="s">
        <v>461</v>
      </c>
      <c r="C230" s="114" t="s">
        <v>142</v>
      </c>
      <c r="D230" s="115"/>
      <c r="E230" s="115">
        <v>67</v>
      </c>
      <c r="F230" s="115">
        <v>67</v>
      </c>
    </row>
    <row r="231" spans="1:6" x14ac:dyDescent="0.25">
      <c r="A231" s="108" t="s">
        <v>462</v>
      </c>
      <c r="B231" s="109" t="s">
        <v>14757</v>
      </c>
      <c r="C231" s="110"/>
      <c r="D231" s="111"/>
      <c r="E231" s="111"/>
      <c r="F231" s="111"/>
    </row>
    <row r="232" spans="1:6" x14ac:dyDescent="0.25">
      <c r="A232" s="112" t="s">
        <v>463</v>
      </c>
      <c r="B232" s="113" t="s">
        <v>464</v>
      </c>
      <c r="C232" s="114" t="s">
        <v>63</v>
      </c>
      <c r="D232" s="115"/>
      <c r="E232" s="115">
        <v>2.5099999999999998</v>
      </c>
      <c r="F232" s="115">
        <v>2.5099999999999998</v>
      </c>
    </row>
    <row r="233" spans="1:6" x14ac:dyDescent="0.25">
      <c r="A233" s="112" t="s">
        <v>465</v>
      </c>
      <c r="B233" s="113" t="s">
        <v>466</v>
      </c>
      <c r="C233" s="114" t="s">
        <v>63</v>
      </c>
      <c r="D233" s="115"/>
      <c r="E233" s="115">
        <v>5.03</v>
      </c>
      <c r="F233" s="115">
        <v>5.03</v>
      </c>
    </row>
    <row r="234" spans="1:6" x14ac:dyDescent="0.25">
      <c r="A234" s="112" t="s">
        <v>467</v>
      </c>
      <c r="B234" s="113" t="s">
        <v>468</v>
      </c>
      <c r="C234" s="114" t="s">
        <v>63</v>
      </c>
      <c r="D234" s="115"/>
      <c r="E234" s="115">
        <v>8.3800000000000008</v>
      </c>
      <c r="F234" s="115">
        <v>8.3800000000000008</v>
      </c>
    </row>
    <row r="235" spans="1:6" x14ac:dyDescent="0.25">
      <c r="A235" s="108" t="s">
        <v>469</v>
      </c>
      <c r="B235" s="109" t="s">
        <v>14758</v>
      </c>
      <c r="C235" s="110"/>
      <c r="D235" s="111"/>
      <c r="E235" s="111"/>
      <c r="F235" s="111"/>
    </row>
    <row r="236" spans="1:6" x14ac:dyDescent="0.25">
      <c r="A236" s="112" t="s">
        <v>470</v>
      </c>
      <c r="B236" s="113" t="s">
        <v>471</v>
      </c>
      <c r="C236" s="114" t="s">
        <v>63</v>
      </c>
      <c r="D236" s="115"/>
      <c r="E236" s="115">
        <v>10.050000000000001</v>
      </c>
      <c r="F236" s="115">
        <v>10.050000000000001</v>
      </c>
    </row>
    <row r="237" spans="1:6" ht="30" x14ac:dyDescent="0.25">
      <c r="A237" s="112" t="s">
        <v>472</v>
      </c>
      <c r="B237" s="113" t="s">
        <v>473</v>
      </c>
      <c r="C237" s="114" t="s">
        <v>63</v>
      </c>
      <c r="D237" s="115"/>
      <c r="E237" s="115">
        <v>8.3800000000000008</v>
      </c>
      <c r="F237" s="115">
        <v>8.3800000000000008</v>
      </c>
    </row>
    <row r="238" spans="1:6" ht="30" x14ac:dyDescent="0.25">
      <c r="A238" s="112" t="s">
        <v>474</v>
      </c>
      <c r="B238" s="113" t="s">
        <v>475</v>
      </c>
      <c r="C238" s="114" t="s">
        <v>119</v>
      </c>
      <c r="D238" s="115"/>
      <c r="E238" s="115">
        <v>2.5099999999999998</v>
      </c>
      <c r="F238" s="115">
        <v>2.5099999999999998</v>
      </c>
    </row>
    <row r="239" spans="1:6" x14ac:dyDescent="0.25">
      <c r="A239" s="108" t="s">
        <v>476</v>
      </c>
      <c r="B239" s="109" t="s">
        <v>14759</v>
      </c>
      <c r="C239" s="110"/>
      <c r="D239" s="111"/>
      <c r="E239" s="111"/>
      <c r="F239" s="111"/>
    </row>
    <row r="240" spans="1:6" x14ac:dyDescent="0.25">
      <c r="A240" s="112" t="s">
        <v>477</v>
      </c>
      <c r="B240" s="113" t="s">
        <v>478</v>
      </c>
      <c r="C240" s="114" t="s">
        <v>63</v>
      </c>
      <c r="D240" s="115"/>
      <c r="E240" s="115">
        <v>6.7</v>
      </c>
      <c r="F240" s="115">
        <v>6.7</v>
      </c>
    </row>
    <row r="241" spans="1:6" x14ac:dyDescent="0.25">
      <c r="A241" s="108" t="s">
        <v>479</v>
      </c>
      <c r="B241" s="109" t="s">
        <v>14760</v>
      </c>
      <c r="C241" s="110"/>
      <c r="D241" s="111"/>
      <c r="E241" s="111"/>
      <c r="F241" s="111"/>
    </row>
    <row r="242" spans="1:6" ht="45" x14ac:dyDescent="0.25">
      <c r="A242" s="112" t="s">
        <v>480</v>
      </c>
      <c r="B242" s="113" t="s">
        <v>481</v>
      </c>
      <c r="C242" s="114" t="s">
        <v>63</v>
      </c>
      <c r="D242" s="115">
        <v>13.02</v>
      </c>
      <c r="E242" s="115">
        <v>8.3800000000000008</v>
      </c>
      <c r="F242" s="115">
        <v>21.4</v>
      </c>
    </row>
    <row r="243" spans="1:6" ht="45" x14ac:dyDescent="0.25">
      <c r="A243" s="112" t="s">
        <v>482</v>
      </c>
      <c r="B243" s="113" t="s">
        <v>483</v>
      </c>
      <c r="C243" s="114" t="s">
        <v>63</v>
      </c>
      <c r="D243" s="115">
        <v>1.19</v>
      </c>
      <c r="E243" s="115">
        <v>8.3800000000000008</v>
      </c>
      <c r="F243" s="115">
        <v>9.57</v>
      </c>
    </row>
    <row r="244" spans="1:6" x14ac:dyDescent="0.25">
      <c r="A244" s="108" t="s">
        <v>484</v>
      </c>
      <c r="B244" s="109" t="s">
        <v>14761</v>
      </c>
      <c r="C244" s="110"/>
      <c r="D244" s="111"/>
      <c r="E244" s="111"/>
      <c r="F244" s="111"/>
    </row>
    <row r="245" spans="1:6" ht="45" x14ac:dyDescent="0.25">
      <c r="A245" s="112" t="s">
        <v>485</v>
      </c>
      <c r="B245" s="113" t="s">
        <v>486</v>
      </c>
      <c r="C245" s="114" t="s">
        <v>63</v>
      </c>
      <c r="D245" s="115">
        <v>20.41</v>
      </c>
      <c r="E245" s="115">
        <v>3.35</v>
      </c>
      <c r="F245" s="115">
        <v>23.76</v>
      </c>
    </row>
    <row r="246" spans="1:6" ht="30" x14ac:dyDescent="0.25">
      <c r="A246" s="112" t="s">
        <v>487</v>
      </c>
      <c r="B246" s="113" t="s">
        <v>488</v>
      </c>
      <c r="C246" s="114" t="s">
        <v>63</v>
      </c>
      <c r="D246" s="115">
        <v>18.670000000000002</v>
      </c>
      <c r="E246" s="115">
        <v>3.35</v>
      </c>
      <c r="F246" s="115">
        <v>22.02</v>
      </c>
    </row>
    <row r="247" spans="1:6" ht="30" x14ac:dyDescent="0.25">
      <c r="A247" s="112" t="s">
        <v>489</v>
      </c>
      <c r="B247" s="113" t="s">
        <v>490</v>
      </c>
      <c r="C247" s="114" t="s">
        <v>63</v>
      </c>
      <c r="D247" s="115">
        <v>7.39</v>
      </c>
      <c r="E247" s="115">
        <v>1.17</v>
      </c>
      <c r="F247" s="115">
        <v>8.56</v>
      </c>
    </row>
    <row r="248" spans="1:6" ht="30" x14ac:dyDescent="0.25">
      <c r="A248" s="112" t="s">
        <v>491</v>
      </c>
      <c r="B248" s="113" t="s">
        <v>492</v>
      </c>
      <c r="C248" s="114" t="s">
        <v>63</v>
      </c>
      <c r="D248" s="115">
        <v>5.42</v>
      </c>
      <c r="E248" s="115">
        <v>1.17</v>
      </c>
      <c r="F248" s="115">
        <v>6.59</v>
      </c>
    </row>
    <row r="249" spans="1:6" ht="30" x14ac:dyDescent="0.25">
      <c r="A249" s="112" t="s">
        <v>493</v>
      </c>
      <c r="B249" s="113" t="s">
        <v>494</v>
      </c>
      <c r="C249" s="114" t="s">
        <v>63</v>
      </c>
      <c r="D249" s="115">
        <v>10.050000000000001</v>
      </c>
      <c r="E249" s="115">
        <v>0.5</v>
      </c>
      <c r="F249" s="115">
        <v>10.55</v>
      </c>
    </row>
    <row r="250" spans="1:6" x14ac:dyDescent="0.25">
      <c r="A250" s="108" t="s">
        <v>495</v>
      </c>
      <c r="B250" s="109" t="s">
        <v>14762</v>
      </c>
      <c r="C250" s="110"/>
      <c r="D250" s="111"/>
      <c r="E250" s="111"/>
      <c r="F250" s="111"/>
    </row>
    <row r="251" spans="1:6" ht="30" x14ac:dyDescent="0.25">
      <c r="A251" s="112" t="s">
        <v>496</v>
      </c>
      <c r="B251" s="113" t="s">
        <v>497</v>
      </c>
      <c r="C251" s="114" t="s">
        <v>63</v>
      </c>
      <c r="D251" s="115"/>
      <c r="E251" s="115">
        <v>8.7100000000000009</v>
      </c>
      <c r="F251" s="115">
        <v>8.7100000000000009</v>
      </c>
    </row>
    <row r="252" spans="1:6" ht="30" x14ac:dyDescent="0.25">
      <c r="A252" s="112" t="s">
        <v>498</v>
      </c>
      <c r="B252" s="113" t="s">
        <v>499</v>
      </c>
      <c r="C252" s="114" t="s">
        <v>63</v>
      </c>
      <c r="D252" s="115"/>
      <c r="E252" s="115">
        <v>5.03</v>
      </c>
      <c r="F252" s="115">
        <v>5.03</v>
      </c>
    </row>
    <row r="253" spans="1:6" x14ac:dyDescent="0.25">
      <c r="A253" s="112" t="s">
        <v>500</v>
      </c>
      <c r="B253" s="113" t="s">
        <v>501</v>
      </c>
      <c r="C253" s="114" t="s">
        <v>63</v>
      </c>
      <c r="D253" s="115"/>
      <c r="E253" s="115">
        <v>5.03</v>
      </c>
      <c r="F253" s="115">
        <v>5.03</v>
      </c>
    </row>
    <row r="254" spans="1:6" ht="30" x14ac:dyDescent="0.25">
      <c r="A254" s="112" t="s">
        <v>502</v>
      </c>
      <c r="B254" s="113" t="s">
        <v>503</v>
      </c>
      <c r="C254" s="114" t="s">
        <v>63</v>
      </c>
      <c r="D254" s="115"/>
      <c r="E254" s="115">
        <v>5.53</v>
      </c>
      <c r="F254" s="115">
        <v>5.53</v>
      </c>
    </row>
    <row r="255" spans="1:6" x14ac:dyDescent="0.25">
      <c r="A255" s="108" t="s">
        <v>504</v>
      </c>
      <c r="B255" s="109" t="s">
        <v>14763</v>
      </c>
      <c r="C255" s="110"/>
      <c r="D255" s="111"/>
      <c r="E255" s="111"/>
      <c r="F255" s="111"/>
    </row>
    <row r="256" spans="1:6" x14ac:dyDescent="0.25">
      <c r="A256" s="112" t="s">
        <v>505</v>
      </c>
      <c r="B256" s="113" t="s">
        <v>506</v>
      </c>
      <c r="C256" s="114" t="s">
        <v>63</v>
      </c>
      <c r="D256" s="115"/>
      <c r="E256" s="115">
        <v>13.47</v>
      </c>
      <c r="F256" s="115">
        <v>13.47</v>
      </c>
    </row>
    <row r="257" spans="1:6" ht="30" x14ac:dyDescent="0.25">
      <c r="A257" s="112" t="s">
        <v>507</v>
      </c>
      <c r="B257" s="113" t="s">
        <v>508</v>
      </c>
      <c r="C257" s="114" t="s">
        <v>63</v>
      </c>
      <c r="D257" s="115"/>
      <c r="E257" s="115">
        <v>16.16</v>
      </c>
      <c r="F257" s="115">
        <v>16.16</v>
      </c>
    </row>
    <row r="258" spans="1:6" x14ac:dyDescent="0.25">
      <c r="A258" s="112" t="s">
        <v>509</v>
      </c>
      <c r="B258" s="113" t="s">
        <v>510</v>
      </c>
      <c r="C258" s="114" t="s">
        <v>119</v>
      </c>
      <c r="D258" s="115"/>
      <c r="E258" s="115">
        <v>5.39</v>
      </c>
      <c r="F258" s="115">
        <v>5.39</v>
      </c>
    </row>
    <row r="259" spans="1:6" x14ac:dyDescent="0.25">
      <c r="A259" s="108" t="s">
        <v>511</v>
      </c>
      <c r="B259" s="109" t="s">
        <v>14764</v>
      </c>
      <c r="C259" s="110"/>
      <c r="D259" s="111"/>
      <c r="E259" s="111"/>
      <c r="F259" s="111"/>
    </row>
    <row r="260" spans="1:6" x14ac:dyDescent="0.25">
      <c r="A260" s="112" t="s">
        <v>512</v>
      </c>
      <c r="B260" s="113" t="s">
        <v>513</v>
      </c>
      <c r="C260" s="114" t="s">
        <v>119</v>
      </c>
      <c r="D260" s="115">
        <v>7.0000000000000007E-2</v>
      </c>
      <c r="E260" s="115">
        <v>1.22</v>
      </c>
      <c r="F260" s="115">
        <v>1.29</v>
      </c>
    </row>
    <row r="261" spans="1:6" ht="30" x14ac:dyDescent="0.25">
      <c r="A261" s="112" t="s">
        <v>514</v>
      </c>
      <c r="B261" s="113" t="s">
        <v>515</v>
      </c>
      <c r="C261" s="114" t="s">
        <v>119</v>
      </c>
      <c r="D261" s="115">
        <v>0.66</v>
      </c>
      <c r="E261" s="115">
        <v>1.22</v>
      </c>
      <c r="F261" s="115">
        <v>1.88</v>
      </c>
    </row>
    <row r="262" spans="1:6" ht="30" x14ac:dyDescent="0.25">
      <c r="A262" s="112" t="s">
        <v>516</v>
      </c>
      <c r="B262" s="113" t="s">
        <v>517</v>
      </c>
      <c r="C262" s="114" t="s">
        <v>63</v>
      </c>
      <c r="D262" s="115">
        <v>3.3</v>
      </c>
      <c r="E262" s="115">
        <v>9.76</v>
      </c>
      <c r="F262" s="115">
        <v>13.06</v>
      </c>
    </row>
    <row r="263" spans="1:6" ht="30" x14ac:dyDescent="0.25">
      <c r="A263" s="112" t="s">
        <v>518</v>
      </c>
      <c r="B263" s="113" t="s">
        <v>519</v>
      </c>
      <c r="C263" s="114" t="s">
        <v>63</v>
      </c>
      <c r="D263" s="115">
        <v>0.35</v>
      </c>
      <c r="E263" s="115">
        <v>7.32</v>
      </c>
      <c r="F263" s="115">
        <v>7.67</v>
      </c>
    </row>
    <row r="264" spans="1:6" x14ac:dyDescent="0.25">
      <c r="A264" s="112" t="s">
        <v>520</v>
      </c>
      <c r="B264" s="113" t="s">
        <v>521</v>
      </c>
      <c r="C264" s="114" t="s">
        <v>63</v>
      </c>
      <c r="D264" s="115">
        <v>3.3</v>
      </c>
      <c r="E264" s="115">
        <v>7.32</v>
      </c>
      <c r="F264" s="115">
        <v>10.62</v>
      </c>
    </row>
    <row r="265" spans="1:6" x14ac:dyDescent="0.25">
      <c r="A265" s="112" t="s">
        <v>522</v>
      </c>
      <c r="B265" s="113" t="s">
        <v>523</v>
      </c>
      <c r="C265" s="114" t="s">
        <v>63</v>
      </c>
      <c r="D265" s="115">
        <v>0.35</v>
      </c>
      <c r="E265" s="115">
        <v>4.88</v>
      </c>
      <c r="F265" s="115">
        <v>5.23</v>
      </c>
    </row>
    <row r="266" spans="1:6" x14ac:dyDescent="0.25">
      <c r="A266" s="108" t="s">
        <v>524</v>
      </c>
      <c r="B266" s="109" t="s">
        <v>14765</v>
      </c>
      <c r="C266" s="110"/>
      <c r="D266" s="111"/>
      <c r="E266" s="111"/>
      <c r="F266" s="111"/>
    </row>
    <row r="267" spans="1:6" x14ac:dyDescent="0.25">
      <c r="A267" s="112" t="s">
        <v>525</v>
      </c>
      <c r="B267" s="113" t="s">
        <v>526</v>
      </c>
      <c r="C267" s="114" t="s">
        <v>63</v>
      </c>
      <c r="D267" s="115">
        <v>97.8</v>
      </c>
      <c r="E267" s="115"/>
      <c r="F267" s="115">
        <v>97.8</v>
      </c>
    </row>
    <row r="268" spans="1:6" x14ac:dyDescent="0.25">
      <c r="A268" s="112" t="s">
        <v>527</v>
      </c>
      <c r="B268" s="113" t="s">
        <v>528</v>
      </c>
      <c r="C268" s="114" t="s">
        <v>13</v>
      </c>
      <c r="D268" s="115">
        <v>2.65</v>
      </c>
      <c r="E268" s="115">
        <v>7.42</v>
      </c>
      <c r="F268" s="115">
        <v>10.07</v>
      </c>
    </row>
    <row r="269" spans="1:6" x14ac:dyDescent="0.25">
      <c r="A269" s="108" t="s">
        <v>529</v>
      </c>
      <c r="B269" s="109" t="s">
        <v>530</v>
      </c>
      <c r="C269" s="110"/>
      <c r="D269" s="111"/>
      <c r="E269" s="111"/>
      <c r="F269" s="111"/>
    </row>
    <row r="270" spans="1:6" x14ac:dyDescent="0.25">
      <c r="A270" s="108" t="s">
        <v>531</v>
      </c>
      <c r="B270" s="109" t="s">
        <v>532</v>
      </c>
      <c r="C270" s="110"/>
      <c r="D270" s="111"/>
      <c r="E270" s="111"/>
      <c r="F270" s="111"/>
    </row>
    <row r="271" spans="1:6" x14ac:dyDescent="0.25">
      <c r="A271" s="112" t="s">
        <v>533</v>
      </c>
      <c r="B271" s="113" t="s">
        <v>534</v>
      </c>
      <c r="C271" s="114" t="s">
        <v>63</v>
      </c>
      <c r="D271" s="115"/>
      <c r="E271" s="115">
        <v>30.54</v>
      </c>
      <c r="F271" s="115">
        <v>30.54</v>
      </c>
    </row>
    <row r="272" spans="1:6" ht="30" x14ac:dyDescent="0.25">
      <c r="A272" s="112" t="s">
        <v>535</v>
      </c>
      <c r="B272" s="113" t="s">
        <v>536</v>
      </c>
      <c r="C272" s="114" t="s">
        <v>63</v>
      </c>
      <c r="D272" s="115"/>
      <c r="E272" s="115">
        <v>26.47</v>
      </c>
      <c r="F272" s="115">
        <v>26.47</v>
      </c>
    </row>
    <row r="273" spans="1:6" ht="30" x14ac:dyDescent="0.25">
      <c r="A273" s="112" t="s">
        <v>537</v>
      </c>
      <c r="B273" s="113" t="s">
        <v>538</v>
      </c>
      <c r="C273" s="114" t="s">
        <v>63</v>
      </c>
      <c r="D273" s="115"/>
      <c r="E273" s="115">
        <v>16.29</v>
      </c>
      <c r="F273" s="115">
        <v>16.29</v>
      </c>
    </row>
    <row r="274" spans="1:6" x14ac:dyDescent="0.25">
      <c r="A274" s="112" t="s">
        <v>539</v>
      </c>
      <c r="B274" s="113" t="s">
        <v>540</v>
      </c>
      <c r="C274" s="114" t="s">
        <v>63</v>
      </c>
      <c r="D274" s="115">
        <v>2.02</v>
      </c>
      <c r="E274" s="115">
        <v>0.56999999999999995</v>
      </c>
      <c r="F274" s="115">
        <v>2.59</v>
      </c>
    </row>
    <row r="275" spans="1:6" ht="30" x14ac:dyDescent="0.25">
      <c r="A275" s="112" t="s">
        <v>541</v>
      </c>
      <c r="B275" s="113" t="s">
        <v>542</v>
      </c>
      <c r="C275" s="114" t="s">
        <v>119</v>
      </c>
      <c r="D275" s="115"/>
      <c r="E275" s="115">
        <v>3.53</v>
      </c>
      <c r="F275" s="115">
        <v>3.53</v>
      </c>
    </row>
    <row r="276" spans="1:6" x14ac:dyDescent="0.25">
      <c r="A276" s="112" t="s">
        <v>543</v>
      </c>
      <c r="B276" s="113" t="s">
        <v>544</v>
      </c>
      <c r="C276" s="114" t="s">
        <v>119</v>
      </c>
      <c r="D276" s="115"/>
      <c r="E276" s="115">
        <v>10.39</v>
      </c>
      <c r="F276" s="115">
        <v>10.39</v>
      </c>
    </row>
    <row r="277" spans="1:6" ht="30" x14ac:dyDescent="0.25">
      <c r="A277" s="108" t="s">
        <v>545</v>
      </c>
      <c r="B277" s="109" t="s">
        <v>14766</v>
      </c>
      <c r="C277" s="110"/>
      <c r="D277" s="111"/>
      <c r="E277" s="111"/>
      <c r="F277" s="111"/>
    </row>
    <row r="278" spans="1:6" x14ac:dyDescent="0.25">
      <c r="A278" s="112" t="s">
        <v>546</v>
      </c>
      <c r="B278" s="113" t="s">
        <v>547</v>
      </c>
      <c r="C278" s="114" t="s">
        <v>119</v>
      </c>
      <c r="D278" s="115"/>
      <c r="E278" s="115">
        <v>1.1100000000000001</v>
      </c>
      <c r="F278" s="115">
        <v>1.1100000000000001</v>
      </c>
    </row>
    <row r="279" spans="1:6" x14ac:dyDescent="0.25">
      <c r="A279" s="112" t="s">
        <v>548</v>
      </c>
      <c r="B279" s="113" t="s">
        <v>549</v>
      </c>
      <c r="C279" s="114" t="s">
        <v>119</v>
      </c>
      <c r="D279" s="115"/>
      <c r="E279" s="115">
        <v>3.72</v>
      </c>
      <c r="F279" s="115">
        <v>3.72</v>
      </c>
    </row>
    <row r="280" spans="1:6" x14ac:dyDescent="0.25">
      <c r="A280" s="112" t="s">
        <v>550</v>
      </c>
      <c r="B280" s="113" t="s">
        <v>551</v>
      </c>
      <c r="C280" s="114" t="s">
        <v>63</v>
      </c>
      <c r="D280" s="115"/>
      <c r="E280" s="115">
        <v>20.41</v>
      </c>
      <c r="F280" s="115">
        <v>20.41</v>
      </c>
    </row>
    <row r="281" spans="1:6" x14ac:dyDescent="0.25">
      <c r="A281" s="112" t="s">
        <v>552</v>
      </c>
      <c r="B281" s="113" t="s">
        <v>553</v>
      </c>
      <c r="C281" s="114" t="s">
        <v>63</v>
      </c>
      <c r="D281" s="115"/>
      <c r="E281" s="115">
        <v>16.7</v>
      </c>
      <c r="F281" s="115">
        <v>16.7</v>
      </c>
    </row>
    <row r="282" spans="1:6" x14ac:dyDescent="0.25">
      <c r="A282" s="112" t="s">
        <v>554</v>
      </c>
      <c r="B282" s="113" t="s">
        <v>555</v>
      </c>
      <c r="C282" s="114" t="s">
        <v>63</v>
      </c>
      <c r="D282" s="115"/>
      <c r="E282" s="115">
        <v>14.84</v>
      </c>
      <c r="F282" s="115">
        <v>14.84</v>
      </c>
    </row>
    <row r="283" spans="1:6" x14ac:dyDescent="0.25">
      <c r="A283" s="112" t="s">
        <v>556</v>
      </c>
      <c r="B283" s="113" t="s">
        <v>557</v>
      </c>
      <c r="C283" s="114" t="s">
        <v>63</v>
      </c>
      <c r="D283" s="115"/>
      <c r="E283" s="115">
        <v>11.14</v>
      </c>
      <c r="F283" s="115">
        <v>11.14</v>
      </c>
    </row>
    <row r="284" spans="1:6" x14ac:dyDescent="0.25">
      <c r="A284" s="112" t="s">
        <v>558</v>
      </c>
      <c r="B284" s="113" t="s">
        <v>559</v>
      </c>
      <c r="C284" s="114" t="s">
        <v>560</v>
      </c>
      <c r="D284" s="115">
        <v>1.75</v>
      </c>
      <c r="E284" s="115"/>
      <c r="F284" s="115">
        <v>1.75</v>
      </c>
    </row>
    <row r="285" spans="1:6" x14ac:dyDescent="0.25">
      <c r="A285" s="108" t="s">
        <v>561</v>
      </c>
      <c r="B285" s="109" t="s">
        <v>14767</v>
      </c>
      <c r="C285" s="110"/>
      <c r="D285" s="111"/>
      <c r="E285" s="111"/>
      <c r="F285" s="111"/>
    </row>
    <row r="286" spans="1:6" x14ac:dyDescent="0.25">
      <c r="A286" s="112" t="s">
        <v>562</v>
      </c>
      <c r="B286" s="113" t="s">
        <v>563</v>
      </c>
      <c r="C286" s="114" t="s">
        <v>63</v>
      </c>
      <c r="D286" s="115"/>
      <c r="E286" s="115">
        <v>13.4</v>
      </c>
      <c r="F286" s="115">
        <v>13.4</v>
      </c>
    </row>
    <row r="287" spans="1:6" x14ac:dyDescent="0.25">
      <c r="A287" s="112" t="s">
        <v>564</v>
      </c>
      <c r="B287" s="113" t="s">
        <v>565</v>
      </c>
      <c r="C287" s="114" t="s">
        <v>63</v>
      </c>
      <c r="D287" s="115"/>
      <c r="E287" s="115">
        <v>6.7</v>
      </c>
      <c r="F287" s="115">
        <v>6.7</v>
      </c>
    </row>
    <row r="288" spans="1:6" x14ac:dyDescent="0.25">
      <c r="A288" s="112" t="s">
        <v>566</v>
      </c>
      <c r="B288" s="113" t="s">
        <v>567</v>
      </c>
      <c r="C288" s="114" t="s">
        <v>119</v>
      </c>
      <c r="D288" s="115"/>
      <c r="E288" s="115">
        <v>5.03</v>
      </c>
      <c r="F288" s="115">
        <v>5.03</v>
      </c>
    </row>
    <row r="289" spans="1:6" x14ac:dyDescent="0.25">
      <c r="A289" s="112" t="s">
        <v>568</v>
      </c>
      <c r="B289" s="113" t="s">
        <v>569</v>
      </c>
      <c r="C289" s="114" t="s">
        <v>119</v>
      </c>
      <c r="D289" s="115"/>
      <c r="E289" s="115">
        <v>8.3800000000000008</v>
      </c>
      <c r="F289" s="115">
        <v>8.3800000000000008</v>
      </c>
    </row>
    <row r="290" spans="1:6" x14ac:dyDescent="0.25">
      <c r="A290" s="112" t="s">
        <v>570</v>
      </c>
      <c r="B290" s="113" t="s">
        <v>571</v>
      </c>
      <c r="C290" s="114" t="s">
        <v>63</v>
      </c>
      <c r="D290" s="115"/>
      <c r="E290" s="115">
        <v>10.18</v>
      </c>
      <c r="F290" s="115">
        <v>10.18</v>
      </c>
    </row>
    <row r="291" spans="1:6" x14ac:dyDescent="0.25">
      <c r="A291" s="108" t="s">
        <v>572</v>
      </c>
      <c r="B291" s="109" t="s">
        <v>14768</v>
      </c>
      <c r="C291" s="110"/>
      <c r="D291" s="111"/>
      <c r="E291" s="111"/>
      <c r="F291" s="111"/>
    </row>
    <row r="292" spans="1:6" ht="30" x14ac:dyDescent="0.25">
      <c r="A292" s="112" t="s">
        <v>573</v>
      </c>
      <c r="B292" s="113" t="s">
        <v>574</v>
      </c>
      <c r="C292" s="114" t="s">
        <v>63</v>
      </c>
      <c r="D292" s="115"/>
      <c r="E292" s="115">
        <v>35.82</v>
      </c>
      <c r="F292" s="115">
        <v>35.82</v>
      </c>
    </row>
    <row r="293" spans="1:6" x14ac:dyDescent="0.25">
      <c r="A293" s="112" t="s">
        <v>575</v>
      </c>
      <c r="B293" s="113" t="s">
        <v>576</v>
      </c>
      <c r="C293" s="114" t="s">
        <v>63</v>
      </c>
      <c r="D293" s="115"/>
      <c r="E293" s="115">
        <v>21.78</v>
      </c>
      <c r="F293" s="115">
        <v>21.78</v>
      </c>
    </row>
    <row r="294" spans="1:6" x14ac:dyDescent="0.25">
      <c r="A294" s="112" t="s">
        <v>577</v>
      </c>
      <c r="B294" s="113" t="s">
        <v>578</v>
      </c>
      <c r="C294" s="114" t="s">
        <v>119</v>
      </c>
      <c r="D294" s="115"/>
      <c r="E294" s="115">
        <v>15.08</v>
      </c>
      <c r="F294" s="115">
        <v>15.08</v>
      </c>
    </row>
    <row r="295" spans="1:6" x14ac:dyDescent="0.25">
      <c r="A295" s="112" t="s">
        <v>579</v>
      </c>
      <c r="B295" s="113" t="s">
        <v>580</v>
      </c>
      <c r="C295" s="114" t="s">
        <v>119</v>
      </c>
      <c r="D295" s="115"/>
      <c r="E295" s="115">
        <v>16.75</v>
      </c>
      <c r="F295" s="115">
        <v>16.75</v>
      </c>
    </row>
    <row r="296" spans="1:6" x14ac:dyDescent="0.25">
      <c r="A296" s="112" t="s">
        <v>581</v>
      </c>
      <c r="B296" s="113" t="s">
        <v>582</v>
      </c>
      <c r="C296" s="114" t="s">
        <v>119</v>
      </c>
      <c r="D296" s="115"/>
      <c r="E296" s="115">
        <v>13.4</v>
      </c>
      <c r="F296" s="115">
        <v>13.4</v>
      </c>
    </row>
    <row r="297" spans="1:6" x14ac:dyDescent="0.25">
      <c r="A297" s="108" t="s">
        <v>583</v>
      </c>
      <c r="B297" s="109" t="s">
        <v>584</v>
      </c>
      <c r="C297" s="110"/>
      <c r="D297" s="111"/>
      <c r="E297" s="111"/>
      <c r="F297" s="111"/>
    </row>
    <row r="298" spans="1:6" x14ac:dyDescent="0.25">
      <c r="A298" s="112" t="s">
        <v>585</v>
      </c>
      <c r="B298" s="113" t="s">
        <v>586</v>
      </c>
      <c r="C298" s="114" t="s">
        <v>63</v>
      </c>
      <c r="D298" s="115"/>
      <c r="E298" s="115">
        <v>46.97</v>
      </c>
      <c r="F298" s="115">
        <v>46.97</v>
      </c>
    </row>
    <row r="299" spans="1:6" x14ac:dyDescent="0.25">
      <c r="A299" s="112" t="s">
        <v>587</v>
      </c>
      <c r="B299" s="113" t="s">
        <v>588</v>
      </c>
      <c r="C299" s="114" t="s">
        <v>63</v>
      </c>
      <c r="D299" s="115"/>
      <c r="E299" s="115">
        <v>10.050000000000001</v>
      </c>
      <c r="F299" s="115">
        <v>10.050000000000001</v>
      </c>
    </row>
    <row r="300" spans="1:6" x14ac:dyDescent="0.25">
      <c r="A300" s="112" t="s">
        <v>589</v>
      </c>
      <c r="B300" s="113" t="s">
        <v>590</v>
      </c>
      <c r="C300" s="114" t="s">
        <v>63</v>
      </c>
      <c r="D300" s="115"/>
      <c r="E300" s="115">
        <v>12.99</v>
      </c>
      <c r="F300" s="115">
        <v>12.99</v>
      </c>
    </row>
    <row r="301" spans="1:6" x14ac:dyDescent="0.25">
      <c r="A301" s="112" t="s">
        <v>591</v>
      </c>
      <c r="B301" s="113" t="s">
        <v>592</v>
      </c>
      <c r="C301" s="114" t="s">
        <v>63</v>
      </c>
      <c r="D301" s="115"/>
      <c r="E301" s="115">
        <v>22.27</v>
      </c>
      <c r="F301" s="115">
        <v>22.27</v>
      </c>
    </row>
    <row r="302" spans="1:6" x14ac:dyDescent="0.25">
      <c r="A302" s="112" t="s">
        <v>593</v>
      </c>
      <c r="B302" s="113" t="s">
        <v>594</v>
      </c>
      <c r="C302" s="114" t="s">
        <v>119</v>
      </c>
      <c r="D302" s="115"/>
      <c r="E302" s="115">
        <v>11.14</v>
      </c>
      <c r="F302" s="115">
        <v>11.14</v>
      </c>
    </row>
    <row r="303" spans="1:6" x14ac:dyDescent="0.25">
      <c r="A303" s="112" t="s">
        <v>595</v>
      </c>
      <c r="B303" s="113" t="s">
        <v>596</v>
      </c>
      <c r="C303" s="114" t="s">
        <v>119</v>
      </c>
      <c r="D303" s="115"/>
      <c r="E303" s="115">
        <v>2.5099999999999998</v>
      </c>
      <c r="F303" s="115">
        <v>2.5099999999999998</v>
      </c>
    </row>
    <row r="304" spans="1:6" x14ac:dyDescent="0.25">
      <c r="A304" s="108" t="s">
        <v>597</v>
      </c>
      <c r="B304" s="109" t="s">
        <v>14769</v>
      </c>
      <c r="C304" s="110"/>
      <c r="D304" s="111"/>
      <c r="E304" s="111"/>
      <c r="F304" s="111"/>
    </row>
    <row r="305" spans="1:6" x14ac:dyDescent="0.25">
      <c r="A305" s="112" t="s">
        <v>598</v>
      </c>
      <c r="B305" s="113" t="s">
        <v>599</v>
      </c>
      <c r="C305" s="114" t="s">
        <v>63</v>
      </c>
      <c r="D305" s="115"/>
      <c r="E305" s="115">
        <v>46.97</v>
      </c>
      <c r="F305" s="115">
        <v>46.97</v>
      </c>
    </row>
    <row r="306" spans="1:6" x14ac:dyDescent="0.25">
      <c r="A306" s="112" t="s">
        <v>600</v>
      </c>
      <c r="B306" s="113" t="s">
        <v>601</v>
      </c>
      <c r="C306" s="114" t="s">
        <v>63</v>
      </c>
      <c r="D306" s="115"/>
      <c r="E306" s="115">
        <v>3.72</v>
      </c>
      <c r="F306" s="115">
        <v>3.72</v>
      </c>
    </row>
    <row r="307" spans="1:6" x14ac:dyDescent="0.25">
      <c r="A307" s="112" t="s">
        <v>602</v>
      </c>
      <c r="B307" s="113" t="s">
        <v>603</v>
      </c>
      <c r="C307" s="114" t="s">
        <v>119</v>
      </c>
      <c r="D307" s="115"/>
      <c r="E307" s="115">
        <v>3.45</v>
      </c>
      <c r="F307" s="115">
        <v>3.45</v>
      </c>
    </row>
    <row r="308" spans="1:6" x14ac:dyDescent="0.25">
      <c r="A308" s="112" t="s">
        <v>604</v>
      </c>
      <c r="B308" s="113" t="s">
        <v>605</v>
      </c>
      <c r="C308" s="114" t="s">
        <v>119</v>
      </c>
      <c r="D308" s="115"/>
      <c r="E308" s="115">
        <v>0.84</v>
      </c>
      <c r="F308" s="115">
        <v>0.84</v>
      </c>
    </row>
    <row r="309" spans="1:6" ht="30" x14ac:dyDescent="0.25">
      <c r="A309" s="112" t="s">
        <v>606</v>
      </c>
      <c r="B309" s="113" t="s">
        <v>607</v>
      </c>
      <c r="C309" s="114" t="s">
        <v>63</v>
      </c>
      <c r="D309" s="115"/>
      <c r="E309" s="115">
        <v>41.66</v>
      </c>
      <c r="F309" s="115">
        <v>41.66</v>
      </c>
    </row>
    <row r="310" spans="1:6" x14ac:dyDescent="0.25">
      <c r="A310" s="108" t="s">
        <v>608</v>
      </c>
      <c r="B310" s="109" t="s">
        <v>609</v>
      </c>
      <c r="C310" s="110"/>
      <c r="D310" s="111"/>
      <c r="E310" s="111"/>
      <c r="F310" s="111"/>
    </row>
    <row r="311" spans="1:6" x14ac:dyDescent="0.25">
      <c r="A311" s="112" t="s">
        <v>610</v>
      </c>
      <c r="B311" s="113" t="s">
        <v>611</v>
      </c>
      <c r="C311" s="114" t="s">
        <v>63</v>
      </c>
      <c r="D311" s="115"/>
      <c r="E311" s="115">
        <v>10.39</v>
      </c>
      <c r="F311" s="115">
        <v>10.39</v>
      </c>
    </row>
    <row r="312" spans="1:6" x14ac:dyDescent="0.25">
      <c r="A312" s="112" t="s">
        <v>612</v>
      </c>
      <c r="B312" s="113" t="s">
        <v>613</v>
      </c>
      <c r="C312" s="114" t="s">
        <v>63</v>
      </c>
      <c r="D312" s="115"/>
      <c r="E312" s="115">
        <v>5.56</v>
      </c>
      <c r="F312" s="115">
        <v>5.56</v>
      </c>
    </row>
    <row r="313" spans="1:6" x14ac:dyDescent="0.25">
      <c r="A313" s="112" t="s">
        <v>614</v>
      </c>
      <c r="B313" s="113" t="s">
        <v>615</v>
      </c>
      <c r="C313" s="114" t="s">
        <v>63</v>
      </c>
      <c r="D313" s="115"/>
      <c r="E313" s="115">
        <v>4.1900000000000004</v>
      </c>
      <c r="F313" s="115">
        <v>4.1900000000000004</v>
      </c>
    </row>
    <row r="314" spans="1:6" x14ac:dyDescent="0.25">
      <c r="A314" s="108" t="s">
        <v>616</v>
      </c>
      <c r="B314" s="109" t="s">
        <v>617</v>
      </c>
      <c r="C314" s="110"/>
      <c r="D314" s="111"/>
      <c r="E314" s="111"/>
      <c r="F314" s="111"/>
    </row>
    <row r="315" spans="1:6" x14ac:dyDescent="0.25">
      <c r="A315" s="112" t="s">
        <v>618</v>
      </c>
      <c r="B315" s="113" t="s">
        <v>619</v>
      </c>
      <c r="C315" s="114" t="s">
        <v>13</v>
      </c>
      <c r="D315" s="115"/>
      <c r="E315" s="115">
        <v>18.559999999999999</v>
      </c>
      <c r="F315" s="115">
        <v>18.559999999999999</v>
      </c>
    </row>
    <row r="316" spans="1:6" x14ac:dyDescent="0.25">
      <c r="A316" s="112" t="s">
        <v>620</v>
      </c>
      <c r="B316" s="113" t="s">
        <v>621</v>
      </c>
      <c r="C316" s="114" t="s">
        <v>119</v>
      </c>
      <c r="D316" s="115"/>
      <c r="E316" s="115">
        <v>1.43</v>
      </c>
      <c r="F316" s="115">
        <v>1.43</v>
      </c>
    </row>
    <row r="317" spans="1:6" ht="30" x14ac:dyDescent="0.25">
      <c r="A317" s="112" t="s">
        <v>622</v>
      </c>
      <c r="B317" s="113" t="s">
        <v>623</v>
      </c>
      <c r="C317" s="114" t="s">
        <v>119</v>
      </c>
      <c r="D317" s="115"/>
      <c r="E317" s="115">
        <v>11.14</v>
      </c>
      <c r="F317" s="115">
        <v>11.14</v>
      </c>
    </row>
    <row r="318" spans="1:6" ht="30" x14ac:dyDescent="0.25">
      <c r="A318" s="112" t="s">
        <v>624</v>
      </c>
      <c r="B318" s="113" t="s">
        <v>625</v>
      </c>
      <c r="C318" s="114" t="s">
        <v>63</v>
      </c>
      <c r="D318" s="115"/>
      <c r="E318" s="115">
        <v>5.03</v>
      </c>
      <c r="F318" s="115">
        <v>5.03</v>
      </c>
    </row>
    <row r="319" spans="1:6" x14ac:dyDescent="0.25">
      <c r="A319" s="112" t="s">
        <v>626</v>
      </c>
      <c r="B319" s="113" t="s">
        <v>627</v>
      </c>
      <c r="C319" s="114" t="s">
        <v>63</v>
      </c>
      <c r="D319" s="115"/>
      <c r="E319" s="115">
        <v>16.7</v>
      </c>
      <c r="F319" s="115">
        <v>16.7</v>
      </c>
    </row>
    <row r="320" spans="1:6" x14ac:dyDescent="0.25">
      <c r="A320" s="108" t="s">
        <v>628</v>
      </c>
      <c r="B320" s="109" t="s">
        <v>14770</v>
      </c>
      <c r="C320" s="110"/>
      <c r="D320" s="111"/>
      <c r="E320" s="111"/>
      <c r="F320" s="111"/>
    </row>
    <row r="321" spans="1:6" x14ac:dyDescent="0.25">
      <c r="A321" s="112" t="s">
        <v>629</v>
      </c>
      <c r="B321" s="113" t="s">
        <v>630</v>
      </c>
      <c r="C321" s="114" t="s">
        <v>63</v>
      </c>
      <c r="D321" s="115"/>
      <c r="E321" s="115">
        <v>25.98</v>
      </c>
      <c r="F321" s="115">
        <v>25.98</v>
      </c>
    </row>
    <row r="322" spans="1:6" x14ac:dyDescent="0.25">
      <c r="A322" s="112" t="s">
        <v>631</v>
      </c>
      <c r="B322" s="113" t="s">
        <v>632</v>
      </c>
      <c r="C322" s="114" t="s">
        <v>13</v>
      </c>
      <c r="D322" s="115"/>
      <c r="E322" s="115">
        <v>22.22</v>
      </c>
      <c r="F322" s="115">
        <v>22.22</v>
      </c>
    </row>
    <row r="323" spans="1:6" x14ac:dyDescent="0.25">
      <c r="A323" s="112" t="s">
        <v>633</v>
      </c>
      <c r="B323" s="113" t="s">
        <v>634</v>
      </c>
      <c r="C323" s="114" t="s">
        <v>119</v>
      </c>
      <c r="D323" s="115"/>
      <c r="E323" s="115">
        <v>8.91</v>
      </c>
      <c r="F323" s="115">
        <v>8.91</v>
      </c>
    </row>
    <row r="324" spans="1:6" x14ac:dyDescent="0.25">
      <c r="A324" s="112" t="s">
        <v>635</v>
      </c>
      <c r="B324" s="113" t="s">
        <v>636</v>
      </c>
      <c r="C324" s="114" t="s">
        <v>119</v>
      </c>
      <c r="D324" s="115"/>
      <c r="E324" s="115">
        <v>6.11</v>
      </c>
      <c r="F324" s="115">
        <v>6.11</v>
      </c>
    </row>
    <row r="325" spans="1:6" x14ac:dyDescent="0.25">
      <c r="A325" s="112" t="s">
        <v>637</v>
      </c>
      <c r="B325" s="113" t="s">
        <v>638</v>
      </c>
      <c r="C325" s="114" t="s">
        <v>63</v>
      </c>
      <c r="D325" s="115"/>
      <c r="E325" s="115">
        <v>25.98</v>
      </c>
      <c r="F325" s="115">
        <v>25.98</v>
      </c>
    </row>
    <row r="326" spans="1:6" x14ac:dyDescent="0.25">
      <c r="A326" s="112" t="s">
        <v>639</v>
      </c>
      <c r="B326" s="113" t="s">
        <v>640</v>
      </c>
      <c r="C326" s="114" t="s">
        <v>119</v>
      </c>
      <c r="D326" s="115"/>
      <c r="E326" s="115">
        <v>29.69</v>
      </c>
      <c r="F326" s="115">
        <v>29.69</v>
      </c>
    </row>
    <row r="327" spans="1:6" ht="30" x14ac:dyDescent="0.25">
      <c r="A327" s="112" t="s">
        <v>641</v>
      </c>
      <c r="B327" s="113" t="s">
        <v>642</v>
      </c>
      <c r="C327" s="114" t="s">
        <v>13</v>
      </c>
      <c r="D327" s="115"/>
      <c r="E327" s="115">
        <v>21.78</v>
      </c>
      <c r="F327" s="115">
        <v>21.78</v>
      </c>
    </row>
    <row r="328" spans="1:6" x14ac:dyDescent="0.25">
      <c r="A328" s="112" t="s">
        <v>643</v>
      </c>
      <c r="B328" s="113" t="s">
        <v>644</v>
      </c>
      <c r="C328" s="114" t="s">
        <v>63</v>
      </c>
      <c r="D328" s="115"/>
      <c r="E328" s="115">
        <v>3.53</v>
      </c>
      <c r="F328" s="115">
        <v>3.53</v>
      </c>
    </row>
    <row r="329" spans="1:6" x14ac:dyDescent="0.25">
      <c r="A329" s="108" t="s">
        <v>645</v>
      </c>
      <c r="B329" s="109" t="s">
        <v>14771</v>
      </c>
      <c r="C329" s="110"/>
      <c r="D329" s="111"/>
      <c r="E329" s="111"/>
      <c r="F329" s="111"/>
    </row>
    <row r="330" spans="1:6" x14ac:dyDescent="0.25">
      <c r="A330" s="112" t="s">
        <v>646</v>
      </c>
      <c r="B330" s="113" t="s">
        <v>647</v>
      </c>
      <c r="C330" s="114" t="s">
        <v>13</v>
      </c>
      <c r="D330" s="115"/>
      <c r="E330" s="115">
        <v>10.18</v>
      </c>
      <c r="F330" s="115">
        <v>10.18</v>
      </c>
    </row>
    <row r="331" spans="1:6" x14ac:dyDescent="0.25">
      <c r="A331" s="112" t="s">
        <v>648</v>
      </c>
      <c r="B331" s="113" t="s">
        <v>649</v>
      </c>
      <c r="C331" s="114" t="s">
        <v>13</v>
      </c>
      <c r="D331" s="115"/>
      <c r="E331" s="115">
        <v>4.07</v>
      </c>
      <c r="F331" s="115">
        <v>4.07</v>
      </c>
    </row>
    <row r="332" spans="1:6" x14ac:dyDescent="0.25">
      <c r="A332" s="112" t="s">
        <v>650</v>
      </c>
      <c r="B332" s="113" t="s">
        <v>651</v>
      </c>
      <c r="C332" s="114" t="s">
        <v>13</v>
      </c>
      <c r="D332" s="115"/>
      <c r="E332" s="115">
        <v>2.04</v>
      </c>
      <c r="F332" s="115">
        <v>2.04</v>
      </c>
    </row>
    <row r="333" spans="1:6" x14ac:dyDescent="0.25">
      <c r="A333" s="112" t="s">
        <v>652</v>
      </c>
      <c r="B333" s="113" t="s">
        <v>653</v>
      </c>
      <c r="C333" s="114" t="s">
        <v>13</v>
      </c>
      <c r="D333" s="115"/>
      <c r="E333" s="115">
        <v>16.61</v>
      </c>
      <c r="F333" s="115">
        <v>16.61</v>
      </c>
    </row>
    <row r="334" spans="1:6" x14ac:dyDescent="0.25">
      <c r="A334" s="108" t="s">
        <v>654</v>
      </c>
      <c r="B334" s="109" t="s">
        <v>14772</v>
      </c>
      <c r="C334" s="110"/>
      <c r="D334" s="111"/>
      <c r="E334" s="111"/>
      <c r="F334" s="111"/>
    </row>
    <row r="335" spans="1:6" x14ac:dyDescent="0.25">
      <c r="A335" s="112" t="s">
        <v>655</v>
      </c>
      <c r="B335" s="113" t="s">
        <v>656</v>
      </c>
      <c r="C335" s="114" t="s">
        <v>13</v>
      </c>
      <c r="D335" s="115"/>
      <c r="E335" s="115">
        <v>37.86</v>
      </c>
      <c r="F335" s="115">
        <v>37.86</v>
      </c>
    </row>
    <row r="336" spans="1:6" x14ac:dyDescent="0.25">
      <c r="A336" s="112" t="s">
        <v>657</v>
      </c>
      <c r="B336" s="113" t="s">
        <v>658</v>
      </c>
      <c r="C336" s="114" t="s">
        <v>63</v>
      </c>
      <c r="D336" s="115"/>
      <c r="E336" s="115">
        <v>51.95</v>
      </c>
      <c r="F336" s="115">
        <v>51.95</v>
      </c>
    </row>
    <row r="337" spans="1:6" x14ac:dyDescent="0.25">
      <c r="A337" s="112" t="s">
        <v>659</v>
      </c>
      <c r="B337" s="113" t="s">
        <v>660</v>
      </c>
      <c r="C337" s="114" t="s">
        <v>13</v>
      </c>
      <c r="D337" s="115"/>
      <c r="E337" s="115">
        <v>12.22</v>
      </c>
      <c r="F337" s="115">
        <v>12.22</v>
      </c>
    </row>
    <row r="338" spans="1:6" x14ac:dyDescent="0.25">
      <c r="A338" s="112" t="s">
        <v>661</v>
      </c>
      <c r="B338" s="113" t="s">
        <v>662</v>
      </c>
      <c r="C338" s="114" t="s">
        <v>13</v>
      </c>
      <c r="D338" s="115"/>
      <c r="E338" s="115">
        <v>5.09</v>
      </c>
      <c r="F338" s="115">
        <v>5.09</v>
      </c>
    </row>
    <row r="339" spans="1:6" x14ac:dyDescent="0.25">
      <c r="A339" s="112" t="s">
        <v>663</v>
      </c>
      <c r="B339" s="113" t="s">
        <v>664</v>
      </c>
      <c r="C339" s="114" t="s">
        <v>13</v>
      </c>
      <c r="D339" s="115"/>
      <c r="E339" s="115">
        <v>48.04</v>
      </c>
      <c r="F339" s="115">
        <v>48.04</v>
      </c>
    </row>
    <row r="340" spans="1:6" x14ac:dyDescent="0.25">
      <c r="A340" s="112" t="s">
        <v>665</v>
      </c>
      <c r="B340" s="113" t="s">
        <v>666</v>
      </c>
      <c r="C340" s="114" t="s">
        <v>13</v>
      </c>
      <c r="D340" s="115"/>
      <c r="E340" s="115">
        <v>27.76</v>
      </c>
      <c r="F340" s="115">
        <v>27.76</v>
      </c>
    </row>
    <row r="341" spans="1:6" x14ac:dyDescent="0.25">
      <c r="A341" s="112" t="s">
        <v>667</v>
      </c>
      <c r="B341" s="113" t="s">
        <v>668</v>
      </c>
      <c r="C341" s="114" t="s">
        <v>13</v>
      </c>
      <c r="D341" s="115"/>
      <c r="E341" s="115">
        <v>27.76</v>
      </c>
      <c r="F341" s="115">
        <v>27.76</v>
      </c>
    </row>
    <row r="342" spans="1:6" x14ac:dyDescent="0.25">
      <c r="A342" s="112" t="s">
        <v>669</v>
      </c>
      <c r="B342" s="113" t="s">
        <v>670</v>
      </c>
      <c r="C342" s="114" t="s">
        <v>13</v>
      </c>
      <c r="D342" s="115"/>
      <c r="E342" s="115">
        <v>6.56</v>
      </c>
      <c r="F342" s="115">
        <v>6.56</v>
      </c>
    </row>
    <row r="343" spans="1:6" x14ac:dyDescent="0.25">
      <c r="A343" s="112" t="s">
        <v>671</v>
      </c>
      <c r="B343" s="113" t="s">
        <v>672</v>
      </c>
      <c r="C343" s="114" t="s">
        <v>13</v>
      </c>
      <c r="D343" s="115"/>
      <c r="E343" s="115">
        <v>10.1</v>
      </c>
      <c r="F343" s="115">
        <v>10.1</v>
      </c>
    </row>
    <row r="344" spans="1:6" x14ac:dyDescent="0.25">
      <c r="A344" s="112" t="s">
        <v>673</v>
      </c>
      <c r="B344" s="113" t="s">
        <v>674</v>
      </c>
      <c r="C344" s="114" t="s">
        <v>13</v>
      </c>
      <c r="D344" s="115"/>
      <c r="E344" s="115">
        <v>19.18</v>
      </c>
      <c r="F344" s="115">
        <v>19.18</v>
      </c>
    </row>
    <row r="345" spans="1:6" x14ac:dyDescent="0.25">
      <c r="A345" s="108" t="s">
        <v>675</v>
      </c>
      <c r="B345" s="109" t="s">
        <v>14773</v>
      </c>
      <c r="C345" s="110"/>
      <c r="D345" s="111"/>
      <c r="E345" s="111"/>
      <c r="F345" s="111"/>
    </row>
    <row r="346" spans="1:6" x14ac:dyDescent="0.25">
      <c r="A346" s="112" t="s">
        <v>676</v>
      </c>
      <c r="B346" s="113" t="s">
        <v>677</v>
      </c>
      <c r="C346" s="114" t="s">
        <v>13</v>
      </c>
      <c r="D346" s="115"/>
      <c r="E346" s="115">
        <v>79.849999999999994</v>
      </c>
      <c r="F346" s="115">
        <v>79.849999999999994</v>
      </c>
    </row>
    <row r="347" spans="1:6" x14ac:dyDescent="0.25">
      <c r="A347" s="112" t="s">
        <v>678</v>
      </c>
      <c r="B347" s="113" t="s">
        <v>679</v>
      </c>
      <c r="C347" s="114" t="s">
        <v>13</v>
      </c>
      <c r="D347" s="115"/>
      <c r="E347" s="115">
        <v>62.99</v>
      </c>
      <c r="F347" s="115">
        <v>62.99</v>
      </c>
    </row>
    <row r="348" spans="1:6" x14ac:dyDescent="0.25">
      <c r="A348" s="108" t="s">
        <v>680</v>
      </c>
      <c r="B348" s="109" t="s">
        <v>14774</v>
      </c>
      <c r="C348" s="110"/>
      <c r="D348" s="111"/>
      <c r="E348" s="111"/>
      <c r="F348" s="111"/>
    </row>
    <row r="349" spans="1:6" x14ac:dyDescent="0.25">
      <c r="A349" s="112" t="s">
        <v>681</v>
      </c>
      <c r="B349" s="113" t="s">
        <v>682</v>
      </c>
      <c r="C349" s="114" t="s">
        <v>63</v>
      </c>
      <c r="D349" s="115"/>
      <c r="E349" s="115">
        <v>5.03</v>
      </c>
      <c r="F349" s="115">
        <v>5.03</v>
      </c>
    </row>
    <row r="350" spans="1:6" x14ac:dyDescent="0.25">
      <c r="A350" s="112" t="s">
        <v>683</v>
      </c>
      <c r="B350" s="113" t="s">
        <v>684</v>
      </c>
      <c r="C350" s="114" t="s">
        <v>63</v>
      </c>
      <c r="D350" s="115"/>
      <c r="E350" s="115">
        <v>0.84</v>
      </c>
      <c r="F350" s="115">
        <v>0.84</v>
      </c>
    </row>
    <row r="351" spans="1:6" x14ac:dyDescent="0.25">
      <c r="A351" s="108" t="s">
        <v>685</v>
      </c>
      <c r="B351" s="109" t="s">
        <v>686</v>
      </c>
      <c r="C351" s="110"/>
      <c r="D351" s="111"/>
      <c r="E351" s="111"/>
      <c r="F351" s="111"/>
    </row>
    <row r="352" spans="1:6" ht="30" x14ac:dyDescent="0.25">
      <c r="A352" s="112" t="s">
        <v>687</v>
      </c>
      <c r="B352" s="113" t="s">
        <v>688</v>
      </c>
      <c r="C352" s="114" t="s">
        <v>63</v>
      </c>
      <c r="D352" s="115"/>
      <c r="E352" s="115">
        <v>12.62</v>
      </c>
      <c r="F352" s="115">
        <v>12.62</v>
      </c>
    </row>
    <row r="353" spans="1:6" x14ac:dyDescent="0.25">
      <c r="A353" s="112" t="s">
        <v>689</v>
      </c>
      <c r="B353" s="113" t="s">
        <v>690</v>
      </c>
      <c r="C353" s="114" t="s">
        <v>63</v>
      </c>
      <c r="D353" s="115"/>
      <c r="E353" s="115">
        <v>37.11</v>
      </c>
      <c r="F353" s="115">
        <v>37.11</v>
      </c>
    </row>
    <row r="354" spans="1:6" x14ac:dyDescent="0.25">
      <c r="A354" s="108" t="s">
        <v>691</v>
      </c>
      <c r="B354" s="109" t="s">
        <v>14775</v>
      </c>
      <c r="C354" s="110"/>
      <c r="D354" s="111"/>
      <c r="E354" s="111"/>
      <c r="F354" s="111"/>
    </row>
    <row r="355" spans="1:6" ht="30" x14ac:dyDescent="0.25">
      <c r="A355" s="112" t="s">
        <v>692</v>
      </c>
      <c r="B355" s="113" t="s">
        <v>693</v>
      </c>
      <c r="C355" s="114" t="s">
        <v>13</v>
      </c>
      <c r="D355" s="115"/>
      <c r="E355" s="115">
        <v>16.8</v>
      </c>
      <c r="F355" s="115">
        <v>16.8</v>
      </c>
    </row>
    <row r="356" spans="1:6" ht="30" x14ac:dyDescent="0.25">
      <c r="A356" s="112" t="s">
        <v>694</v>
      </c>
      <c r="B356" s="113" t="s">
        <v>695</v>
      </c>
      <c r="C356" s="114" t="s">
        <v>13</v>
      </c>
      <c r="D356" s="115"/>
      <c r="E356" s="115">
        <v>62.99</v>
      </c>
      <c r="F356" s="115">
        <v>62.99</v>
      </c>
    </row>
    <row r="357" spans="1:6" x14ac:dyDescent="0.25">
      <c r="A357" s="112" t="s">
        <v>696</v>
      </c>
      <c r="B357" s="113" t="s">
        <v>697</v>
      </c>
      <c r="C357" s="114" t="s">
        <v>13</v>
      </c>
      <c r="D357" s="115"/>
      <c r="E357" s="115">
        <v>21</v>
      </c>
      <c r="F357" s="115">
        <v>21</v>
      </c>
    </row>
    <row r="358" spans="1:6" x14ac:dyDescent="0.25">
      <c r="A358" s="112" t="s">
        <v>698</v>
      </c>
      <c r="B358" s="113" t="s">
        <v>699</v>
      </c>
      <c r="C358" s="114" t="s">
        <v>119</v>
      </c>
      <c r="D358" s="115"/>
      <c r="E358" s="115">
        <v>16.8</v>
      </c>
      <c r="F358" s="115">
        <v>16.8</v>
      </c>
    </row>
    <row r="359" spans="1:6" x14ac:dyDescent="0.25">
      <c r="A359" s="112" t="s">
        <v>700</v>
      </c>
      <c r="B359" s="113" t="s">
        <v>701</v>
      </c>
      <c r="C359" s="114" t="s">
        <v>13</v>
      </c>
      <c r="D359" s="115"/>
      <c r="E359" s="115">
        <v>6.3</v>
      </c>
      <c r="F359" s="115">
        <v>6.3</v>
      </c>
    </row>
    <row r="360" spans="1:6" x14ac:dyDescent="0.25">
      <c r="A360" s="112" t="s">
        <v>702</v>
      </c>
      <c r="B360" s="113" t="s">
        <v>703</v>
      </c>
      <c r="C360" s="114" t="s">
        <v>13</v>
      </c>
      <c r="D360" s="115"/>
      <c r="E360" s="115">
        <v>6.3</v>
      </c>
      <c r="F360" s="115">
        <v>6.3</v>
      </c>
    </row>
    <row r="361" spans="1:6" x14ac:dyDescent="0.25">
      <c r="A361" s="112" t="s">
        <v>704</v>
      </c>
      <c r="B361" s="113" t="s">
        <v>705</v>
      </c>
      <c r="C361" s="114" t="s">
        <v>13</v>
      </c>
      <c r="D361" s="115"/>
      <c r="E361" s="115">
        <v>41.99</v>
      </c>
      <c r="F361" s="115">
        <v>41.99</v>
      </c>
    </row>
    <row r="362" spans="1:6" x14ac:dyDescent="0.25">
      <c r="A362" s="112" t="s">
        <v>706</v>
      </c>
      <c r="B362" s="113" t="s">
        <v>707</v>
      </c>
      <c r="C362" s="114" t="s">
        <v>13</v>
      </c>
      <c r="D362" s="115"/>
      <c r="E362" s="115">
        <v>21</v>
      </c>
      <c r="F362" s="115">
        <v>21</v>
      </c>
    </row>
    <row r="363" spans="1:6" x14ac:dyDescent="0.25">
      <c r="A363" s="112" t="s">
        <v>708</v>
      </c>
      <c r="B363" s="113" t="s">
        <v>709</v>
      </c>
      <c r="C363" s="114" t="s">
        <v>13</v>
      </c>
      <c r="D363" s="115"/>
      <c r="E363" s="115">
        <v>18.899999999999999</v>
      </c>
      <c r="F363" s="115">
        <v>18.899999999999999</v>
      </c>
    </row>
    <row r="364" spans="1:6" x14ac:dyDescent="0.25">
      <c r="A364" s="112" t="s">
        <v>710</v>
      </c>
      <c r="B364" s="113" t="s">
        <v>711</v>
      </c>
      <c r="C364" s="114" t="s">
        <v>13</v>
      </c>
      <c r="D364" s="115"/>
      <c r="E364" s="115">
        <v>16.8</v>
      </c>
      <c r="F364" s="115">
        <v>16.8</v>
      </c>
    </row>
    <row r="365" spans="1:6" x14ac:dyDescent="0.25">
      <c r="A365" s="112" t="s">
        <v>712</v>
      </c>
      <c r="B365" s="113" t="s">
        <v>713</v>
      </c>
      <c r="C365" s="114" t="s">
        <v>13</v>
      </c>
      <c r="D365" s="115"/>
      <c r="E365" s="115">
        <v>16.8</v>
      </c>
      <c r="F365" s="115">
        <v>16.8</v>
      </c>
    </row>
    <row r="366" spans="1:6" x14ac:dyDescent="0.25">
      <c r="A366" s="112" t="s">
        <v>714</v>
      </c>
      <c r="B366" s="113" t="s">
        <v>715</v>
      </c>
      <c r="C366" s="114" t="s">
        <v>13</v>
      </c>
      <c r="D366" s="115"/>
      <c r="E366" s="115">
        <v>12.6</v>
      </c>
      <c r="F366" s="115">
        <v>12.6</v>
      </c>
    </row>
    <row r="367" spans="1:6" x14ac:dyDescent="0.25">
      <c r="A367" s="108" t="s">
        <v>716</v>
      </c>
      <c r="B367" s="109" t="s">
        <v>14776</v>
      </c>
      <c r="C367" s="110"/>
      <c r="D367" s="111"/>
      <c r="E367" s="111"/>
      <c r="F367" s="111"/>
    </row>
    <row r="368" spans="1:6" x14ac:dyDescent="0.25">
      <c r="A368" s="112" t="s">
        <v>717</v>
      </c>
      <c r="B368" s="113" t="s">
        <v>718</v>
      </c>
      <c r="C368" s="114" t="s">
        <v>13</v>
      </c>
      <c r="D368" s="115"/>
      <c r="E368" s="115">
        <v>10.5</v>
      </c>
      <c r="F368" s="115">
        <v>10.5</v>
      </c>
    </row>
    <row r="369" spans="1:6" x14ac:dyDescent="0.25">
      <c r="A369" s="112" t="s">
        <v>719</v>
      </c>
      <c r="B369" s="113" t="s">
        <v>720</v>
      </c>
      <c r="C369" s="114" t="s">
        <v>119</v>
      </c>
      <c r="D369" s="115"/>
      <c r="E369" s="115">
        <v>14.69</v>
      </c>
      <c r="F369" s="115">
        <v>14.69</v>
      </c>
    </row>
    <row r="370" spans="1:6" ht="30" x14ac:dyDescent="0.25">
      <c r="A370" s="112" t="s">
        <v>721</v>
      </c>
      <c r="B370" s="113" t="s">
        <v>722</v>
      </c>
      <c r="C370" s="114" t="s">
        <v>13</v>
      </c>
      <c r="D370" s="115"/>
      <c r="E370" s="115">
        <v>209.95</v>
      </c>
      <c r="F370" s="115">
        <v>209.95</v>
      </c>
    </row>
    <row r="371" spans="1:6" x14ac:dyDescent="0.25">
      <c r="A371" s="112" t="s">
        <v>723</v>
      </c>
      <c r="B371" s="113" t="s">
        <v>724</v>
      </c>
      <c r="C371" s="114" t="s">
        <v>13</v>
      </c>
      <c r="D371" s="115"/>
      <c r="E371" s="115">
        <v>167.96</v>
      </c>
      <c r="F371" s="115">
        <v>167.96</v>
      </c>
    </row>
    <row r="372" spans="1:6" x14ac:dyDescent="0.25">
      <c r="A372" s="112" t="s">
        <v>725</v>
      </c>
      <c r="B372" s="113" t="s">
        <v>726</v>
      </c>
      <c r="C372" s="114" t="s">
        <v>13</v>
      </c>
      <c r="D372" s="115"/>
      <c r="E372" s="115">
        <v>83.98</v>
      </c>
      <c r="F372" s="115">
        <v>83.98</v>
      </c>
    </row>
    <row r="373" spans="1:6" x14ac:dyDescent="0.25">
      <c r="A373" s="112" t="s">
        <v>727</v>
      </c>
      <c r="B373" s="113" t="s">
        <v>728</v>
      </c>
      <c r="C373" s="114" t="s">
        <v>13</v>
      </c>
      <c r="D373" s="115"/>
      <c r="E373" s="115">
        <v>46.12</v>
      </c>
      <c r="F373" s="115">
        <v>46.12</v>
      </c>
    </row>
    <row r="374" spans="1:6" x14ac:dyDescent="0.25">
      <c r="A374" s="112" t="s">
        <v>729</v>
      </c>
      <c r="B374" s="113" t="s">
        <v>730</v>
      </c>
      <c r="C374" s="114" t="s">
        <v>13</v>
      </c>
      <c r="D374" s="115"/>
      <c r="E374" s="115">
        <v>6.31</v>
      </c>
      <c r="F374" s="115">
        <v>6.31</v>
      </c>
    </row>
    <row r="375" spans="1:6" x14ac:dyDescent="0.25">
      <c r="A375" s="112" t="s">
        <v>731</v>
      </c>
      <c r="B375" s="113" t="s">
        <v>732</v>
      </c>
      <c r="C375" s="114" t="s">
        <v>13</v>
      </c>
      <c r="D375" s="115"/>
      <c r="E375" s="115">
        <v>7.57</v>
      </c>
      <c r="F375" s="115">
        <v>7.57</v>
      </c>
    </row>
    <row r="376" spans="1:6" x14ac:dyDescent="0.25">
      <c r="A376" s="112" t="s">
        <v>733</v>
      </c>
      <c r="B376" s="113" t="s">
        <v>734</v>
      </c>
      <c r="C376" s="114" t="s">
        <v>13</v>
      </c>
      <c r="D376" s="115"/>
      <c r="E376" s="115">
        <v>46.12</v>
      </c>
      <c r="F376" s="115">
        <v>46.12</v>
      </c>
    </row>
    <row r="377" spans="1:6" x14ac:dyDescent="0.25">
      <c r="A377" s="112" t="s">
        <v>735</v>
      </c>
      <c r="B377" s="113" t="s">
        <v>736</v>
      </c>
      <c r="C377" s="114" t="s">
        <v>119</v>
      </c>
      <c r="D377" s="115"/>
      <c r="E377" s="115">
        <v>10.5</v>
      </c>
      <c r="F377" s="115">
        <v>10.5</v>
      </c>
    </row>
    <row r="378" spans="1:6" x14ac:dyDescent="0.25">
      <c r="A378" s="112" t="s">
        <v>737</v>
      </c>
      <c r="B378" s="113" t="s">
        <v>738</v>
      </c>
      <c r="C378" s="114" t="s">
        <v>13</v>
      </c>
      <c r="D378" s="115"/>
      <c r="E378" s="115">
        <v>21</v>
      </c>
      <c r="F378" s="115">
        <v>21</v>
      </c>
    </row>
    <row r="379" spans="1:6" x14ac:dyDescent="0.25">
      <c r="A379" s="112" t="s">
        <v>739</v>
      </c>
      <c r="B379" s="113" t="s">
        <v>740</v>
      </c>
      <c r="C379" s="114" t="s">
        <v>13</v>
      </c>
      <c r="D379" s="115"/>
      <c r="E379" s="115">
        <v>16.8</v>
      </c>
      <c r="F379" s="115">
        <v>16.8</v>
      </c>
    </row>
    <row r="380" spans="1:6" x14ac:dyDescent="0.25">
      <c r="A380" s="112" t="s">
        <v>741</v>
      </c>
      <c r="B380" s="113" t="s">
        <v>742</v>
      </c>
      <c r="C380" s="114" t="s">
        <v>13</v>
      </c>
      <c r="D380" s="115"/>
      <c r="E380" s="115">
        <v>25.19</v>
      </c>
      <c r="F380" s="115">
        <v>25.19</v>
      </c>
    </row>
    <row r="381" spans="1:6" x14ac:dyDescent="0.25">
      <c r="A381" s="112" t="s">
        <v>743</v>
      </c>
      <c r="B381" s="113" t="s">
        <v>744</v>
      </c>
      <c r="C381" s="114" t="s">
        <v>13</v>
      </c>
      <c r="D381" s="115"/>
      <c r="E381" s="115">
        <v>21</v>
      </c>
      <c r="F381" s="115">
        <v>21</v>
      </c>
    </row>
    <row r="382" spans="1:6" x14ac:dyDescent="0.25">
      <c r="A382" s="112" t="s">
        <v>745</v>
      </c>
      <c r="B382" s="113" t="s">
        <v>746</v>
      </c>
      <c r="C382" s="114" t="s">
        <v>13</v>
      </c>
      <c r="D382" s="115"/>
      <c r="E382" s="115">
        <v>41.99</v>
      </c>
      <c r="F382" s="115">
        <v>41.99</v>
      </c>
    </row>
    <row r="383" spans="1:6" x14ac:dyDescent="0.25">
      <c r="A383" s="112" t="s">
        <v>747</v>
      </c>
      <c r="B383" s="113" t="s">
        <v>748</v>
      </c>
      <c r="C383" s="114" t="s">
        <v>13</v>
      </c>
      <c r="D383" s="115"/>
      <c r="E383" s="115">
        <v>62.99</v>
      </c>
      <c r="F383" s="115">
        <v>62.99</v>
      </c>
    </row>
    <row r="384" spans="1:6" ht="30" x14ac:dyDescent="0.25">
      <c r="A384" s="112" t="s">
        <v>749</v>
      </c>
      <c r="B384" s="113" t="s">
        <v>750</v>
      </c>
      <c r="C384" s="114" t="s">
        <v>13</v>
      </c>
      <c r="D384" s="115"/>
      <c r="E384" s="115">
        <v>117.48</v>
      </c>
      <c r="F384" s="115">
        <v>117.48</v>
      </c>
    </row>
    <row r="385" spans="1:6" x14ac:dyDescent="0.25">
      <c r="A385" s="112" t="s">
        <v>751</v>
      </c>
      <c r="B385" s="113" t="s">
        <v>752</v>
      </c>
      <c r="C385" s="114" t="s">
        <v>13</v>
      </c>
      <c r="D385" s="115"/>
      <c r="E385" s="115">
        <v>31.49</v>
      </c>
      <c r="F385" s="115">
        <v>31.49</v>
      </c>
    </row>
    <row r="386" spans="1:6" ht="30" x14ac:dyDescent="0.25">
      <c r="A386" s="112" t="s">
        <v>753</v>
      </c>
      <c r="B386" s="113" t="s">
        <v>754</v>
      </c>
      <c r="C386" s="114" t="s">
        <v>13</v>
      </c>
      <c r="D386" s="115"/>
      <c r="E386" s="115">
        <v>8.3800000000000008</v>
      </c>
      <c r="F386" s="115">
        <v>8.3800000000000008</v>
      </c>
    </row>
    <row r="387" spans="1:6" x14ac:dyDescent="0.25">
      <c r="A387" s="112" t="s">
        <v>755</v>
      </c>
      <c r="B387" s="113" t="s">
        <v>756</v>
      </c>
      <c r="C387" s="114" t="s">
        <v>13</v>
      </c>
      <c r="D387" s="115"/>
      <c r="E387" s="115">
        <v>16.809999999999999</v>
      </c>
      <c r="F387" s="115">
        <v>16.809999999999999</v>
      </c>
    </row>
    <row r="388" spans="1:6" x14ac:dyDescent="0.25">
      <c r="A388" s="112" t="s">
        <v>757</v>
      </c>
      <c r="B388" s="113" t="s">
        <v>758</v>
      </c>
      <c r="C388" s="114" t="s">
        <v>119</v>
      </c>
      <c r="D388" s="115"/>
      <c r="E388" s="115">
        <v>5.04</v>
      </c>
      <c r="F388" s="115">
        <v>5.04</v>
      </c>
    </row>
    <row r="389" spans="1:6" x14ac:dyDescent="0.25">
      <c r="A389" s="112" t="s">
        <v>759</v>
      </c>
      <c r="B389" s="113" t="s">
        <v>760</v>
      </c>
      <c r="C389" s="114" t="s">
        <v>119</v>
      </c>
      <c r="D389" s="115"/>
      <c r="E389" s="115">
        <v>2.52</v>
      </c>
      <c r="F389" s="115">
        <v>2.52</v>
      </c>
    </row>
    <row r="390" spans="1:6" x14ac:dyDescent="0.25">
      <c r="A390" s="112" t="s">
        <v>761</v>
      </c>
      <c r="B390" s="113" t="s">
        <v>762</v>
      </c>
      <c r="C390" s="114" t="s">
        <v>119</v>
      </c>
      <c r="D390" s="115"/>
      <c r="E390" s="115">
        <v>4.2</v>
      </c>
      <c r="F390" s="115">
        <v>4.2</v>
      </c>
    </row>
    <row r="391" spans="1:6" x14ac:dyDescent="0.25">
      <c r="A391" s="112" t="s">
        <v>763</v>
      </c>
      <c r="B391" s="113" t="s">
        <v>764</v>
      </c>
      <c r="C391" s="114" t="s">
        <v>119</v>
      </c>
      <c r="D391" s="115"/>
      <c r="E391" s="115">
        <v>2.1</v>
      </c>
      <c r="F391" s="115">
        <v>2.1</v>
      </c>
    </row>
    <row r="392" spans="1:6" x14ac:dyDescent="0.25">
      <c r="A392" s="112" t="s">
        <v>765</v>
      </c>
      <c r="B392" s="113" t="s">
        <v>766</v>
      </c>
      <c r="C392" s="114" t="s">
        <v>119</v>
      </c>
      <c r="D392" s="115"/>
      <c r="E392" s="115">
        <v>29.37</v>
      </c>
      <c r="F392" s="115">
        <v>29.37</v>
      </c>
    </row>
    <row r="393" spans="1:6" x14ac:dyDescent="0.25">
      <c r="A393" s="112" t="s">
        <v>767</v>
      </c>
      <c r="B393" s="113" t="s">
        <v>768</v>
      </c>
      <c r="C393" s="114" t="s">
        <v>119</v>
      </c>
      <c r="D393" s="115"/>
      <c r="E393" s="115">
        <v>8.4</v>
      </c>
      <c r="F393" s="115">
        <v>8.4</v>
      </c>
    </row>
    <row r="394" spans="1:6" x14ac:dyDescent="0.25">
      <c r="A394" s="112" t="s">
        <v>769</v>
      </c>
      <c r="B394" s="113" t="s">
        <v>770</v>
      </c>
      <c r="C394" s="114" t="s">
        <v>13</v>
      </c>
      <c r="D394" s="115"/>
      <c r="E394" s="115">
        <v>41.99</v>
      </c>
      <c r="F394" s="115">
        <v>41.99</v>
      </c>
    </row>
    <row r="395" spans="1:6" x14ac:dyDescent="0.25">
      <c r="A395" s="112" t="s">
        <v>771</v>
      </c>
      <c r="B395" s="113" t="s">
        <v>772</v>
      </c>
      <c r="C395" s="114" t="s">
        <v>13</v>
      </c>
      <c r="D395" s="115"/>
      <c r="E395" s="115">
        <v>8.4</v>
      </c>
      <c r="F395" s="115">
        <v>8.4</v>
      </c>
    </row>
    <row r="396" spans="1:6" x14ac:dyDescent="0.25">
      <c r="A396" s="112" t="s">
        <v>773</v>
      </c>
      <c r="B396" s="113" t="s">
        <v>774</v>
      </c>
      <c r="C396" s="114" t="s">
        <v>13</v>
      </c>
      <c r="D396" s="115"/>
      <c r="E396" s="115">
        <v>62.99</v>
      </c>
      <c r="F396" s="115">
        <v>62.99</v>
      </c>
    </row>
    <row r="397" spans="1:6" x14ac:dyDescent="0.25">
      <c r="A397" s="112" t="s">
        <v>775</v>
      </c>
      <c r="B397" s="113" t="s">
        <v>776</v>
      </c>
      <c r="C397" s="114" t="s">
        <v>13</v>
      </c>
      <c r="D397" s="115"/>
      <c r="E397" s="115">
        <v>88.11</v>
      </c>
      <c r="F397" s="115">
        <v>88.11</v>
      </c>
    </row>
    <row r="398" spans="1:6" x14ac:dyDescent="0.25">
      <c r="A398" s="108" t="s">
        <v>777</v>
      </c>
      <c r="B398" s="109" t="s">
        <v>14777</v>
      </c>
      <c r="C398" s="110"/>
      <c r="D398" s="111"/>
      <c r="E398" s="111"/>
      <c r="F398" s="111"/>
    </row>
    <row r="399" spans="1:6" x14ac:dyDescent="0.25">
      <c r="A399" s="112" t="s">
        <v>778</v>
      </c>
      <c r="B399" s="113" t="s">
        <v>779</v>
      </c>
      <c r="C399" s="114" t="s">
        <v>13</v>
      </c>
      <c r="D399" s="115"/>
      <c r="E399" s="115">
        <v>172.92</v>
      </c>
      <c r="F399" s="115">
        <v>172.92</v>
      </c>
    </row>
    <row r="400" spans="1:6" x14ac:dyDescent="0.25">
      <c r="A400" s="112" t="s">
        <v>780</v>
      </c>
      <c r="B400" s="113" t="s">
        <v>781</v>
      </c>
      <c r="C400" s="114" t="s">
        <v>13</v>
      </c>
      <c r="D400" s="115"/>
      <c r="E400" s="115">
        <v>41.99</v>
      </c>
      <c r="F400" s="115">
        <v>41.99</v>
      </c>
    </row>
    <row r="401" spans="1:6" x14ac:dyDescent="0.25">
      <c r="A401" s="112" t="s">
        <v>782</v>
      </c>
      <c r="B401" s="113" t="s">
        <v>783</v>
      </c>
      <c r="C401" s="114" t="s">
        <v>13</v>
      </c>
      <c r="D401" s="115"/>
      <c r="E401" s="115">
        <v>10.5</v>
      </c>
      <c r="F401" s="115">
        <v>10.5</v>
      </c>
    </row>
    <row r="402" spans="1:6" x14ac:dyDescent="0.25">
      <c r="A402" s="112" t="s">
        <v>784</v>
      </c>
      <c r="B402" s="113" t="s">
        <v>785</v>
      </c>
      <c r="C402" s="114" t="s">
        <v>63</v>
      </c>
      <c r="D402" s="115"/>
      <c r="E402" s="115">
        <v>41.99</v>
      </c>
      <c r="F402" s="115">
        <v>41.99</v>
      </c>
    </row>
    <row r="403" spans="1:6" x14ac:dyDescent="0.25">
      <c r="A403" s="112" t="s">
        <v>786</v>
      </c>
      <c r="B403" s="113" t="s">
        <v>787</v>
      </c>
      <c r="C403" s="114" t="s">
        <v>13</v>
      </c>
      <c r="D403" s="115"/>
      <c r="E403" s="115">
        <v>8.4</v>
      </c>
      <c r="F403" s="115">
        <v>8.4</v>
      </c>
    </row>
    <row r="404" spans="1:6" x14ac:dyDescent="0.25">
      <c r="A404" s="112" t="s">
        <v>788</v>
      </c>
      <c r="B404" s="113" t="s">
        <v>789</v>
      </c>
      <c r="C404" s="114" t="s">
        <v>13</v>
      </c>
      <c r="D404" s="115"/>
      <c r="E404" s="115">
        <v>16.8</v>
      </c>
      <c r="F404" s="115">
        <v>16.8</v>
      </c>
    </row>
    <row r="405" spans="1:6" x14ac:dyDescent="0.25">
      <c r="A405" s="112" t="s">
        <v>790</v>
      </c>
      <c r="B405" s="113" t="s">
        <v>791</v>
      </c>
      <c r="C405" s="114" t="s">
        <v>13</v>
      </c>
      <c r="D405" s="115"/>
      <c r="E405" s="115">
        <v>4.2</v>
      </c>
      <c r="F405" s="115">
        <v>4.2</v>
      </c>
    </row>
    <row r="406" spans="1:6" x14ac:dyDescent="0.25">
      <c r="A406" s="112" t="s">
        <v>792</v>
      </c>
      <c r="B406" s="113" t="s">
        <v>793</v>
      </c>
      <c r="C406" s="114" t="s">
        <v>13</v>
      </c>
      <c r="D406" s="115"/>
      <c r="E406" s="115">
        <v>6.3</v>
      </c>
      <c r="F406" s="115">
        <v>6.3</v>
      </c>
    </row>
    <row r="407" spans="1:6" x14ac:dyDescent="0.25">
      <c r="A407" s="112" t="s">
        <v>794</v>
      </c>
      <c r="B407" s="113" t="s">
        <v>795</v>
      </c>
      <c r="C407" s="114" t="s">
        <v>13</v>
      </c>
      <c r="D407" s="115"/>
      <c r="E407" s="115">
        <v>10.5</v>
      </c>
      <c r="F407" s="115">
        <v>10.5</v>
      </c>
    </row>
    <row r="408" spans="1:6" x14ac:dyDescent="0.25">
      <c r="A408" s="112" t="s">
        <v>796</v>
      </c>
      <c r="B408" s="113" t="s">
        <v>797</v>
      </c>
      <c r="C408" s="114" t="s">
        <v>13</v>
      </c>
      <c r="D408" s="115"/>
      <c r="E408" s="115">
        <v>10.5</v>
      </c>
      <c r="F408" s="115">
        <v>10.5</v>
      </c>
    </row>
    <row r="409" spans="1:6" x14ac:dyDescent="0.25">
      <c r="A409" s="108" t="s">
        <v>798</v>
      </c>
      <c r="B409" s="109" t="s">
        <v>14778</v>
      </c>
      <c r="C409" s="110"/>
      <c r="D409" s="111"/>
      <c r="E409" s="111"/>
      <c r="F409" s="111"/>
    </row>
    <row r="410" spans="1:6" ht="30" x14ac:dyDescent="0.25">
      <c r="A410" s="112" t="s">
        <v>799</v>
      </c>
      <c r="B410" s="113" t="s">
        <v>800</v>
      </c>
      <c r="C410" s="114" t="s">
        <v>13</v>
      </c>
      <c r="D410" s="115"/>
      <c r="E410" s="115">
        <v>29.37</v>
      </c>
      <c r="F410" s="115">
        <v>29.37</v>
      </c>
    </row>
    <row r="411" spans="1:6" x14ac:dyDescent="0.25">
      <c r="A411" s="112" t="s">
        <v>801</v>
      </c>
      <c r="B411" s="113" t="s">
        <v>802</v>
      </c>
      <c r="C411" s="114" t="s">
        <v>13</v>
      </c>
      <c r="D411" s="115"/>
      <c r="E411" s="115">
        <v>3.35</v>
      </c>
      <c r="F411" s="115">
        <v>3.35</v>
      </c>
    </row>
    <row r="412" spans="1:6" x14ac:dyDescent="0.25">
      <c r="A412" s="112" t="s">
        <v>803</v>
      </c>
      <c r="B412" s="113" t="s">
        <v>804</v>
      </c>
      <c r="C412" s="114" t="s">
        <v>13</v>
      </c>
      <c r="D412" s="115"/>
      <c r="E412" s="115">
        <v>41.99</v>
      </c>
      <c r="F412" s="115">
        <v>41.99</v>
      </c>
    </row>
    <row r="413" spans="1:6" x14ac:dyDescent="0.25">
      <c r="A413" s="112" t="s">
        <v>805</v>
      </c>
      <c r="B413" s="113" t="s">
        <v>806</v>
      </c>
      <c r="C413" s="114" t="s">
        <v>13</v>
      </c>
      <c r="D413" s="115"/>
      <c r="E413" s="115">
        <v>21</v>
      </c>
      <c r="F413" s="115">
        <v>21</v>
      </c>
    </row>
    <row r="414" spans="1:6" x14ac:dyDescent="0.25">
      <c r="A414" s="112" t="s">
        <v>807</v>
      </c>
      <c r="B414" s="113" t="s">
        <v>808</v>
      </c>
      <c r="C414" s="114" t="s">
        <v>13</v>
      </c>
      <c r="D414" s="115"/>
      <c r="E414" s="115">
        <v>16.75</v>
      </c>
      <c r="F414" s="115">
        <v>16.75</v>
      </c>
    </row>
    <row r="415" spans="1:6" x14ac:dyDescent="0.25">
      <c r="A415" s="112" t="s">
        <v>809</v>
      </c>
      <c r="B415" s="113" t="s">
        <v>810</v>
      </c>
      <c r="C415" s="114" t="s">
        <v>13</v>
      </c>
      <c r="D415" s="115"/>
      <c r="E415" s="115">
        <v>58.74</v>
      </c>
      <c r="F415" s="115">
        <v>58.74</v>
      </c>
    </row>
    <row r="416" spans="1:6" x14ac:dyDescent="0.25">
      <c r="A416" s="108" t="s">
        <v>811</v>
      </c>
      <c r="B416" s="109" t="s">
        <v>14779</v>
      </c>
      <c r="C416" s="110"/>
      <c r="D416" s="111"/>
      <c r="E416" s="111"/>
      <c r="F416" s="111"/>
    </row>
    <row r="417" spans="1:6" x14ac:dyDescent="0.25">
      <c r="A417" s="112" t="s">
        <v>812</v>
      </c>
      <c r="B417" s="113" t="s">
        <v>813</v>
      </c>
      <c r="C417" s="114" t="s">
        <v>814</v>
      </c>
      <c r="D417" s="115"/>
      <c r="E417" s="115">
        <v>0.67</v>
      </c>
      <c r="F417" s="115">
        <v>0.67</v>
      </c>
    </row>
    <row r="418" spans="1:6" x14ac:dyDescent="0.25">
      <c r="A418" s="112" t="s">
        <v>815</v>
      </c>
      <c r="B418" s="113" t="s">
        <v>816</v>
      </c>
      <c r="C418" s="114" t="s">
        <v>13</v>
      </c>
      <c r="D418" s="115"/>
      <c r="E418" s="115">
        <v>62.99</v>
      </c>
      <c r="F418" s="115">
        <v>62.99</v>
      </c>
    </row>
    <row r="419" spans="1:6" x14ac:dyDescent="0.25">
      <c r="A419" s="112" t="s">
        <v>817</v>
      </c>
      <c r="B419" s="113" t="s">
        <v>818</v>
      </c>
      <c r="C419" s="114" t="s">
        <v>13</v>
      </c>
      <c r="D419" s="115"/>
      <c r="E419" s="115">
        <v>83.98</v>
      </c>
      <c r="F419" s="115">
        <v>83.98</v>
      </c>
    </row>
    <row r="420" spans="1:6" x14ac:dyDescent="0.25">
      <c r="A420" s="112" t="s">
        <v>819</v>
      </c>
      <c r="B420" s="113" t="s">
        <v>820</v>
      </c>
      <c r="C420" s="114" t="s">
        <v>119</v>
      </c>
      <c r="D420" s="115"/>
      <c r="E420" s="115">
        <v>16.8</v>
      </c>
      <c r="F420" s="115">
        <v>16.8</v>
      </c>
    </row>
    <row r="421" spans="1:6" x14ac:dyDescent="0.25">
      <c r="A421" s="112" t="s">
        <v>821</v>
      </c>
      <c r="B421" s="113" t="s">
        <v>822</v>
      </c>
      <c r="C421" s="114" t="s">
        <v>63</v>
      </c>
      <c r="D421" s="115"/>
      <c r="E421" s="115">
        <v>41.99</v>
      </c>
      <c r="F421" s="115">
        <v>41.99</v>
      </c>
    </row>
    <row r="422" spans="1:6" x14ac:dyDescent="0.25">
      <c r="A422" s="112" t="s">
        <v>823</v>
      </c>
      <c r="B422" s="113" t="s">
        <v>824</v>
      </c>
      <c r="C422" s="114" t="s">
        <v>13</v>
      </c>
      <c r="D422" s="115">
        <v>104.64</v>
      </c>
      <c r="E422" s="115">
        <v>117.48</v>
      </c>
      <c r="F422" s="115">
        <v>222.12</v>
      </c>
    </row>
    <row r="423" spans="1:6" x14ac:dyDescent="0.25">
      <c r="A423" s="112" t="s">
        <v>825</v>
      </c>
      <c r="B423" s="113" t="s">
        <v>826</v>
      </c>
      <c r="C423" s="114" t="s">
        <v>13</v>
      </c>
      <c r="D423" s="115">
        <v>104.64</v>
      </c>
      <c r="E423" s="115">
        <v>117.48</v>
      </c>
      <c r="F423" s="115">
        <v>222.12</v>
      </c>
    </row>
    <row r="424" spans="1:6" x14ac:dyDescent="0.25">
      <c r="A424" s="112" t="s">
        <v>827</v>
      </c>
      <c r="B424" s="113" t="s">
        <v>828</v>
      </c>
      <c r="C424" s="114" t="s">
        <v>13</v>
      </c>
      <c r="D424" s="115"/>
      <c r="E424" s="115">
        <v>131.78</v>
      </c>
      <c r="F424" s="115">
        <v>131.78</v>
      </c>
    </row>
    <row r="425" spans="1:6" x14ac:dyDescent="0.25">
      <c r="A425" s="112" t="s">
        <v>829</v>
      </c>
      <c r="B425" s="113" t="s">
        <v>830</v>
      </c>
      <c r="C425" s="114" t="s">
        <v>63</v>
      </c>
      <c r="D425" s="115"/>
      <c r="E425" s="115">
        <v>83.98</v>
      </c>
      <c r="F425" s="115">
        <v>83.98</v>
      </c>
    </row>
    <row r="426" spans="1:6" x14ac:dyDescent="0.25">
      <c r="A426" s="112" t="s">
        <v>831</v>
      </c>
      <c r="B426" s="113" t="s">
        <v>832</v>
      </c>
      <c r="C426" s="114" t="s">
        <v>13</v>
      </c>
      <c r="D426" s="115"/>
      <c r="E426" s="115">
        <v>14.69</v>
      </c>
      <c r="F426" s="115">
        <v>14.69</v>
      </c>
    </row>
    <row r="427" spans="1:6" x14ac:dyDescent="0.25">
      <c r="A427" s="112" t="s">
        <v>833</v>
      </c>
      <c r="B427" s="113" t="s">
        <v>834</v>
      </c>
      <c r="C427" s="114" t="s">
        <v>13</v>
      </c>
      <c r="D427" s="115"/>
      <c r="E427" s="115">
        <v>83.98</v>
      </c>
      <c r="F427" s="115">
        <v>83.98</v>
      </c>
    </row>
    <row r="428" spans="1:6" x14ac:dyDescent="0.25">
      <c r="A428" s="112" t="s">
        <v>835</v>
      </c>
      <c r="B428" s="113" t="s">
        <v>836</v>
      </c>
      <c r="C428" s="114" t="s">
        <v>13</v>
      </c>
      <c r="D428" s="115"/>
      <c r="E428" s="115">
        <v>20.190000000000001</v>
      </c>
      <c r="F428" s="115">
        <v>20.190000000000001</v>
      </c>
    </row>
    <row r="429" spans="1:6" x14ac:dyDescent="0.25">
      <c r="A429" s="112" t="s">
        <v>837</v>
      </c>
      <c r="B429" s="113" t="s">
        <v>838</v>
      </c>
      <c r="C429" s="114" t="s">
        <v>13</v>
      </c>
      <c r="D429" s="115"/>
      <c r="E429" s="115">
        <v>3.35</v>
      </c>
      <c r="F429" s="115">
        <v>3.35</v>
      </c>
    </row>
    <row r="430" spans="1:6" x14ac:dyDescent="0.25">
      <c r="A430" s="112" t="s">
        <v>839</v>
      </c>
      <c r="B430" s="113" t="s">
        <v>840</v>
      </c>
      <c r="C430" s="114" t="s">
        <v>13</v>
      </c>
      <c r="D430" s="115"/>
      <c r="E430" s="115">
        <v>3.35</v>
      </c>
      <c r="F430" s="115">
        <v>3.35</v>
      </c>
    </row>
    <row r="431" spans="1:6" x14ac:dyDescent="0.25">
      <c r="A431" s="112" t="s">
        <v>841</v>
      </c>
      <c r="B431" s="113" t="s">
        <v>842</v>
      </c>
      <c r="C431" s="114" t="s">
        <v>13</v>
      </c>
      <c r="D431" s="115"/>
      <c r="E431" s="115">
        <v>26.8</v>
      </c>
      <c r="F431" s="115">
        <v>26.8</v>
      </c>
    </row>
    <row r="432" spans="1:6" x14ac:dyDescent="0.25">
      <c r="A432" s="108" t="s">
        <v>843</v>
      </c>
      <c r="B432" s="109" t="s">
        <v>14780</v>
      </c>
      <c r="C432" s="110"/>
      <c r="D432" s="111"/>
      <c r="E432" s="111"/>
      <c r="F432" s="111"/>
    </row>
    <row r="433" spans="1:6" x14ac:dyDescent="0.25">
      <c r="A433" s="112" t="s">
        <v>844</v>
      </c>
      <c r="B433" s="113" t="s">
        <v>845</v>
      </c>
      <c r="C433" s="114" t="s">
        <v>13</v>
      </c>
      <c r="D433" s="115"/>
      <c r="E433" s="115">
        <v>4.1900000000000004</v>
      </c>
      <c r="F433" s="115">
        <v>4.1900000000000004</v>
      </c>
    </row>
    <row r="434" spans="1:6" x14ac:dyDescent="0.25">
      <c r="A434" s="112" t="s">
        <v>846</v>
      </c>
      <c r="B434" s="113" t="s">
        <v>847</v>
      </c>
      <c r="C434" s="114" t="s">
        <v>13</v>
      </c>
      <c r="D434" s="115"/>
      <c r="E434" s="115">
        <v>290.39999999999998</v>
      </c>
      <c r="F434" s="115">
        <v>290.39999999999998</v>
      </c>
    </row>
    <row r="435" spans="1:6" x14ac:dyDescent="0.25">
      <c r="A435" s="112" t="s">
        <v>848</v>
      </c>
      <c r="B435" s="113" t="s">
        <v>849</v>
      </c>
      <c r="C435" s="114" t="s">
        <v>13</v>
      </c>
      <c r="D435" s="115"/>
      <c r="E435" s="115">
        <v>27.3</v>
      </c>
      <c r="F435" s="115">
        <v>27.3</v>
      </c>
    </row>
    <row r="436" spans="1:6" ht="30" x14ac:dyDescent="0.25">
      <c r="A436" s="112" t="s">
        <v>850</v>
      </c>
      <c r="B436" s="113" t="s">
        <v>851</v>
      </c>
      <c r="C436" s="114" t="s">
        <v>13</v>
      </c>
      <c r="D436" s="115">
        <v>209.27</v>
      </c>
      <c r="E436" s="115">
        <v>335.92</v>
      </c>
      <c r="F436" s="115">
        <v>545.19000000000005</v>
      </c>
    </row>
    <row r="437" spans="1:6" ht="30" x14ac:dyDescent="0.25">
      <c r="A437" s="112" t="s">
        <v>852</v>
      </c>
      <c r="B437" s="113" t="s">
        <v>853</v>
      </c>
      <c r="C437" s="114" t="s">
        <v>119</v>
      </c>
      <c r="D437" s="115"/>
      <c r="E437" s="115">
        <v>21</v>
      </c>
      <c r="F437" s="115">
        <v>21</v>
      </c>
    </row>
    <row r="438" spans="1:6" ht="30" x14ac:dyDescent="0.25">
      <c r="A438" s="112" t="s">
        <v>854</v>
      </c>
      <c r="B438" s="113" t="s">
        <v>855</v>
      </c>
      <c r="C438" s="114" t="s">
        <v>119</v>
      </c>
      <c r="D438" s="115"/>
      <c r="E438" s="115">
        <v>10.5</v>
      </c>
      <c r="F438" s="115">
        <v>10.5</v>
      </c>
    </row>
    <row r="439" spans="1:6" ht="30" x14ac:dyDescent="0.25">
      <c r="A439" s="112" t="s">
        <v>856</v>
      </c>
      <c r="B439" s="113" t="s">
        <v>857</v>
      </c>
      <c r="C439" s="114" t="s">
        <v>119</v>
      </c>
      <c r="D439" s="115"/>
      <c r="E439" s="115">
        <v>41.99</v>
      </c>
      <c r="F439" s="115">
        <v>41.99</v>
      </c>
    </row>
    <row r="440" spans="1:6" ht="30" x14ac:dyDescent="0.25">
      <c r="A440" s="112" t="s">
        <v>858</v>
      </c>
      <c r="B440" s="113" t="s">
        <v>859</v>
      </c>
      <c r="C440" s="114" t="s">
        <v>119</v>
      </c>
      <c r="D440" s="115"/>
      <c r="E440" s="115">
        <v>21</v>
      </c>
      <c r="F440" s="115">
        <v>21</v>
      </c>
    </row>
    <row r="441" spans="1:6" x14ac:dyDescent="0.25">
      <c r="A441" s="112" t="s">
        <v>860</v>
      </c>
      <c r="B441" s="113" t="s">
        <v>861</v>
      </c>
      <c r="C441" s="114" t="s">
        <v>119</v>
      </c>
      <c r="D441" s="115"/>
      <c r="E441" s="115">
        <v>8.4</v>
      </c>
      <c r="F441" s="115">
        <v>8.4</v>
      </c>
    </row>
    <row r="442" spans="1:6" x14ac:dyDescent="0.25">
      <c r="A442" s="108" t="s">
        <v>862</v>
      </c>
      <c r="B442" s="109" t="s">
        <v>14781</v>
      </c>
      <c r="C442" s="110"/>
      <c r="D442" s="111"/>
      <c r="E442" s="111"/>
      <c r="F442" s="111"/>
    </row>
    <row r="443" spans="1:6" x14ac:dyDescent="0.25">
      <c r="A443" s="112" t="s">
        <v>863</v>
      </c>
      <c r="B443" s="113" t="s">
        <v>864</v>
      </c>
      <c r="C443" s="114" t="s">
        <v>119</v>
      </c>
      <c r="D443" s="115"/>
      <c r="E443" s="115">
        <v>3.85</v>
      </c>
      <c r="F443" s="115">
        <v>3.85</v>
      </c>
    </row>
    <row r="444" spans="1:6" x14ac:dyDescent="0.25">
      <c r="A444" s="112" t="s">
        <v>865</v>
      </c>
      <c r="B444" s="113" t="s">
        <v>866</v>
      </c>
      <c r="C444" s="114" t="s">
        <v>119</v>
      </c>
      <c r="D444" s="115"/>
      <c r="E444" s="115">
        <v>2.5099999999999998</v>
      </c>
      <c r="F444" s="115">
        <v>2.5099999999999998</v>
      </c>
    </row>
    <row r="445" spans="1:6" ht="30" x14ac:dyDescent="0.25">
      <c r="A445" s="112" t="s">
        <v>867</v>
      </c>
      <c r="B445" s="113" t="s">
        <v>868</v>
      </c>
      <c r="C445" s="114" t="s">
        <v>119</v>
      </c>
      <c r="D445" s="115"/>
      <c r="E445" s="115">
        <v>6.7</v>
      </c>
      <c r="F445" s="115">
        <v>6.7</v>
      </c>
    </row>
    <row r="446" spans="1:6" x14ac:dyDescent="0.25">
      <c r="A446" s="112" t="s">
        <v>869</v>
      </c>
      <c r="B446" s="113" t="s">
        <v>870</v>
      </c>
      <c r="C446" s="114" t="s">
        <v>13</v>
      </c>
      <c r="D446" s="115"/>
      <c r="E446" s="115">
        <v>75.72</v>
      </c>
      <c r="F446" s="115">
        <v>75.72</v>
      </c>
    </row>
    <row r="447" spans="1:6" x14ac:dyDescent="0.25">
      <c r="A447" s="112" t="s">
        <v>871</v>
      </c>
      <c r="B447" s="113" t="s">
        <v>872</v>
      </c>
      <c r="C447" s="114" t="s">
        <v>13</v>
      </c>
      <c r="D447" s="115"/>
      <c r="E447" s="115">
        <v>125.97</v>
      </c>
      <c r="F447" s="115">
        <v>125.97</v>
      </c>
    </row>
    <row r="448" spans="1:6" x14ac:dyDescent="0.25">
      <c r="A448" s="108" t="s">
        <v>873</v>
      </c>
      <c r="B448" s="109" t="s">
        <v>14782</v>
      </c>
      <c r="C448" s="110"/>
      <c r="D448" s="111"/>
      <c r="E448" s="111"/>
      <c r="F448" s="111"/>
    </row>
    <row r="449" spans="1:6" x14ac:dyDescent="0.25">
      <c r="A449" s="112" t="s">
        <v>874</v>
      </c>
      <c r="B449" s="113" t="s">
        <v>875</v>
      </c>
      <c r="C449" s="114" t="s">
        <v>13</v>
      </c>
      <c r="D449" s="115"/>
      <c r="E449" s="115">
        <v>11.75</v>
      </c>
      <c r="F449" s="115">
        <v>11.75</v>
      </c>
    </row>
    <row r="450" spans="1:6" x14ac:dyDescent="0.25">
      <c r="A450" s="108" t="s">
        <v>876</v>
      </c>
      <c r="B450" s="109" t="s">
        <v>14783</v>
      </c>
      <c r="C450" s="110"/>
      <c r="D450" s="111"/>
      <c r="E450" s="111"/>
      <c r="F450" s="111"/>
    </row>
    <row r="451" spans="1:6" x14ac:dyDescent="0.25">
      <c r="A451" s="112" t="s">
        <v>877</v>
      </c>
      <c r="B451" s="113" t="s">
        <v>878</v>
      </c>
      <c r="C451" s="114" t="s">
        <v>13</v>
      </c>
      <c r="D451" s="115"/>
      <c r="E451" s="115">
        <v>18.87</v>
      </c>
      <c r="F451" s="115">
        <v>18.87</v>
      </c>
    </row>
    <row r="452" spans="1:6" x14ac:dyDescent="0.25">
      <c r="A452" s="108" t="s">
        <v>879</v>
      </c>
      <c r="B452" s="109" t="s">
        <v>880</v>
      </c>
      <c r="C452" s="110"/>
      <c r="D452" s="111"/>
      <c r="E452" s="111"/>
      <c r="F452" s="111"/>
    </row>
    <row r="453" spans="1:6" ht="30" x14ac:dyDescent="0.25">
      <c r="A453" s="112" t="s">
        <v>881</v>
      </c>
      <c r="B453" s="113" t="s">
        <v>882</v>
      </c>
      <c r="C453" s="114" t="s">
        <v>119</v>
      </c>
      <c r="D453" s="115">
        <v>0.7</v>
      </c>
      <c r="E453" s="115">
        <v>6.7</v>
      </c>
      <c r="F453" s="115">
        <v>7.4</v>
      </c>
    </row>
    <row r="454" spans="1:6" x14ac:dyDescent="0.25">
      <c r="A454" s="112" t="s">
        <v>883</v>
      </c>
      <c r="B454" s="113" t="s">
        <v>884</v>
      </c>
      <c r="C454" s="114" t="s">
        <v>119</v>
      </c>
      <c r="D454" s="115"/>
      <c r="E454" s="115">
        <v>3.35</v>
      </c>
      <c r="F454" s="115">
        <v>3.35</v>
      </c>
    </row>
    <row r="455" spans="1:6" ht="30" x14ac:dyDescent="0.25">
      <c r="A455" s="112" t="s">
        <v>885</v>
      </c>
      <c r="B455" s="113" t="s">
        <v>886</v>
      </c>
      <c r="C455" s="114" t="s">
        <v>119</v>
      </c>
      <c r="D455" s="115"/>
      <c r="E455" s="115">
        <v>6.7</v>
      </c>
      <c r="F455" s="115">
        <v>6.7</v>
      </c>
    </row>
    <row r="456" spans="1:6" ht="45" x14ac:dyDescent="0.25">
      <c r="A456" s="112" t="s">
        <v>887</v>
      </c>
      <c r="B456" s="113" t="s">
        <v>888</v>
      </c>
      <c r="C456" s="114" t="s">
        <v>63</v>
      </c>
      <c r="D456" s="115">
        <v>5.62</v>
      </c>
      <c r="E456" s="115">
        <v>10.050000000000001</v>
      </c>
      <c r="F456" s="115">
        <v>15.67</v>
      </c>
    </row>
    <row r="457" spans="1:6" ht="30" x14ac:dyDescent="0.25">
      <c r="A457" s="112" t="s">
        <v>889</v>
      </c>
      <c r="B457" s="113" t="s">
        <v>890</v>
      </c>
      <c r="C457" s="114" t="s">
        <v>63</v>
      </c>
      <c r="D457" s="115"/>
      <c r="E457" s="115">
        <v>10.050000000000001</v>
      </c>
      <c r="F457" s="115">
        <v>10.050000000000001</v>
      </c>
    </row>
    <row r="458" spans="1:6" x14ac:dyDescent="0.25">
      <c r="A458" s="108" t="s">
        <v>891</v>
      </c>
      <c r="B458" s="109" t="s">
        <v>14784</v>
      </c>
      <c r="C458" s="110"/>
      <c r="D458" s="111"/>
      <c r="E458" s="111"/>
      <c r="F458" s="111"/>
    </row>
    <row r="459" spans="1:6" x14ac:dyDescent="0.25">
      <c r="A459" s="112" t="s">
        <v>892</v>
      </c>
      <c r="B459" s="113" t="s">
        <v>893</v>
      </c>
      <c r="C459" s="114" t="s">
        <v>63</v>
      </c>
      <c r="D459" s="115">
        <v>34.950000000000003</v>
      </c>
      <c r="E459" s="115">
        <v>14.84</v>
      </c>
      <c r="F459" s="115">
        <v>49.79</v>
      </c>
    </row>
    <row r="460" spans="1:6" x14ac:dyDescent="0.25">
      <c r="A460" s="108" t="s">
        <v>894</v>
      </c>
      <c r="B460" s="109" t="s">
        <v>895</v>
      </c>
      <c r="C460" s="110"/>
      <c r="D460" s="111"/>
      <c r="E460" s="111"/>
      <c r="F460" s="111"/>
    </row>
    <row r="461" spans="1:6" x14ac:dyDescent="0.25">
      <c r="A461" s="108" t="s">
        <v>896</v>
      </c>
      <c r="B461" s="109" t="s">
        <v>897</v>
      </c>
      <c r="C461" s="110"/>
      <c r="D461" s="111"/>
      <c r="E461" s="111"/>
      <c r="F461" s="111"/>
    </row>
    <row r="462" spans="1:6" ht="30" x14ac:dyDescent="0.25">
      <c r="A462" s="112" t="s">
        <v>898</v>
      </c>
      <c r="B462" s="113" t="s">
        <v>899</v>
      </c>
      <c r="C462" s="114" t="s">
        <v>142</v>
      </c>
      <c r="D462" s="115">
        <v>24.39</v>
      </c>
      <c r="E462" s="115">
        <v>90.45</v>
      </c>
      <c r="F462" s="115">
        <v>114.84</v>
      </c>
    </row>
    <row r="463" spans="1:6" x14ac:dyDescent="0.25">
      <c r="A463" s="108" t="s">
        <v>900</v>
      </c>
      <c r="B463" s="109" t="s">
        <v>901</v>
      </c>
      <c r="C463" s="110"/>
      <c r="D463" s="111"/>
      <c r="E463" s="111"/>
      <c r="F463" s="111"/>
    </row>
    <row r="464" spans="1:6" ht="30" x14ac:dyDescent="0.25">
      <c r="A464" s="112" t="s">
        <v>902</v>
      </c>
      <c r="B464" s="113" t="s">
        <v>903</v>
      </c>
      <c r="C464" s="114" t="s">
        <v>142</v>
      </c>
      <c r="D464" s="115">
        <v>77.5</v>
      </c>
      <c r="E464" s="115">
        <v>10.050000000000001</v>
      </c>
      <c r="F464" s="115">
        <v>87.55</v>
      </c>
    </row>
    <row r="465" spans="1:6" ht="45" x14ac:dyDescent="0.25">
      <c r="A465" s="112" t="s">
        <v>904</v>
      </c>
      <c r="B465" s="113" t="s">
        <v>905</v>
      </c>
      <c r="C465" s="114" t="s">
        <v>142</v>
      </c>
      <c r="D465" s="115">
        <v>90.01</v>
      </c>
      <c r="E465" s="115">
        <v>10.050000000000001</v>
      </c>
      <c r="F465" s="115">
        <v>100.06</v>
      </c>
    </row>
    <row r="466" spans="1:6" ht="45" x14ac:dyDescent="0.25">
      <c r="A466" s="112" t="s">
        <v>906</v>
      </c>
      <c r="B466" s="113" t="s">
        <v>907</v>
      </c>
      <c r="C466" s="114" t="s">
        <v>142</v>
      </c>
      <c r="D466" s="115">
        <v>102.48</v>
      </c>
      <c r="E466" s="115">
        <v>10.050000000000001</v>
      </c>
      <c r="F466" s="115">
        <v>112.53</v>
      </c>
    </row>
    <row r="467" spans="1:6" ht="30" x14ac:dyDescent="0.25">
      <c r="A467" s="112" t="s">
        <v>908</v>
      </c>
      <c r="B467" s="113" t="s">
        <v>909</v>
      </c>
      <c r="C467" s="114" t="s">
        <v>142</v>
      </c>
      <c r="D467" s="115">
        <v>95.68</v>
      </c>
      <c r="E467" s="115">
        <v>10.050000000000001</v>
      </c>
      <c r="F467" s="115">
        <v>105.73</v>
      </c>
    </row>
    <row r="468" spans="1:6" x14ac:dyDescent="0.25">
      <c r="A468" s="108" t="s">
        <v>910</v>
      </c>
      <c r="B468" s="109" t="s">
        <v>911</v>
      </c>
      <c r="C468" s="110"/>
      <c r="D468" s="111"/>
      <c r="E468" s="111"/>
      <c r="F468" s="111"/>
    </row>
    <row r="469" spans="1:6" x14ac:dyDescent="0.25">
      <c r="A469" s="112" t="s">
        <v>912</v>
      </c>
      <c r="B469" s="113" t="s">
        <v>913</v>
      </c>
      <c r="C469" s="114" t="s">
        <v>142</v>
      </c>
      <c r="D469" s="115">
        <v>16.22</v>
      </c>
      <c r="E469" s="115"/>
      <c r="F469" s="115">
        <v>16.22</v>
      </c>
    </row>
    <row r="470" spans="1:6" ht="30" x14ac:dyDescent="0.25">
      <c r="A470" s="112" t="s">
        <v>914</v>
      </c>
      <c r="B470" s="113" t="s">
        <v>915</v>
      </c>
      <c r="C470" s="114" t="s">
        <v>142</v>
      </c>
      <c r="D470" s="115">
        <v>30.42</v>
      </c>
      <c r="E470" s="115"/>
      <c r="F470" s="115">
        <v>30.42</v>
      </c>
    </row>
    <row r="471" spans="1:6" ht="30" x14ac:dyDescent="0.25">
      <c r="A471" s="112" t="s">
        <v>916</v>
      </c>
      <c r="B471" s="113" t="s">
        <v>917</v>
      </c>
      <c r="C471" s="114" t="s">
        <v>142</v>
      </c>
      <c r="D471" s="115">
        <v>37.770000000000003</v>
      </c>
      <c r="E471" s="115"/>
      <c r="F471" s="115">
        <v>37.770000000000003</v>
      </c>
    </row>
    <row r="472" spans="1:6" ht="30" x14ac:dyDescent="0.25">
      <c r="A472" s="112" t="s">
        <v>918</v>
      </c>
      <c r="B472" s="113" t="s">
        <v>919</v>
      </c>
      <c r="C472" s="114" t="s">
        <v>142</v>
      </c>
      <c r="D472" s="115">
        <v>42.95</v>
      </c>
      <c r="E472" s="115"/>
      <c r="F472" s="115">
        <v>42.95</v>
      </c>
    </row>
    <row r="473" spans="1:6" x14ac:dyDescent="0.25">
      <c r="A473" s="112" t="s">
        <v>920</v>
      </c>
      <c r="B473" s="113" t="s">
        <v>921</v>
      </c>
      <c r="C473" s="114" t="s">
        <v>922</v>
      </c>
      <c r="D473" s="115">
        <v>2.15</v>
      </c>
      <c r="E473" s="115"/>
      <c r="F473" s="115">
        <v>2.15</v>
      </c>
    </row>
    <row r="474" spans="1:6" ht="30" x14ac:dyDescent="0.25">
      <c r="A474" s="112" t="s">
        <v>923</v>
      </c>
      <c r="B474" s="113" t="s">
        <v>924</v>
      </c>
      <c r="C474" s="114" t="s">
        <v>142</v>
      </c>
      <c r="D474" s="115">
        <v>13.47</v>
      </c>
      <c r="E474" s="115"/>
      <c r="F474" s="115">
        <v>13.47</v>
      </c>
    </row>
    <row r="475" spans="1:6" x14ac:dyDescent="0.25">
      <c r="A475" s="108" t="s">
        <v>925</v>
      </c>
      <c r="B475" s="109" t="s">
        <v>926</v>
      </c>
      <c r="C475" s="110"/>
      <c r="D475" s="111"/>
      <c r="E475" s="111"/>
      <c r="F475" s="111"/>
    </row>
    <row r="476" spans="1:6" x14ac:dyDescent="0.25">
      <c r="A476" s="112" t="s">
        <v>927</v>
      </c>
      <c r="B476" s="113" t="s">
        <v>928</v>
      </c>
      <c r="C476" s="114" t="s">
        <v>929</v>
      </c>
      <c r="D476" s="115">
        <v>31.74</v>
      </c>
      <c r="E476" s="115"/>
      <c r="F476" s="115">
        <v>31.74</v>
      </c>
    </row>
    <row r="477" spans="1:6" x14ac:dyDescent="0.25">
      <c r="A477" s="112" t="s">
        <v>930</v>
      </c>
      <c r="B477" s="113" t="s">
        <v>931</v>
      </c>
      <c r="C477" s="114" t="s">
        <v>142</v>
      </c>
      <c r="D477" s="115">
        <v>24.32</v>
      </c>
      <c r="E477" s="115"/>
      <c r="F477" s="115">
        <v>24.32</v>
      </c>
    </row>
    <row r="478" spans="1:6" ht="30" x14ac:dyDescent="0.25">
      <c r="A478" s="112" t="s">
        <v>932</v>
      </c>
      <c r="B478" s="113" t="s">
        <v>933</v>
      </c>
      <c r="C478" s="114" t="s">
        <v>929</v>
      </c>
      <c r="D478" s="115">
        <v>941</v>
      </c>
      <c r="E478" s="115"/>
      <c r="F478" s="115">
        <v>941</v>
      </c>
    </row>
    <row r="479" spans="1:6" x14ac:dyDescent="0.25">
      <c r="A479" s="108" t="s">
        <v>934</v>
      </c>
      <c r="B479" s="109" t="s">
        <v>935</v>
      </c>
      <c r="C479" s="110"/>
      <c r="D479" s="111"/>
      <c r="E479" s="111"/>
      <c r="F479" s="111"/>
    </row>
    <row r="480" spans="1:6" x14ac:dyDescent="0.25">
      <c r="A480" s="112" t="s">
        <v>936</v>
      </c>
      <c r="B480" s="113" t="s">
        <v>937</v>
      </c>
      <c r="C480" s="114" t="s">
        <v>142</v>
      </c>
      <c r="D480" s="115">
        <v>4.62</v>
      </c>
      <c r="E480" s="115"/>
      <c r="F480" s="115">
        <v>4.62</v>
      </c>
    </row>
    <row r="481" spans="1:6" x14ac:dyDescent="0.25">
      <c r="A481" s="112" t="s">
        <v>938</v>
      </c>
      <c r="B481" s="113" t="s">
        <v>939</v>
      </c>
      <c r="C481" s="114" t="s">
        <v>142</v>
      </c>
      <c r="D481" s="115">
        <v>6.66</v>
      </c>
      <c r="E481" s="115"/>
      <c r="F481" s="115">
        <v>6.66</v>
      </c>
    </row>
    <row r="482" spans="1:6" ht="30" x14ac:dyDescent="0.25">
      <c r="A482" s="112" t="s">
        <v>940</v>
      </c>
      <c r="B482" s="113" t="s">
        <v>941</v>
      </c>
      <c r="C482" s="114" t="s">
        <v>142</v>
      </c>
      <c r="D482" s="115">
        <v>9.94</v>
      </c>
      <c r="E482" s="115"/>
      <c r="F482" s="115">
        <v>9.94</v>
      </c>
    </row>
    <row r="483" spans="1:6" ht="30" x14ac:dyDescent="0.25">
      <c r="A483" s="112" t="s">
        <v>942</v>
      </c>
      <c r="B483" s="113" t="s">
        <v>943</v>
      </c>
      <c r="C483" s="114" t="s">
        <v>142</v>
      </c>
      <c r="D483" s="115">
        <v>10.98</v>
      </c>
      <c r="E483" s="115"/>
      <c r="F483" s="115">
        <v>10.98</v>
      </c>
    </row>
    <row r="484" spans="1:6" ht="30" x14ac:dyDescent="0.25">
      <c r="A484" s="112" t="s">
        <v>944</v>
      </c>
      <c r="B484" s="113" t="s">
        <v>945</v>
      </c>
      <c r="C484" s="114" t="s">
        <v>142</v>
      </c>
      <c r="D484" s="115">
        <v>14.68</v>
      </c>
      <c r="E484" s="115"/>
      <c r="F484" s="115">
        <v>14.68</v>
      </c>
    </row>
    <row r="485" spans="1:6" ht="30" x14ac:dyDescent="0.25">
      <c r="A485" s="112" t="s">
        <v>946</v>
      </c>
      <c r="B485" s="113" t="s">
        <v>947</v>
      </c>
      <c r="C485" s="114" t="s">
        <v>142</v>
      </c>
      <c r="D485" s="115">
        <v>21.99</v>
      </c>
      <c r="E485" s="115"/>
      <c r="F485" s="115">
        <v>21.99</v>
      </c>
    </row>
    <row r="486" spans="1:6" ht="30" x14ac:dyDescent="0.25">
      <c r="A486" s="112" t="s">
        <v>948</v>
      </c>
      <c r="B486" s="113" t="s">
        <v>949</v>
      </c>
      <c r="C486" s="114" t="s">
        <v>142</v>
      </c>
      <c r="D486" s="115">
        <v>29.29</v>
      </c>
      <c r="E486" s="115"/>
      <c r="F486" s="115">
        <v>29.29</v>
      </c>
    </row>
    <row r="487" spans="1:6" ht="30" x14ac:dyDescent="0.25">
      <c r="A487" s="112" t="s">
        <v>950</v>
      </c>
      <c r="B487" s="113" t="s">
        <v>951</v>
      </c>
      <c r="C487" s="114" t="s">
        <v>922</v>
      </c>
      <c r="D487" s="115">
        <v>1.41</v>
      </c>
      <c r="E487" s="115"/>
      <c r="F487" s="115">
        <v>1.41</v>
      </c>
    </row>
    <row r="488" spans="1:6" x14ac:dyDescent="0.25">
      <c r="A488" s="112" t="s">
        <v>952</v>
      </c>
      <c r="B488" s="113" t="s">
        <v>953</v>
      </c>
      <c r="C488" s="114" t="s">
        <v>142</v>
      </c>
      <c r="D488" s="115">
        <v>11.45</v>
      </c>
      <c r="E488" s="115"/>
      <c r="F488" s="115">
        <v>11.45</v>
      </c>
    </row>
    <row r="489" spans="1:6" ht="30" x14ac:dyDescent="0.25">
      <c r="A489" s="112" t="s">
        <v>954</v>
      </c>
      <c r="B489" s="113" t="s">
        <v>955</v>
      </c>
      <c r="C489" s="114" t="s">
        <v>142</v>
      </c>
      <c r="D489" s="115">
        <v>15.79</v>
      </c>
      <c r="E489" s="115"/>
      <c r="F489" s="115">
        <v>15.79</v>
      </c>
    </row>
    <row r="490" spans="1:6" ht="30" x14ac:dyDescent="0.25">
      <c r="A490" s="112" t="s">
        <v>956</v>
      </c>
      <c r="B490" s="113" t="s">
        <v>957</v>
      </c>
      <c r="C490" s="114" t="s">
        <v>142</v>
      </c>
      <c r="D490" s="115">
        <v>16.48</v>
      </c>
      <c r="E490" s="115"/>
      <c r="F490" s="115">
        <v>16.48</v>
      </c>
    </row>
    <row r="491" spans="1:6" ht="30" x14ac:dyDescent="0.25">
      <c r="A491" s="112" t="s">
        <v>958</v>
      </c>
      <c r="B491" s="113" t="s">
        <v>959</v>
      </c>
      <c r="C491" s="114" t="s">
        <v>142</v>
      </c>
      <c r="D491" s="115">
        <v>21.06</v>
      </c>
      <c r="E491" s="115"/>
      <c r="F491" s="115">
        <v>21.06</v>
      </c>
    </row>
    <row r="492" spans="1:6" ht="30" x14ac:dyDescent="0.25">
      <c r="A492" s="112" t="s">
        <v>960</v>
      </c>
      <c r="B492" s="113" t="s">
        <v>961</v>
      </c>
      <c r="C492" s="114" t="s">
        <v>142</v>
      </c>
      <c r="D492" s="115">
        <v>31.58</v>
      </c>
      <c r="E492" s="115"/>
      <c r="F492" s="115">
        <v>31.58</v>
      </c>
    </row>
    <row r="493" spans="1:6" ht="30" x14ac:dyDescent="0.25">
      <c r="A493" s="112" t="s">
        <v>962</v>
      </c>
      <c r="B493" s="113" t="s">
        <v>963</v>
      </c>
      <c r="C493" s="114" t="s">
        <v>142</v>
      </c>
      <c r="D493" s="115">
        <v>42.09</v>
      </c>
      <c r="E493" s="115"/>
      <c r="F493" s="115">
        <v>42.09</v>
      </c>
    </row>
    <row r="494" spans="1:6" ht="30" x14ac:dyDescent="0.25">
      <c r="A494" s="112" t="s">
        <v>964</v>
      </c>
      <c r="B494" s="113" t="s">
        <v>965</v>
      </c>
      <c r="C494" s="114" t="s">
        <v>922</v>
      </c>
      <c r="D494" s="115">
        <v>2.04</v>
      </c>
      <c r="E494" s="115"/>
      <c r="F494" s="115">
        <v>2.04</v>
      </c>
    </row>
    <row r="495" spans="1:6" x14ac:dyDescent="0.25">
      <c r="A495" s="108" t="s">
        <v>966</v>
      </c>
      <c r="B495" s="109" t="s">
        <v>967</v>
      </c>
      <c r="C495" s="110"/>
      <c r="D495" s="111"/>
      <c r="E495" s="111"/>
      <c r="F495" s="111"/>
    </row>
    <row r="496" spans="1:6" x14ac:dyDescent="0.25">
      <c r="A496" s="108" t="s">
        <v>968</v>
      </c>
      <c r="B496" s="109" t="s">
        <v>14785</v>
      </c>
      <c r="C496" s="110"/>
      <c r="D496" s="111"/>
      <c r="E496" s="111"/>
      <c r="F496" s="111"/>
    </row>
    <row r="497" spans="1:6" x14ac:dyDescent="0.25">
      <c r="A497" s="112" t="s">
        <v>969</v>
      </c>
      <c r="B497" s="113" t="s">
        <v>970</v>
      </c>
      <c r="C497" s="114" t="s">
        <v>142</v>
      </c>
      <c r="D497" s="115"/>
      <c r="E497" s="115">
        <v>41.88</v>
      </c>
      <c r="F497" s="115">
        <v>41.88</v>
      </c>
    </row>
    <row r="498" spans="1:6" x14ac:dyDescent="0.25">
      <c r="A498" s="112" t="s">
        <v>971</v>
      </c>
      <c r="B498" s="113" t="s">
        <v>972</v>
      </c>
      <c r="C498" s="114" t="s">
        <v>142</v>
      </c>
      <c r="D498" s="115"/>
      <c r="E498" s="115">
        <v>52.26</v>
      </c>
      <c r="F498" s="115">
        <v>52.26</v>
      </c>
    </row>
    <row r="499" spans="1:6" x14ac:dyDescent="0.25">
      <c r="A499" s="108" t="s">
        <v>973</v>
      </c>
      <c r="B499" s="109" t="s">
        <v>14786</v>
      </c>
      <c r="C499" s="110"/>
      <c r="D499" s="111"/>
      <c r="E499" s="111"/>
      <c r="F499" s="111"/>
    </row>
    <row r="500" spans="1:6" ht="30" x14ac:dyDescent="0.25">
      <c r="A500" s="112" t="s">
        <v>974</v>
      </c>
      <c r="B500" s="113" t="s">
        <v>975</v>
      </c>
      <c r="C500" s="114" t="s">
        <v>142</v>
      </c>
      <c r="D500" s="115"/>
      <c r="E500" s="115">
        <v>50.25</v>
      </c>
      <c r="F500" s="115">
        <v>50.25</v>
      </c>
    </row>
    <row r="501" spans="1:6" ht="30" x14ac:dyDescent="0.25">
      <c r="A501" s="112" t="s">
        <v>976</v>
      </c>
      <c r="B501" s="113" t="s">
        <v>977</v>
      </c>
      <c r="C501" s="114" t="s">
        <v>142</v>
      </c>
      <c r="D501" s="115"/>
      <c r="E501" s="115">
        <v>64.989999999999995</v>
      </c>
      <c r="F501" s="115">
        <v>64.989999999999995</v>
      </c>
    </row>
    <row r="502" spans="1:6" x14ac:dyDescent="0.25">
      <c r="A502" s="108" t="s">
        <v>978</v>
      </c>
      <c r="B502" s="109" t="s">
        <v>979</v>
      </c>
      <c r="C502" s="110"/>
      <c r="D502" s="111"/>
      <c r="E502" s="111"/>
      <c r="F502" s="111"/>
    </row>
    <row r="503" spans="1:6" x14ac:dyDescent="0.25">
      <c r="A503" s="112" t="s">
        <v>980</v>
      </c>
      <c r="B503" s="113" t="s">
        <v>981</v>
      </c>
      <c r="C503" s="114" t="s">
        <v>142</v>
      </c>
      <c r="D503" s="115"/>
      <c r="E503" s="115">
        <v>7.2</v>
      </c>
      <c r="F503" s="115">
        <v>7.2</v>
      </c>
    </row>
    <row r="504" spans="1:6" x14ac:dyDescent="0.25">
      <c r="A504" s="112" t="s">
        <v>982</v>
      </c>
      <c r="B504" s="113" t="s">
        <v>983</v>
      </c>
      <c r="C504" s="114" t="s">
        <v>142</v>
      </c>
      <c r="D504" s="115"/>
      <c r="E504" s="115">
        <v>15.63</v>
      </c>
      <c r="F504" s="115">
        <v>15.63</v>
      </c>
    </row>
    <row r="505" spans="1:6" x14ac:dyDescent="0.25">
      <c r="A505" s="112" t="s">
        <v>984</v>
      </c>
      <c r="B505" s="113" t="s">
        <v>985</v>
      </c>
      <c r="C505" s="114" t="s">
        <v>142</v>
      </c>
      <c r="D505" s="115">
        <v>16.760000000000002</v>
      </c>
      <c r="E505" s="115">
        <v>56.28</v>
      </c>
      <c r="F505" s="115">
        <v>73.040000000000006</v>
      </c>
    </row>
    <row r="506" spans="1:6" x14ac:dyDescent="0.25">
      <c r="A506" s="108" t="s">
        <v>986</v>
      </c>
      <c r="B506" s="109" t="s">
        <v>987</v>
      </c>
      <c r="C506" s="110"/>
      <c r="D506" s="111"/>
      <c r="E506" s="111"/>
      <c r="F506" s="111"/>
    </row>
    <row r="507" spans="1:6" x14ac:dyDescent="0.25">
      <c r="A507" s="112" t="s">
        <v>988</v>
      </c>
      <c r="B507" s="113" t="s">
        <v>989</v>
      </c>
      <c r="C507" s="114" t="s">
        <v>142</v>
      </c>
      <c r="D507" s="115"/>
      <c r="E507" s="115">
        <v>51.74</v>
      </c>
      <c r="F507" s="115">
        <v>51.74</v>
      </c>
    </row>
    <row r="508" spans="1:6" x14ac:dyDescent="0.25">
      <c r="A508" s="108" t="s">
        <v>990</v>
      </c>
      <c r="B508" s="109" t="s">
        <v>991</v>
      </c>
      <c r="C508" s="110"/>
      <c r="D508" s="111"/>
      <c r="E508" s="111"/>
      <c r="F508" s="111"/>
    </row>
    <row r="509" spans="1:6" x14ac:dyDescent="0.25">
      <c r="A509" s="112" t="s">
        <v>992</v>
      </c>
      <c r="B509" s="113" t="s">
        <v>993</v>
      </c>
      <c r="C509" s="114" t="s">
        <v>142</v>
      </c>
      <c r="D509" s="115"/>
      <c r="E509" s="115">
        <v>10.050000000000001</v>
      </c>
      <c r="F509" s="115">
        <v>10.050000000000001</v>
      </c>
    </row>
    <row r="510" spans="1:6" x14ac:dyDescent="0.25">
      <c r="A510" s="108" t="s">
        <v>994</v>
      </c>
      <c r="B510" s="109" t="s">
        <v>995</v>
      </c>
      <c r="C510" s="110"/>
      <c r="D510" s="111"/>
      <c r="E510" s="111"/>
      <c r="F510" s="111"/>
    </row>
    <row r="511" spans="1:6" ht="30" x14ac:dyDescent="0.25">
      <c r="A511" s="108" t="s">
        <v>996</v>
      </c>
      <c r="B511" s="109" t="s">
        <v>14787</v>
      </c>
      <c r="C511" s="110"/>
      <c r="D511" s="111"/>
      <c r="E511" s="111"/>
      <c r="F511" s="111"/>
    </row>
    <row r="512" spans="1:6" x14ac:dyDescent="0.25">
      <c r="A512" s="112" t="s">
        <v>997</v>
      </c>
      <c r="B512" s="113" t="s">
        <v>998</v>
      </c>
      <c r="C512" s="114" t="s">
        <v>142</v>
      </c>
      <c r="D512" s="115">
        <v>12.79</v>
      </c>
      <c r="E512" s="115">
        <v>0.23</v>
      </c>
      <c r="F512" s="115">
        <v>13.02</v>
      </c>
    </row>
    <row r="513" spans="1:6" ht="30" x14ac:dyDescent="0.25">
      <c r="A513" s="112" t="s">
        <v>999</v>
      </c>
      <c r="B513" s="113" t="s">
        <v>1000</v>
      </c>
      <c r="C513" s="114" t="s">
        <v>142</v>
      </c>
      <c r="D513" s="115">
        <v>13.12</v>
      </c>
      <c r="E513" s="115">
        <v>0.23</v>
      </c>
      <c r="F513" s="115">
        <v>13.35</v>
      </c>
    </row>
    <row r="514" spans="1:6" ht="30" x14ac:dyDescent="0.25">
      <c r="A514" s="112" t="s">
        <v>1001</v>
      </c>
      <c r="B514" s="113" t="s">
        <v>1002</v>
      </c>
      <c r="C514" s="114" t="s">
        <v>142</v>
      </c>
      <c r="D514" s="115">
        <v>20.99</v>
      </c>
      <c r="E514" s="115">
        <v>0.78</v>
      </c>
      <c r="F514" s="115">
        <v>21.77</v>
      </c>
    </row>
    <row r="515" spans="1:6" x14ac:dyDescent="0.25">
      <c r="A515" s="112" t="s">
        <v>1003</v>
      </c>
      <c r="B515" s="113" t="s">
        <v>1004</v>
      </c>
      <c r="C515" s="114" t="s">
        <v>142</v>
      </c>
      <c r="D515" s="115">
        <v>11.91</v>
      </c>
      <c r="E515" s="115"/>
      <c r="F515" s="115">
        <v>11.91</v>
      </c>
    </row>
    <row r="516" spans="1:6" x14ac:dyDescent="0.25">
      <c r="A516" s="108" t="s">
        <v>1005</v>
      </c>
      <c r="B516" s="109" t="s">
        <v>14788</v>
      </c>
      <c r="C516" s="110"/>
      <c r="D516" s="111"/>
      <c r="E516" s="111"/>
      <c r="F516" s="111"/>
    </row>
    <row r="517" spans="1:6" x14ac:dyDescent="0.25">
      <c r="A517" s="112" t="s">
        <v>1006</v>
      </c>
      <c r="B517" s="113" t="s">
        <v>1007</v>
      </c>
      <c r="C517" s="114" t="s">
        <v>142</v>
      </c>
      <c r="D517" s="115">
        <v>7.66</v>
      </c>
      <c r="E517" s="115">
        <v>1.08</v>
      </c>
      <c r="F517" s="115">
        <v>8.74</v>
      </c>
    </row>
    <row r="518" spans="1:6" x14ac:dyDescent="0.25">
      <c r="A518" s="112" t="s">
        <v>1008</v>
      </c>
      <c r="B518" s="113" t="s">
        <v>1009</v>
      </c>
      <c r="C518" s="114" t="s">
        <v>142</v>
      </c>
      <c r="D518" s="115">
        <v>8.6300000000000008</v>
      </c>
      <c r="E518" s="115">
        <v>1.22</v>
      </c>
      <c r="F518" s="115">
        <v>9.85</v>
      </c>
    </row>
    <row r="519" spans="1:6" x14ac:dyDescent="0.25">
      <c r="A519" s="112" t="s">
        <v>1010</v>
      </c>
      <c r="B519" s="113" t="s">
        <v>1011</v>
      </c>
      <c r="C519" s="114" t="s">
        <v>142</v>
      </c>
      <c r="D519" s="115">
        <v>15.67</v>
      </c>
      <c r="E519" s="115">
        <v>0.7</v>
      </c>
      <c r="F519" s="115">
        <v>16.37</v>
      </c>
    </row>
    <row r="520" spans="1:6" ht="30" x14ac:dyDescent="0.25">
      <c r="A520" s="112" t="s">
        <v>1012</v>
      </c>
      <c r="B520" s="113" t="s">
        <v>1013</v>
      </c>
      <c r="C520" s="114" t="s">
        <v>142</v>
      </c>
      <c r="D520" s="115">
        <v>16.579999999999998</v>
      </c>
      <c r="E520" s="115">
        <v>0.66</v>
      </c>
      <c r="F520" s="115">
        <v>17.239999999999998</v>
      </c>
    </row>
    <row r="521" spans="1:6" x14ac:dyDescent="0.25">
      <c r="A521" s="108" t="s">
        <v>1014</v>
      </c>
      <c r="B521" s="109" t="s">
        <v>14789</v>
      </c>
      <c r="C521" s="110"/>
      <c r="D521" s="111"/>
      <c r="E521" s="111"/>
      <c r="F521" s="111"/>
    </row>
    <row r="522" spans="1:6" x14ac:dyDescent="0.25">
      <c r="A522" s="112" t="s">
        <v>1015</v>
      </c>
      <c r="B522" s="113" t="s">
        <v>1016</v>
      </c>
      <c r="C522" s="114" t="s">
        <v>142</v>
      </c>
      <c r="D522" s="115">
        <v>32.630000000000003</v>
      </c>
      <c r="E522" s="115">
        <v>1.56</v>
      </c>
      <c r="F522" s="115">
        <v>34.19</v>
      </c>
    </row>
    <row r="523" spans="1:6" x14ac:dyDescent="0.25">
      <c r="A523" s="112" t="s">
        <v>1017</v>
      </c>
      <c r="B523" s="113" t="s">
        <v>1018</v>
      </c>
      <c r="C523" s="114" t="s">
        <v>142</v>
      </c>
      <c r="D523" s="115">
        <v>27.78</v>
      </c>
      <c r="E523" s="115">
        <v>1.26</v>
      </c>
      <c r="F523" s="115">
        <v>29.04</v>
      </c>
    </row>
    <row r="524" spans="1:6" x14ac:dyDescent="0.25">
      <c r="A524" s="108" t="s">
        <v>1019</v>
      </c>
      <c r="B524" s="109" t="s">
        <v>14790</v>
      </c>
      <c r="C524" s="110"/>
      <c r="D524" s="111"/>
      <c r="E524" s="111"/>
      <c r="F524" s="111"/>
    </row>
    <row r="525" spans="1:6" ht="30" x14ac:dyDescent="0.25">
      <c r="A525" s="112" t="s">
        <v>1020</v>
      </c>
      <c r="B525" s="113" t="s">
        <v>1021</v>
      </c>
      <c r="C525" s="114" t="s">
        <v>142</v>
      </c>
      <c r="D525" s="115">
        <v>240.02</v>
      </c>
      <c r="E525" s="115"/>
      <c r="F525" s="115">
        <v>240.02</v>
      </c>
    </row>
    <row r="526" spans="1:6" x14ac:dyDescent="0.25">
      <c r="A526" s="108" t="s">
        <v>1022</v>
      </c>
      <c r="B526" s="109" t="s">
        <v>1023</v>
      </c>
      <c r="C526" s="110"/>
      <c r="D526" s="111"/>
      <c r="E526" s="111"/>
      <c r="F526" s="111"/>
    </row>
    <row r="527" spans="1:6" x14ac:dyDescent="0.25">
      <c r="A527" s="112" t="s">
        <v>1024</v>
      </c>
      <c r="B527" s="113" t="s">
        <v>1025</v>
      </c>
      <c r="C527" s="114" t="s">
        <v>142</v>
      </c>
      <c r="D527" s="115">
        <v>5.13</v>
      </c>
      <c r="E527" s="115">
        <v>0.1</v>
      </c>
      <c r="F527" s="115">
        <v>5.23</v>
      </c>
    </row>
    <row r="528" spans="1:6" x14ac:dyDescent="0.25">
      <c r="A528" s="108" t="s">
        <v>1026</v>
      </c>
      <c r="B528" s="109" t="s">
        <v>1027</v>
      </c>
      <c r="C528" s="110"/>
      <c r="D528" s="111"/>
      <c r="E528" s="111"/>
      <c r="F528" s="111"/>
    </row>
    <row r="529" spans="1:6" x14ac:dyDescent="0.25">
      <c r="A529" s="112" t="s">
        <v>1028</v>
      </c>
      <c r="B529" s="113" t="s">
        <v>1029</v>
      </c>
      <c r="C529" s="114" t="s">
        <v>142</v>
      </c>
      <c r="D529" s="115">
        <v>3.42</v>
      </c>
      <c r="E529" s="115">
        <v>2.34</v>
      </c>
      <c r="F529" s="115">
        <v>5.76</v>
      </c>
    </row>
    <row r="530" spans="1:6" ht="30" x14ac:dyDescent="0.25">
      <c r="A530" s="112" t="s">
        <v>1030</v>
      </c>
      <c r="B530" s="113" t="s">
        <v>1031</v>
      </c>
      <c r="C530" s="114" t="s">
        <v>142</v>
      </c>
      <c r="D530" s="115">
        <v>16.079999999999998</v>
      </c>
      <c r="E530" s="115">
        <v>2.15</v>
      </c>
      <c r="F530" s="115">
        <v>18.23</v>
      </c>
    </row>
    <row r="531" spans="1:6" x14ac:dyDescent="0.25">
      <c r="A531" s="108" t="s">
        <v>1032</v>
      </c>
      <c r="B531" s="109" t="s">
        <v>1033</v>
      </c>
      <c r="C531" s="110"/>
      <c r="D531" s="111"/>
      <c r="E531" s="111"/>
      <c r="F531" s="111"/>
    </row>
    <row r="532" spans="1:6" ht="30" x14ac:dyDescent="0.25">
      <c r="A532" s="112" t="s">
        <v>1034</v>
      </c>
      <c r="B532" s="113" t="s">
        <v>1035</v>
      </c>
      <c r="C532" s="114" t="s">
        <v>142</v>
      </c>
      <c r="D532" s="115">
        <v>15.35</v>
      </c>
      <c r="E532" s="115">
        <v>0.35</v>
      </c>
      <c r="F532" s="115">
        <v>15.7</v>
      </c>
    </row>
    <row r="533" spans="1:6" ht="30" x14ac:dyDescent="0.25">
      <c r="A533" s="112" t="s">
        <v>1036</v>
      </c>
      <c r="B533" s="113" t="s">
        <v>1037</v>
      </c>
      <c r="C533" s="114" t="s">
        <v>142</v>
      </c>
      <c r="D533" s="115">
        <v>10.93</v>
      </c>
      <c r="E533" s="115">
        <v>0.25</v>
      </c>
      <c r="F533" s="115">
        <v>11.18</v>
      </c>
    </row>
    <row r="534" spans="1:6" ht="30" x14ac:dyDescent="0.25">
      <c r="A534" s="112" t="s">
        <v>1038</v>
      </c>
      <c r="B534" s="113" t="s">
        <v>1039</v>
      </c>
      <c r="C534" s="114" t="s">
        <v>142</v>
      </c>
      <c r="D534" s="115">
        <v>11.1</v>
      </c>
      <c r="E534" s="115">
        <v>0.11</v>
      </c>
      <c r="F534" s="115">
        <v>11.21</v>
      </c>
    </row>
    <row r="535" spans="1:6" ht="30" x14ac:dyDescent="0.25">
      <c r="A535" s="112" t="s">
        <v>1040</v>
      </c>
      <c r="B535" s="113" t="s">
        <v>1041</v>
      </c>
      <c r="C535" s="114" t="s">
        <v>142</v>
      </c>
      <c r="D535" s="115">
        <v>16.559999999999999</v>
      </c>
      <c r="E535" s="115">
        <v>0.33</v>
      </c>
      <c r="F535" s="115">
        <v>16.89</v>
      </c>
    </row>
    <row r="536" spans="1:6" x14ac:dyDescent="0.25">
      <c r="A536" s="108" t="s">
        <v>1042</v>
      </c>
      <c r="B536" s="109" t="s">
        <v>1043</v>
      </c>
      <c r="C536" s="110"/>
      <c r="D536" s="111"/>
      <c r="E536" s="111"/>
      <c r="F536" s="111"/>
    </row>
    <row r="537" spans="1:6" x14ac:dyDescent="0.25">
      <c r="A537" s="108" t="s">
        <v>1044</v>
      </c>
      <c r="B537" s="109" t="s">
        <v>1045</v>
      </c>
      <c r="C537" s="110"/>
      <c r="D537" s="111"/>
      <c r="E537" s="111"/>
      <c r="F537" s="111"/>
    </row>
    <row r="538" spans="1:6" x14ac:dyDescent="0.25">
      <c r="A538" s="112" t="s">
        <v>1046</v>
      </c>
      <c r="B538" s="113" t="s">
        <v>1047</v>
      </c>
      <c r="C538" s="114" t="s">
        <v>63</v>
      </c>
      <c r="D538" s="115">
        <v>35.520000000000003</v>
      </c>
      <c r="E538" s="115">
        <v>49.36</v>
      </c>
      <c r="F538" s="115">
        <v>84.88</v>
      </c>
    </row>
    <row r="539" spans="1:6" x14ac:dyDescent="0.25">
      <c r="A539" s="112" t="s">
        <v>1048</v>
      </c>
      <c r="B539" s="113" t="s">
        <v>1049</v>
      </c>
      <c r="C539" s="114" t="s">
        <v>63</v>
      </c>
      <c r="D539" s="115">
        <v>18.989999999999998</v>
      </c>
      <c r="E539" s="115">
        <v>29.69</v>
      </c>
      <c r="F539" s="115">
        <v>48.68</v>
      </c>
    </row>
    <row r="540" spans="1:6" x14ac:dyDescent="0.25">
      <c r="A540" s="112" t="s">
        <v>1050</v>
      </c>
      <c r="B540" s="113" t="s">
        <v>1051</v>
      </c>
      <c r="C540" s="114" t="s">
        <v>63</v>
      </c>
      <c r="D540" s="115">
        <v>12.78</v>
      </c>
      <c r="E540" s="115">
        <v>7.18</v>
      </c>
      <c r="F540" s="115">
        <v>19.96</v>
      </c>
    </row>
    <row r="541" spans="1:6" x14ac:dyDescent="0.25">
      <c r="A541" s="112" t="s">
        <v>1052</v>
      </c>
      <c r="B541" s="113" t="s">
        <v>1053</v>
      </c>
      <c r="C541" s="114" t="s">
        <v>63</v>
      </c>
      <c r="D541" s="115">
        <v>44.75</v>
      </c>
      <c r="E541" s="115">
        <v>57.45</v>
      </c>
      <c r="F541" s="115">
        <v>102.2</v>
      </c>
    </row>
    <row r="542" spans="1:6" x14ac:dyDescent="0.25">
      <c r="A542" s="112" t="s">
        <v>1054</v>
      </c>
      <c r="B542" s="113" t="s">
        <v>1055</v>
      </c>
      <c r="C542" s="114" t="s">
        <v>63</v>
      </c>
      <c r="D542" s="115">
        <v>224.64</v>
      </c>
      <c r="E542" s="115"/>
      <c r="F542" s="115">
        <v>224.64</v>
      </c>
    </row>
    <row r="543" spans="1:6" x14ac:dyDescent="0.25">
      <c r="A543" s="112" t="s">
        <v>1056</v>
      </c>
      <c r="B543" s="113" t="s">
        <v>1057</v>
      </c>
      <c r="C543" s="114" t="s">
        <v>63</v>
      </c>
      <c r="D543" s="115">
        <v>237.94</v>
      </c>
      <c r="E543" s="115"/>
      <c r="F543" s="115">
        <v>237.94</v>
      </c>
    </row>
    <row r="544" spans="1:6" x14ac:dyDescent="0.25">
      <c r="A544" s="112" t="s">
        <v>1058</v>
      </c>
      <c r="B544" s="113" t="s">
        <v>1059</v>
      </c>
      <c r="C544" s="114" t="s">
        <v>63</v>
      </c>
      <c r="D544" s="115">
        <v>257.43</v>
      </c>
      <c r="E544" s="115"/>
      <c r="F544" s="115">
        <v>257.43</v>
      </c>
    </row>
    <row r="545" spans="1:6" x14ac:dyDescent="0.25">
      <c r="A545" s="108" t="s">
        <v>1060</v>
      </c>
      <c r="B545" s="109" t="s">
        <v>1061</v>
      </c>
      <c r="C545" s="110"/>
      <c r="D545" s="111"/>
      <c r="E545" s="111"/>
      <c r="F545" s="111"/>
    </row>
    <row r="546" spans="1:6" x14ac:dyDescent="0.25">
      <c r="A546" s="112" t="s">
        <v>1062</v>
      </c>
      <c r="B546" s="113" t="s">
        <v>1063</v>
      </c>
      <c r="C546" s="114" t="s">
        <v>142</v>
      </c>
      <c r="D546" s="115">
        <v>22.53</v>
      </c>
      <c r="E546" s="115">
        <v>26.93</v>
      </c>
      <c r="F546" s="115">
        <v>49.46</v>
      </c>
    </row>
    <row r="547" spans="1:6" x14ac:dyDescent="0.25">
      <c r="A547" s="112" t="s">
        <v>1064</v>
      </c>
      <c r="B547" s="113" t="s">
        <v>1065</v>
      </c>
      <c r="C547" s="114" t="s">
        <v>560</v>
      </c>
      <c r="D547" s="115">
        <v>8.49</v>
      </c>
      <c r="E547" s="115">
        <v>1.86</v>
      </c>
      <c r="F547" s="115">
        <v>10.35</v>
      </c>
    </row>
    <row r="548" spans="1:6" x14ac:dyDescent="0.25">
      <c r="A548" s="112" t="s">
        <v>1066</v>
      </c>
      <c r="B548" s="113" t="s">
        <v>1067</v>
      </c>
      <c r="C548" s="114" t="s">
        <v>1068</v>
      </c>
      <c r="D548" s="115">
        <v>4.26</v>
      </c>
      <c r="E548" s="115">
        <v>1.68</v>
      </c>
      <c r="F548" s="115">
        <v>5.94</v>
      </c>
    </row>
    <row r="549" spans="1:6" x14ac:dyDescent="0.25">
      <c r="A549" s="112" t="s">
        <v>1069</v>
      </c>
      <c r="B549" s="113" t="s">
        <v>1070</v>
      </c>
      <c r="C549" s="114" t="s">
        <v>142</v>
      </c>
      <c r="D549" s="115"/>
      <c r="E549" s="115">
        <v>12.74</v>
      </c>
      <c r="F549" s="115">
        <v>12.74</v>
      </c>
    </row>
    <row r="550" spans="1:6" x14ac:dyDescent="0.25">
      <c r="A550" s="108" t="s">
        <v>1071</v>
      </c>
      <c r="B550" s="109" t="s">
        <v>1072</v>
      </c>
      <c r="C550" s="110"/>
      <c r="D550" s="111"/>
      <c r="E550" s="111"/>
      <c r="F550" s="111"/>
    </row>
    <row r="551" spans="1:6" x14ac:dyDescent="0.25">
      <c r="A551" s="112" t="s">
        <v>1073</v>
      </c>
      <c r="B551" s="113" t="s">
        <v>1074</v>
      </c>
      <c r="C551" s="114" t="s">
        <v>142</v>
      </c>
      <c r="D551" s="115"/>
      <c r="E551" s="115">
        <v>7.42</v>
      </c>
      <c r="F551" s="115">
        <v>7.42</v>
      </c>
    </row>
    <row r="552" spans="1:6" x14ac:dyDescent="0.25">
      <c r="A552" s="108" t="s">
        <v>1075</v>
      </c>
      <c r="B552" s="109" t="s">
        <v>1076</v>
      </c>
      <c r="C552" s="110"/>
      <c r="D552" s="111"/>
      <c r="E552" s="111"/>
      <c r="F552" s="111"/>
    </row>
    <row r="553" spans="1:6" x14ac:dyDescent="0.25">
      <c r="A553" s="112" t="s">
        <v>1077</v>
      </c>
      <c r="B553" s="113" t="s">
        <v>1078</v>
      </c>
      <c r="C553" s="114" t="s">
        <v>63</v>
      </c>
      <c r="D553" s="115">
        <v>28.76</v>
      </c>
      <c r="E553" s="115">
        <v>0.63</v>
      </c>
      <c r="F553" s="115">
        <v>29.39</v>
      </c>
    </row>
    <row r="554" spans="1:6" x14ac:dyDescent="0.25">
      <c r="A554" s="112" t="s">
        <v>1079</v>
      </c>
      <c r="B554" s="113" t="s">
        <v>1080</v>
      </c>
      <c r="C554" s="114" t="s">
        <v>142</v>
      </c>
      <c r="D554" s="115">
        <v>91.96</v>
      </c>
      <c r="E554" s="115">
        <v>18.559999999999999</v>
      </c>
      <c r="F554" s="115">
        <v>110.52</v>
      </c>
    </row>
    <row r="555" spans="1:6" x14ac:dyDescent="0.25">
      <c r="A555" s="112" t="s">
        <v>1081</v>
      </c>
      <c r="B555" s="113" t="s">
        <v>1082</v>
      </c>
      <c r="C555" s="114" t="s">
        <v>142</v>
      </c>
      <c r="D555" s="115">
        <v>124.87</v>
      </c>
      <c r="E555" s="115">
        <v>11.14</v>
      </c>
      <c r="F555" s="115">
        <v>136.01</v>
      </c>
    </row>
    <row r="556" spans="1:6" ht="30" x14ac:dyDescent="0.25">
      <c r="A556" s="112" t="s">
        <v>1083</v>
      </c>
      <c r="B556" s="113" t="s">
        <v>1084</v>
      </c>
      <c r="C556" s="114" t="s">
        <v>63</v>
      </c>
      <c r="D556" s="115">
        <v>4.8099999999999996</v>
      </c>
      <c r="E556" s="115">
        <v>11.14</v>
      </c>
      <c r="F556" s="115">
        <v>15.95</v>
      </c>
    </row>
    <row r="557" spans="1:6" ht="30" x14ac:dyDescent="0.25">
      <c r="A557" s="112" t="s">
        <v>1085</v>
      </c>
      <c r="B557" s="113" t="s">
        <v>1086</v>
      </c>
      <c r="C557" s="114" t="s">
        <v>63</v>
      </c>
      <c r="D557" s="115">
        <v>7.32</v>
      </c>
      <c r="E557" s="115">
        <v>11.14</v>
      </c>
      <c r="F557" s="115">
        <v>18.46</v>
      </c>
    </row>
    <row r="558" spans="1:6" ht="30" x14ac:dyDescent="0.25">
      <c r="A558" s="112" t="s">
        <v>1087</v>
      </c>
      <c r="B558" s="113" t="s">
        <v>1088</v>
      </c>
      <c r="C558" s="114" t="s">
        <v>63</v>
      </c>
      <c r="D558" s="115">
        <v>13.32</v>
      </c>
      <c r="E558" s="115">
        <v>11.14</v>
      </c>
      <c r="F558" s="115">
        <v>24.46</v>
      </c>
    </row>
    <row r="559" spans="1:6" x14ac:dyDescent="0.25">
      <c r="A559" s="108" t="s">
        <v>1089</v>
      </c>
      <c r="B559" s="109" t="s">
        <v>1090</v>
      </c>
      <c r="C559" s="110"/>
      <c r="D559" s="111"/>
      <c r="E559" s="111"/>
      <c r="F559" s="111"/>
    </row>
    <row r="560" spans="1:6" x14ac:dyDescent="0.25">
      <c r="A560" s="112" t="s">
        <v>1091</v>
      </c>
      <c r="B560" s="113" t="s">
        <v>1092</v>
      </c>
      <c r="C560" s="114" t="s">
        <v>119</v>
      </c>
      <c r="D560" s="115">
        <v>12.63</v>
      </c>
      <c r="E560" s="115">
        <v>12.99</v>
      </c>
      <c r="F560" s="115">
        <v>25.62</v>
      </c>
    </row>
    <row r="561" spans="1:6" x14ac:dyDescent="0.25">
      <c r="A561" s="112" t="s">
        <v>1093</v>
      </c>
      <c r="B561" s="113" t="s">
        <v>1094</v>
      </c>
      <c r="C561" s="114" t="s">
        <v>119</v>
      </c>
      <c r="D561" s="115">
        <v>17.86</v>
      </c>
      <c r="E561" s="115">
        <v>14.84</v>
      </c>
      <c r="F561" s="115">
        <v>32.700000000000003</v>
      </c>
    </row>
    <row r="562" spans="1:6" x14ac:dyDescent="0.25">
      <c r="A562" s="112" t="s">
        <v>1095</v>
      </c>
      <c r="B562" s="113" t="s">
        <v>1096</v>
      </c>
      <c r="C562" s="114" t="s">
        <v>119</v>
      </c>
      <c r="D562" s="115">
        <v>17.28</v>
      </c>
      <c r="E562" s="115">
        <v>18.559999999999999</v>
      </c>
      <c r="F562" s="115">
        <v>35.840000000000003</v>
      </c>
    </row>
    <row r="563" spans="1:6" x14ac:dyDescent="0.25">
      <c r="A563" s="108" t="s">
        <v>1097</v>
      </c>
      <c r="B563" s="109" t="s">
        <v>1098</v>
      </c>
      <c r="C563" s="110"/>
      <c r="D563" s="111"/>
      <c r="E563" s="111"/>
      <c r="F563" s="111"/>
    </row>
    <row r="564" spans="1:6" ht="30" x14ac:dyDescent="0.25">
      <c r="A564" s="112" t="s">
        <v>1099</v>
      </c>
      <c r="B564" s="113" t="s">
        <v>1100</v>
      </c>
      <c r="C564" s="114" t="s">
        <v>60</v>
      </c>
      <c r="D564" s="115">
        <v>9183.56</v>
      </c>
      <c r="E564" s="115"/>
      <c r="F564" s="115">
        <v>9183.56</v>
      </c>
    </row>
    <row r="565" spans="1:6" ht="45" x14ac:dyDescent="0.25">
      <c r="A565" s="112" t="s">
        <v>1101</v>
      </c>
      <c r="B565" s="113" t="s">
        <v>1102</v>
      </c>
      <c r="C565" s="114" t="s">
        <v>1103</v>
      </c>
      <c r="D565" s="115">
        <v>601.79999999999995</v>
      </c>
      <c r="E565" s="115"/>
      <c r="F565" s="115">
        <v>601.79999999999995</v>
      </c>
    </row>
    <row r="566" spans="1:6" x14ac:dyDescent="0.25">
      <c r="A566" s="112" t="s">
        <v>1104</v>
      </c>
      <c r="B566" s="113" t="s">
        <v>1105</v>
      </c>
      <c r="C566" s="114" t="s">
        <v>13</v>
      </c>
      <c r="D566" s="115">
        <v>349.65</v>
      </c>
      <c r="E566" s="115"/>
      <c r="F566" s="115">
        <v>349.65</v>
      </c>
    </row>
    <row r="567" spans="1:6" ht="30" x14ac:dyDescent="0.25">
      <c r="A567" s="112" t="s">
        <v>1106</v>
      </c>
      <c r="B567" s="113" t="s">
        <v>1107</v>
      </c>
      <c r="C567" s="114" t="s">
        <v>1108</v>
      </c>
      <c r="D567" s="115">
        <v>2.4900000000000002</v>
      </c>
      <c r="E567" s="115">
        <v>3.35</v>
      </c>
      <c r="F567" s="115">
        <v>5.84</v>
      </c>
    </row>
    <row r="568" spans="1:6" x14ac:dyDescent="0.25">
      <c r="A568" s="108" t="s">
        <v>1109</v>
      </c>
      <c r="B568" s="109" t="s">
        <v>14791</v>
      </c>
      <c r="C568" s="110"/>
      <c r="D568" s="111"/>
      <c r="E568" s="111"/>
      <c r="F568" s="111"/>
    </row>
    <row r="569" spans="1:6" x14ac:dyDescent="0.25">
      <c r="A569" s="112" t="s">
        <v>1110</v>
      </c>
      <c r="B569" s="113" t="s">
        <v>1111</v>
      </c>
      <c r="C569" s="114" t="s">
        <v>142</v>
      </c>
      <c r="D569" s="115">
        <v>107.29</v>
      </c>
      <c r="E569" s="115">
        <v>111.33</v>
      </c>
      <c r="F569" s="115">
        <v>218.62</v>
      </c>
    </row>
    <row r="570" spans="1:6" x14ac:dyDescent="0.25">
      <c r="A570" s="112" t="s">
        <v>1112</v>
      </c>
      <c r="B570" s="113" t="s">
        <v>1113</v>
      </c>
      <c r="C570" s="114" t="s">
        <v>142</v>
      </c>
      <c r="D570" s="115">
        <v>225.74</v>
      </c>
      <c r="E570" s="115">
        <v>215.44</v>
      </c>
      <c r="F570" s="115">
        <v>441.18</v>
      </c>
    </row>
    <row r="571" spans="1:6" ht="45" x14ac:dyDescent="0.25">
      <c r="A571" s="112" t="s">
        <v>1114</v>
      </c>
      <c r="B571" s="113" t="s">
        <v>1115</v>
      </c>
      <c r="C571" s="114" t="s">
        <v>142</v>
      </c>
      <c r="D571" s="115">
        <v>873.34</v>
      </c>
      <c r="E571" s="115">
        <v>100.19</v>
      </c>
      <c r="F571" s="115">
        <v>973.53</v>
      </c>
    </row>
    <row r="572" spans="1:6" ht="45" x14ac:dyDescent="0.25">
      <c r="A572" s="112" t="s">
        <v>1116</v>
      </c>
      <c r="B572" s="113" t="s">
        <v>1117</v>
      </c>
      <c r="C572" s="114" t="s">
        <v>142</v>
      </c>
      <c r="D572" s="115">
        <v>661.45</v>
      </c>
      <c r="E572" s="115">
        <v>123.04</v>
      </c>
      <c r="F572" s="115">
        <v>784.49</v>
      </c>
    </row>
    <row r="573" spans="1:6" x14ac:dyDescent="0.25">
      <c r="A573" s="108" t="s">
        <v>1118</v>
      </c>
      <c r="B573" s="109" t="s">
        <v>1119</v>
      </c>
      <c r="C573" s="110"/>
      <c r="D573" s="111"/>
      <c r="E573" s="111"/>
      <c r="F573" s="111"/>
    </row>
    <row r="574" spans="1:6" x14ac:dyDescent="0.25">
      <c r="A574" s="108" t="s">
        <v>1120</v>
      </c>
      <c r="B574" s="109" t="s">
        <v>1121</v>
      </c>
      <c r="C574" s="110"/>
      <c r="D574" s="111"/>
      <c r="E574" s="111"/>
      <c r="F574" s="111"/>
    </row>
    <row r="575" spans="1:6" x14ac:dyDescent="0.25">
      <c r="A575" s="112" t="s">
        <v>1122</v>
      </c>
      <c r="B575" s="113" t="s">
        <v>1123</v>
      </c>
      <c r="C575" s="114" t="s">
        <v>63</v>
      </c>
      <c r="D575" s="115">
        <v>36.71</v>
      </c>
      <c r="E575" s="115">
        <v>48.25</v>
      </c>
      <c r="F575" s="115">
        <v>84.96</v>
      </c>
    </row>
    <row r="576" spans="1:6" x14ac:dyDescent="0.25">
      <c r="A576" s="112" t="s">
        <v>1124</v>
      </c>
      <c r="B576" s="113" t="s">
        <v>1125</v>
      </c>
      <c r="C576" s="114" t="s">
        <v>63</v>
      </c>
      <c r="D576" s="115">
        <v>149.57</v>
      </c>
      <c r="E576" s="115">
        <v>55.67</v>
      </c>
      <c r="F576" s="115">
        <v>205.24</v>
      </c>
    </row>
    <row r="577" spans="1:6" x14ac:dyDescent="0.25">
      <c r="A577" s="112" t="s">
        <v>1126</v>
      </c>
      <c r="B577" s="113" t="s">
        <v>1127</v>
      </c>
      <c r="C577" s="114" t="s">
        <v>63</v>
      </c>
      <c r="D577" s="115">
        <v>43.76</v>
      </c>
      <c r="E577" s="115">
        <v>44.53</v>
      </c>
      <c r="F577" s="115">
        <v>88.29</v>
      </c>
    </row>
    <row r="578" spans="1:6" ht="30" x14ac:dyDescent="0.25">
      <c r="A578" s="112" t="s">
        <v>1128</v>
      </c>
      <c r="B578" s="113" t="s">
        <v>1129</v>
      </c>
      <c r="C578" s="114" t="s">
        <v>63</v>
      </c>
      <c r="D578" s="115"/>
      <c r="E578" s="115">
        <v>5.71</v>
      </c>
      <c r="F578" s="115">
        <v>5.71</v>
      </c>
    </row>
    <row r="579" spans="1:6" ht="30" x14ac:dyDescent="0.25">
      <c r="A579" s="112" t="s">
        <v>1130</v>
      </c>
      <c r="B579" s="113" t="s">
        <v>1131</v>
      </c>
      <c r="C579" s="114" t="s">
        <v>63</v>
      </c>
      <c r="D579" s="115"/>
      <c r="E579" s="115">
        <v>6.8</v>
      </c>
      <c r="F579" s="115">
        <v>6.8</v>
      </c>
    </row>
    <row r="580" spans="1:6" x14ac:dyDescent="0.25">
      <c r="A580" s="108" t="s">
        <v>1132</v>
      </c>
      <c r="B580" s="109" t="s">
        <v>1133</v>
      </c>
      <c r="C580" s="110"/>
      <c r="D580" s="111"/>
      <c r="E580" s="111"/>
      <c r="F580" s="111"/>
    </row>
    <row r="581" spans="1:6" x14ac:dyDescent="0.25">
      <c r="A581" s="112" t="s">
        <v>1134</v>
      </c>
      <c r="B581" s="113" t="s">
        <v>1135</v>
      </c>
      <c r="C581" s="114" t="s">
        <v>63</v>
      </c>
      <c r="D581" s="115">
        <v>113.92</v>
      </c>
      <c r="E581" s="115">
        <v>51.95</v>
      </c>
      <c r="F581" s="115">
        <v>165.87</v>
      </c>
    </row>
    <row r="582" spans="1:6" x14ac:dyDescent="0.25">
      <c r="A582" s="112" t="s">
        <v>1136</v>
      </c>
      <c r="B582" s="113" t="s">
        <v>1137</v>
      </c>
      <c r="C582" s="114" t="s">
        <v>63</v>
      </c>
      <c r="D582" s="115">
        <v>129.25</v>
      </c>
      <c r="E582" s="115">
        <v>51.95</v>
      </c>
      <c r="F582" s="115">
        <v>181.2</v>
      </c>
    </row>
    <row r="583" spans="1:6" x14ac:dyDescent="0.25">
      <c r="A583" s="112" t="s">
        <v>1138</v>
      </c>
      <c r="B583" s="113" t="s">
        <v>1139</v>
      </c>
      <c r="C583" s="114" t="s">
        <v>63</v>
      </c>
      <c r="D583" s="115">
        <v>101.71</v>
      </c>
      <c r="E583" s="115">
        <v>92.78</v>
      </c>
      <c r="F583" s="115">
        <v>194.49</v>
      </c>
    </row>
    <row r="584" spans="1:6" x14ac:dyDescent="0.25">
      <c r="A584" s="112" t="s">
        <v>1140</v>
      </c>
      <c r="B584" s="113" t="s">
        <v>1141</v>
      </c>
      <c r="C584" s="114" t="s">
        <v>63</v>
      </c>
      <c r="D584" s="115">
        <v>79.34</v>
      </c>
      <c r="E584" s="115">
        <v>50.1</v>
      </c>
      <c r="F584" s="115">
        <v>129.44</v>
      </c>
    </row>
    <row r="585" spans="1:6" x14ac:dyDescent="0.25">
      <c r="A585" s="112" t="s">
        <v>1142</v>
      </c>
      <c r="B585" s="113" t="s">
        <v>1143</v>
      </c>
      <c r="C585" s="114" t="s">
        <v>63</v>
      </c>
      <c r="D585" s="115">
        <v>43.21</v>
      </c>
      <c r="E585" s="115">
        <v>40.83</v>
      </c>
      <c r="F585" s="115">
        <v>84.04</v>
      </c>
    </row>
    <row r="586" spans="1:6" x14ac:dyDescent="0.25">
      <c r="A586" s="112" t="s">
        <v>1144</v>
      </c>
      <c r="B586" s="113" t="s">
        <v>1145</v>
      </c>
      <c r="C586" s="114" t="s">
        <v>63</v>
      </c>
      <c r="D586" s="115">
        <v>97.66</v>
      </c>
      <c r="E586" s="115">
        <v>81.180000000000007</v>
      </c>
      <c r="F586" s="115">
        <v>178.84</v>
      </c>
    </row>
    <row r="587" spans="1:6" ht="30" x14ac:dyDescent="0.25">
      <c r="A587" s="112" t="s">
        <v>1146</v>
      </c>
      <c r="B587" s="113" t="s">
        <v>1147</v>
      </c>
      <c r="C587" s="114" t="s">
        <v>63</v>
      </c>
      <c r="D587" s="115">
        <v>87.09</v>
      </c>
      <c r="E587" s="115">
        <v>31.96</v>
      </c>
      <c r="F587" s="115">
        <v>119.05</v>
      </c>
    </row>
    <row r="588" spans="1:6" ht="30" x14ac:dyDescent="0.25">
      <c r="A588" s="112" t="s">
        <v>1148</v>
      </c>
      <c r="B588" s="113" t="s">
        <v>1149</v>
      </c>
      <c r="C588" s="114" t="s">
        <v>63</v>
      </c>
      <c r="D588" s="115">
        <v>87.09</v>
      </c>
      <c r="E588" s="115">
        <v>56.98</v>
      </c>
      <c r="F588" s="115">
        <v>144.07</v>
      </c>
    </row>
    <row r="589" spans="1:6" ht="30" x14ac:dyDescent="0.25">
      <c r="A589" s="112" t="s">
        <v>1150</v>
      </c>
      <c r="B589" s="113" t="s">
        <v>1151</v>
      </c>
      <c r="C589" s="114" t="s">
        <v>63</v>
      </c>
      <c r="D589" s="115">
        <v>58.08</v>
      </c>
      <c r="E589" s="115">
        <v>97.81</v>
      </c>
      <c r="F589" s="115">
        <v>155.88999999999999</v>
      </c>
    </row>
    <row r="590" spans="1:6" x14ac:dyDescent="0.25">
      <c r="A590" s="108" t="s">
        <v>1152</v>
      </c>
      <c r="B590" s="109" t="s">
        <v>14792</v>
      </c>
      <c r="C590" s="110"/>
      <c r="D590" s="111"/>
      <c r="E590" s="111"/>
      <c r="F590" s="111"/>
    </row>
    <row r="591" spans="1:6" x14ac:dyDescent="0.25">
      <c r="A591" s="112" t="s">
        <v>1153</v>
      </c>
      <c r="B591" s="113" t="s">
        <v>1154</v>
      </c>
      <c r="C591" s="114" t="s">
        <v>119</v>
      </c>
      <c r="D591" s="115">
        <v>77.05</v>
      </c>
      <c r="E591" s="115">
        <v>8.81</v>
      </c>
      <c r="F591" s="115">
        <v>85.86</v>
      </c>
    </row>
    <row r="592" spans="1:6" x14ac:dyDescent="0.25">
      <c r="A592" s="112" t="s">
        <v>1155</v>
      </c>
      <c r="B592" s="113" t="s">
        <v>1156</v>
      </c>
      <c r="C592" s="114" t="s">
        <v>119</v>
      </c>
      <c r="D592" s="115">
        <v>105.61</v>
      </c>
      <c r="E592" s="115">
        <v>8.81</v>
      </c>
      <c r="F592" s="115">
        <v>114.42</v>
      </c>
    </row>
    <row r="593" spans="1:6" x14ac:dyDescent="0.25">
      <c r="A593" s="112" t="s">
        <v>1157</v>
      </c>
      <c r="B593" s="113" t="s">
        <v>1158</v>
      </c>
      <c r="C593" s="114" t="s">
        <v>119</v>
      </c>
      <c r="D593" s="115">
        <v>141.84</v>
      </c>
      <c r="E593" s="115">
        <v>8.81</v>
      </c>
      <c r="F593" s="115">
        <v>150.65</v>
      </c>
    </row>
    <row r="594" spans="1:6" x14ac:dyDescent="0.25">
      <c r="A594" s="112" t="s">
        <v>1159</v>
      </c>
      <c r="B594" s="113" t="s">
        <v>1160</v>
      </c>
      <c r="C594" s="114" t="s">
        <v>119</v>
      </c>
      <c r="D594" s="115">
        <v>144.36000000000001</v>
      </c>
      <c r="E594" s="115">
        <v>8.81</v>
      </c>
      <c r="F594" s="115">
        <v>153.16999999999999</v>
      </c>
    </row>
    <row r="595" spans="1:6" x14ac:dyDescent="0.25">
      <c r="A595" s="112" t="s">
        <v>1161</v>
      </c>
      <c r="B595" s="113" t="s">
        <v>1162</v>
      </c>
      <c r="C595" s="114" t="s">
        <v>119</v>
      </c>
      <c r="D595" s="115">
        <v>179.51</v>
      </c>
      <c r="E595" s="115">
        <v>8.81</v>
      </c>
      <c r="F595" s="115">
        <v>188.32</v>
      </c>
    </row>
    <row r="596" spans="1:6" x14ac:dyDescent="0.25">
      <c r="A596" s="108" t="s">
        <v>1163</v>
      </c>
      <c r="B596" s="109" t="s">
        <v>1164</v>
      </c>
      <c r="C596" s="110"/>
      <c r="D596" s="111"/>
      <c r="E596" s="111"/>
      <c r="F596" s="111"/>
    </row>
    <row r="597" spans="1:6" ht="30" x14ac:dyDescent="0.25">
      <c r="A597" s="112" t="s">
        <v>1165</v>
      </c>
      <c r="B597" s="113" t="s">
        <v>1166</v>
      </c>
      <c r="C597" s="114" t="s">
        <v>142</v>
      </c>
      <c r="D597" s="115">
        <v>341.59</v>
      </c>
      <c r="E597" s="115">
        <v>64.95</v>
      </c>
      <c r="F597" s="115">
        <v>406.54</v>
      </c>
    </row>
    <row r="598" spans="1:6" x14ac:dyDescent="0.25">
      <c r="A598" s="108" t="s">
        <v>1167</v>
      </c>
      <c r="B598" s="109" t="s">
        <v>1168</v>
      </c>
      <c r="C598" s="110"/>
      <c r="D598" s="111"/>
      <c r="E598" s="111"/>
      <c r="F598" s="111"/>
    </row>
    <row r="599" spans="1:6" x14ac:dyDescent="0.25">
      <c r="A599" s="108" t="s">
        <v>1169</v>
      </c>
      <c r="B599" s="109" t="s">
        <v>1170</v>
      </c>
      <c r="C599" s="110"/>
      <c r="D599" s="111"/>
      <c r="E599" s="111"/>
      <c r="F599" s="111"/>
    </row>
    <row r="600" spans="1:6" x14ac:dyDescent="0.25">
      <c r="A600" s="112" t="s">
        <v>1171</v>
      </c>
      <c r="B600" s="113" t="s">
        <v>1172</v>
      </c>
      <c r="C600" s="114" t="s">
        <v>560</v>
      </c>
      <c r="D600" s="115">
        <v>12.14</v>
      </c>
      <c r="E600" s="115">
        <v>2.15</v>
      </c>
      <c r="F600" s="115">
        <v>14.29</v>
      </c>
    </row>
    <row r="601" spans="1:6" x14ac:dyDescent="0.25">
      <c r="A601" s="112" t="s">
        <v>1173</v>
      </c>
      <c r="B601" s="113" t="s">
        <v>1174</v>
      </c>
      <c r="C601" s="114" t="s">
        <v>560</v>
      </c>
      <c r="D601" s="115">
        <v>9.8000000000000007</v>
      </c>
      <c r="E601" s="115">
        <v>2.15</v>
      </c>
      <c r="F601" s="115">
        <v>11.95</v>
      </c>
    </row>
    <row r="602" spans="1:6" x14ac:dyDescent="0.25">
      <c r="A602" s="112" t="s">
        <v>1175</v>
      </c>
      <c r="B602" s="113" t="s">
        <v>1176</v>
      </c>
      <c r="C602" s="114" t="s">
        <v>560</v>
      </c>
      <c r="D602" s="115">
        <v>13.09</v>
      </c>
      <c r="E602" s="115">
        <v>2.15</v>
      </c>
      <c r="F602" s="115">
        <v>15.24</v>
      </c>
    </row>
    <row r="603" spans="1:6" x14ac:dyDescent="0.25">
      <c r="A603" s="108" t="s">
        <v>1177</v>
      </c>
      <c r="B603" s="109" t="s">
        <v>1178</v>
      </c>
      <c r="C603" s="110"/>
      <c r="D603" s="111"/>
      <c r="E603" s="111"/>
      <c r="F603" s="111"/>
    </row>
    <row r="604" spans="1:6" x14ac:dyDescent="0.25">
      <c r="A604" s="112" t="s">
        <v>1179</v>
      </c>
      <c r="B604" s="113" t="s">
        <v>1180</v>
      </c>
      <c r="C604" s="114" t="s">
        <v>560</v>
      </c>
      <c r="D604" s="115">
        <v>12.4</v>
      </c>
      <c r="E604" s="115">
        <v>1.08</v>
      </c>
      <c r="F604" s="115">
        <v>13.48</v>
      </c>
    </row>
    <row r="605" spans="1:6" x14ac:dyDescent="0.25">
      <c r="A605" s="108" t="s">
        <v>1181</v>
      </c>
      <c r="B605" s="109" t="s">
        <v>1182</v>
      </c>
      <c r="C605" s="110"/>
      <c r="D605" s="111"/>
      <c r="E605" s="111"/>
      <c r="F605" s="111"/>
    </row>
    <row r="606" spans="1:6" x14ac:dyDescent="0.25">
      <c r="A606" s="108" t="s">
        <v>1183</v>
      </c>
      <c r="B606" s="109" t="s">
        <v>1184</v>
      </c>
      <c r="C606" s="110"/>
      <c r="D606" s="111"/>
      <c r="E606" s="111"/>
      <c r="F606" s="111"/>
    </row>
    <row r="607" spans="1:6" x14ac:dyDescent="0.25">
      <c r="A607" s="112" t="s">
        <v>1185</v>
      </c>
      <c r="B607" s="113" t="s">
        <v>1186</v>
      </c>
      <c r="C607" s="114" t="s">
        <v>142</v>
      </c>
      <c r="D607" s="115">
        <v>351.93</v>
      </c>
      <c r="E607" s="115"/>
      <c r="F607" s="115">
        <v>351.93</v>
      </c>
    </row>
    <row r="608" spans="1:6" x14ac:dyDescent="0.25">
      <c r="A608" s="112" t="s">
        <v>1187</v>
      </c>
      <c r="B608" s="113" t="s">
        <v>1188</v>
      </c>
      <c r="C608" s="114" t="s">
        <v>142</v>
      </c>
      <c r="D608" s="115">
        <v>366.24</v>
      </c>
      <c r="E608" s="115"/>
      <c r="F608" s="115">
        <v>366.24</v>
      </c>
    </row>
    <row r="609" spans="1:6" x14ac:dyDescent="0.25">
      <c r="A609" s="112" t="s">
        <v>1189</v>
      </c>
      <c r="B609" s="113" t="s">
        <v>1190</v>
      </c>
      <c r="C609" s="114" t="s">
        <v>142</v>
      </c>
      <c r="D609" s="115">
        <v>381.14</v>
      </c>
      <c r="E609" s="115"/>
      <c r="F609" s="115">
        <v>381.14</v>
      </c>
    </row>
    <row r="610" spans="1:6" x14ac:dyDescent="0.25">
      <c r="A610" s="112" t="s">
        <v>1191</v>
      </c>
      <c r="B610" s="113" t="s">
        <v>1192</v>
      </c>
      <c r="C610" s="114" t="s">
        <v>142</v>
      </c>
      <c r="D610" s="115">
        <v>396.64</v>
      </c>
      <c r="E610" s="115"/>
      <c r="F610" s="115">
        <v>396.64</v>
      </c>
    </row>
    <row r="611" spans="1:6" x14ac:dyDescent="0.25">
      <c r="A611" s="112" t="s">
        <v>1193</v>
      </c>
      <c r="B611" s="113" t="s">
        <v>1194</v>
      </c>
      <c r="C611" s="114" t="s">
        <v>142</v>
      </c>
      <c r="D611" s="115">
        <v>412.78</v>
      </c>
      <c r="E611" s="115"/>
      <c r="F611" s="115">
        <v>412.78</v>
      </c>
    </row>
    <row r="612" spans="1:6" x14ac:dyDescent="0.25">
      <c r="A612" s="112" t="s">
        <v>1195</v>
      </c>
      <c r="B612" s="113" t="s">
        <v>1196</v>
      </c>
      <c r="C612" s="114" t="s">
        <v>142</v>
      </c>
      <c r="D612" s="115">
        <v>398.76</v>
      </c>
      <c r="E612" s="115"/>
      <c r="F612" s="115">
        <v>398.76</v>
      </c>
    </row>
    <row r="613" spans="1:6" x14ac:dyDescent="0.25">
      <c r="A613" s="112" t="s">
        <v>1197</v>
      </c>
      <c r="B613" s="113" t="s">
        <v>1198</v>
      </c>
      <c r="C613" s="114" t="s">
        <v>142</v>
      </c>
      <c r="D613" s="115">
        <v>411.63</v>
      </c>
      <c r="E613" s="115"/>
      <c r="F613" s="115">
        <v>411.63</v>
      </c>
    </row>
    <row r="614" spans="1:6" x14ac:dyDescent="0.25">
      <c r="A614" s="112" t="s">
        <v>1199</v>
      </c>
      <c r="B614" s="113" t="s">
        <v>1200</v>
      </c>
      <c r="C614" s="114" t="s">
        <v>142</v>
      </c>
      <c r="D614" s="115">
        <v>426.63</v>
      </c>
      <c r="E614" s="115"/>
      <c r="F614" s="115">
        <v>426.63</v>
      </c>
    </row>
    <row r="615" spans="1:6" x14ac:dyDescent="0.25">
      <c r="A615" s="112" t="s">
        <v>1201</v>
      </c>
      <c r="B615" s="113" t="s">
        <v>1202</v>
      </c>
      <c r="C615" s="114" t="s">
        <v>142</v>
      </c>
      <c r="D615" s="115">
        <v>442.23</v>
      </c>
      <c r="E615" s="115"/>
      <c r="F615" s="115">
        <v>442.23</v>
      </c>
    </row>
    <row r="616" spans="1:6" x14ac:dyDescent="0.25">
      <c r="A616" s="112" t="s">
        <v>1203</v>
      </c>
      <c r="B616" s="113" t="s">
        <v>1204</v>
      </c>
      <c r="C616" s="114" t="s">
        <v>142</v>
      </c>
      <c r="D616" s="115">
        <v>460.29</v>
      </c>
      <c r="E616" s="115"/>
      <c r="F616" s="115">
        <v>460.29</v>
      </c>
    </row>
    <row r="617" spans="1:6" ht="30" x14ac:dyDescent="0.25">
      <c r="A617" s="112" t="s">
        <v>14793</v>
      </c>
      <c r="B617" s="113" t="s">
        <v>14794</v>
      </c>
      <c r="C617" s="114" t="s">
        <v>142</v>
      </c>
      <c r="D617" s="115">
        <v>470.08</v>
      </c>
      <c r="E617" s="115"/>
      <c r="F617" s="115">
        <v>470.08</v>
      </c>
    </row>
    <row r="618" spans="1:6" x14ac:dyDescent="0.25">
      <c r="A618" s="112" t="s">
        <v>1205</v>
      </c>
      <c r="B618" s="113" t="s">
        <v>1206</v>
      </c>
      <c r="C618" s="114" t="s">
        <v>142</v>
      </c>
      <c r="D618" s="115">
        <v>422.38</v>
      </c>
      <c r="E618" s="115"/>
      <c r="F618" s="115">
        <v>422.38</v>
      </c>
    </row>
    <row r="619" spans="1:6" x14ac:dyDescent="0.25">
      <c r="A619" s="108" t="s">
        <v>1207</v>
      </c>
      <c r="B619" s="109" t="s">
        <v>14795</v>
      </c>
      <c r="C619" s="110"/>
      <c r="D619" s="111"/>
      <c r="E619" s="111"/>
      <c r="F619" s="111"/>
    </row>
    <row r="620" spans="1:6" x14ac:dyDescent="0.25">
      <c r="A620" s="112" t="s">
        <v>1208</v>
      </c>
      <c r="B620" s="113" t="s">
        <v>1209</v>
      </c>
      <c r="C620" s="114" t="s">
        <v>142</v>
      </c>
      <c r="D620" s="115">
        <v>392.73</v>
      </c>
      <c r="E620" s="115"/>
      <c r="F620" s="115">
        <v>392.73</v>
      </c>
    </row>
    <row r="621" spans="1:6" x14ac:dyDescent="0.25">
      <c r="A621" s="112" t="s">
        <v>1210</v>
      </c>
      <c r="B621" s="113" t="s">
        <v>1211</v>
      </c>
      <c r="C621" s="114" t="s">
        <v>142</v>
      </c>
      <c r="D621" s="115">
        <v>411.82</v>
      </c>
      <c r="E621" s="115"/>
      <c r="F621" s="115">
        <v>411.82</v>
      </c>
    </row>
    <row r="622" spans="1:6" x14ac:dyDescent="0.25">
      <c r="A622" s="112" t="s">
        <v>1212</v>
      </c>
      <c r="B622" s="113" t="s">
        <v>1213</v>
      </c>
      <c r="C622" s="114" t="s">
        <v>142</v>
      </c>
      <c r="D622" s="115">
        <v>357.87</v>
      </c>
      <c r="E622" s="115"/>
      <c r="F622" s="115">
        <v>357.87</v>
      </c>
    </row>
    <row r="623" spans="1:6" ht="30" x14ac:dyDescent="0.25">
      <c r="A623" s="108" t="s">
        <v>1214</v>
      </c>
      <c r="B623" s="109" t="s">
        <v>1215</v>
      </c>
      <c r="C623" s="110"/>
      <c r="D623" s="111"/>
      <c r="E623" s="111"/>
      <c r="F623" s="111"/>
    </row>
    <row r="624" spans="1:6" x14ac:dyDescent="0.25">
      <c r="A624" s="112" t="s">
        <v>1216</v>
      </c>
      <c r="B624" s="113" t="s">
        <v>1217</v>
      </c>
      <c r="C624" s="114" t="s">
        <v>142</v>
      </c>
      <c r="D624" s="115">
        <v>327.71</v>
      </c>
      <c r="E624" s="115">
        <v>100.5</v>
      </c>
      <c r="F624" s="115">
        <v>428.21</v>
      </c>
    </row>
    <row r="625" spans="1:6" x14ac:dyDescent="0.25">
      <c r="A625" s="112" t="s">
        <v>1218</v>
      </c>
      <c r="B625" s="113" t="s">
        <v>1219</v>
      </c>
      <c r="C625" s="114" t="s">
        <v>142</v>
      </c>
      <c r="D625" s="115">
        <v>376.32</v>
      </c>
      <c r="E625" s="115">
        <v>100.5</v>
      </c>
      <c r="F625" s="115">
        <v>476.82</v>
      </c>
    </row>
    <row r="626" spans="1:6" x14ac:dyDescent="0.25">
      <c r="A626" s="108" t="s">
        <v>1220</v>
      </c>
      <c r="B626" s="109" t="s">
        <v>14796</v>
      </c>
      <c r="C626" s="110"/>
      <c r="D626" s="111"/>
      <c r="E626" s="111"/>
      <c r="F626" s="111"/>
    </row>
    <row r="627" spans="1:6" ht="30" x14ac:dyDescent="0.25">
      <c r="A627" s="112" t="s">
        <v>1221</v>
      </c>
      <c r="B627" s="113" t="s">
        <v>1222</v>
      </c>
      <c r="C627" s="114" t="s">
        <v>142</v>
      </c>
      <c r="D627" s="115">
        <v>253.57</v>
      </c>
      <c r="E627" s="115">
        <v>41.88</v>
      </c>
      <c r="F627" s="115">
        <v>295.45</v>
      </c>
    </row>
    <row r="628" spans="1:6" ht="30" x14ac:dyDescent="0.25">
      <c r="A628" s="112" t="s">
        <v>1223</v>
      </c>
      <c r="B628" s="113" t="s">
        <v>1224</v>
      </c>
      <c r="C628" s="114" t="s">
        <v>142</v>
      </c>
      <c r="D628" s="115">
        <v>283.07</v>
      </c>
      <c r="E628" s="115">
        <v>41.88</v>
      </c>
      <c r="F628" s="115">
        <v>324.95</v>
      </c>
    </row>
    <row r="629" spans="1:6" ht="30" x14ac:dyDescent="0.25">
      <c r="A629" s="112" t="s">
        <v>1225</v>
      </c>
      <c r="B629" s="113" t="s">
        <v>1226</v>
      </c>
      <c r="C629" s="114" t="s">
        <v>142</v>
      </c>
      <c r="D629" s="115">
        <v>344.97</v>
      </c>
      <c r="E629" s="115">
        <v>41.88</v>
      </c>
      <c r="F629" s="115">
        <v>386.85</v>
      </c>
    </row>
    <row r="630" spans="1:6" x14ac:dyDescent="0.25">
      <c r="A630" s="108" t="s">
        <v>1227</v>
      </c>
      <c r="B630" s="109" t="s">
        <v>1228</v>
      </c>
      <c r="C630" s="110"/>
      <c r="D630" s="111"/>
      <c r="E630" s="111"/>
      <c r="F630" s="111"/>
    </row>
    <row r="631" spans="1:6" x14ac:dyDescent="0.25">
      <c r="A631" s="112" t="s">
        <v>1229</v>
      </c>
      <c r="B631" s="113" t="s">
        <v>1230</v>
      </c>
      <c r="C631" s="114" t="s">
        <v>142</v>
      </c>
      <c r="D631" s="115">
        <v>72.209999999999994</v>
      </c>
      <c r="E631" s="115">
        <v>41.88</v>
      </c>
      <c r="F631" s="115">
        <v>114.09</v>
      </c>
    </row>
    <row r="632" spans="1:6" x14ac:dyDescent="0.25">
      <c r="A632" s="112" t="s">
        <v>1231</v>
      </c>
      <c r="B632" s="113" t="s">
        <v>1232</v>
      </c>
      <c r="C632" s="114" t="s">
        <v>142</v>
      </c>
      <c r="D632" s="115">
        <v>3349.26</v>
      </c>
      <c r="E632" s="115">
        <v>46.97</v>
      </c>
      <c r="F632" s="115">
        <v>3396.23</v>
      </c>
    </row>
    <row r="633" spans="1:6" x14ac:dyDescent="0.25">
      <c r="A633" s="112" t="s">
        <v>1233</v>
      </c>
      <c r="B633" s="113" t="s">
        <v>1234</v>
      </c>
      <c r="C633" s="114" t="s">
        <v>142</v>
      </c>
      <c r="D633" s="115">
        <v>305.07</v>
      </c>
      <c r="E633" s="115">
        <v>46.97</v>
      </c>
      <c r="F633" s="115">
        <v>352.04</v>
      </c>
    </row>
    <row r="634" spans="1:6" ht="30" x14ac:dyDescent="0.25">
      <c r="A634" s="112" t="s">
        <v>1235</v>
      </c>
      <c r="B634" s="113" t="s">
        <v>1236</v>
      </c>
      <c r="C634" s="114" t="s">
        <v>142</v>
      </c>
      <c r="D634" s="115">
        <v>294.17</v>
      </c>
      <c r="E634" s="115">
        <v>308.72000000000003</v>
      </c>
      <c r="F634" s="115">
        <v>602.89</v>
      </c>
    </row>
    <row r="635" spans="1:6" x14ac:dyDescent="0.25">
      <c r="A635" s="112" t="s">
        <v>1237</v>
      </c>
      <c r="B635" s="113" t="s">
        <v>1238</v>
      </c>
      <c r="C635" s="114" t="s">
        <v>142</v>
      </c>
      <c r="D635" s="115">
        <v>1908.54</v>
      </c>
      <c r="E635" s="115">
        <v>564.88</v>
      </c>
      <c r="F635" s="115">
        <v>2473.42</v>
      </c>
    </row>
    <row r="636" spans="1:6" x14ac:dyDescent="0.25">
      <c r="A636" s="108" t="s">
        <v>14797</v>
      </c>
      <c r="B636" s="109" t="s">
        <v>14798</v>
      </c>
      <c r="C636" s="110"/>
      <c r="D636" s="111"/>
      <c r="E636" s="111"/>
      <c r="F636" s="111"/>
    </row>
    <row r="637" spans="1:6" ht="30" x14ac:dyDescent="0.25">
      <c r="A637" s="112" t="s">
        <v>14799</v>
      </c>
      <c r="B637" s="113" t="s">
        <v>14800</v>
      </c>
      <c r="C637" s="114" t="s">
        <v>142</v>
      </c>
      <c r="D637" s="115">
        <v>461.66</v>
      </c>
      <c r="E637" s="115">
        <v>41.88</v>
      </c>
      <c r="F637" s="115">
        <v>503.54</v>
      </c>
    </row>
    <row r="638" spans="1:6" x14ac:dyDescent="0.25">
      <c r="A638" s="108" t="s">
        <v>1239</v>
      </c>
      <c r="B638" s="109" t="s">
        <v>14801</v>
      </c>
      <c r="C638" s="110"/>
      <c r="D638" s="111"/>
      <c r="E638" s="111"/>
      <c r="F638" s="111"/>
    </row>
    <row r="639" spans="1:6" ht="30" x14ac:dyDescent="0.25">
      <c r="A639" s="112" t="s">
        <v>1240</v>
      </c>
      <c r="B639" s="113" t="s">
        <v>1241</v>
      </c>
      <c r="C639" s="114" t="s">
        <v>142</v>
      </c>
      <c r="D639" s="115"/>
      <c r="E639" s="115">
        <v>70.61</v>
      </c>
      <c r="F639" s="115">
        <v>70.61</v>
      </c>
    </row>
    <row r="640" spans="1:6" x14ac:dyDescent="0.25">
      <c r="A640" s="112" t="s">
        <v>1242</v>
      </c>
      <c r="B640" s="113" t="s">
        <v>1243</v>
      </c>
      <c r="C640" s="114" t="s">
        <v>142</v>
      </c>
      <c r="D640" s="115"/>
      <c r="E640" s="115">
        <v>141.22</v>
      </c>
      <c r="F640" s="115">
        <v>141.22</v>
      </c>
    </row>
    <row r="641" spans="1:6" x14ac:dyDescent="0.25">
      <c r="A641" s="112" t="s">
        <v>1244</v>
      </c>
      <c r="B641" s="113" t="s">
        <v>1245</v>
      </c>
      <c r="C641" s="114" t="s">
        <v>142</v>
      </c>
      <c r="D641" s="115"/>
      <c r="E641" s="115">
        <v>97.54</v>
      </c>
      <c r="F641" s="115">
        <v>97.54</v>
      </c>
    </row>
    <row r="642" spans="1:6" x14ac:dyDescent="0.25">
      <c r="A642" s="112" t="s">
        <v>1246</v>
      </c>
      <c r="B642" s="113" t="s">
        <v>1247</v>
      </c>
      <c r="C642" s="114" t="s">
        <v>142</v>
      </c>
      <c r="D642" s="115">
        <v>41.69</v>
      </c>
      <c r="E642" s="115">
        <v>107.72</v>
      </c>
      <c r="F642" s="115">
        <v>149.41</v>
      </c>
    </row>
    <row r="643" spans="1:6" x14ac:dyDescent="0.25">
      <c r="A643" s="112" t="s">
        <v>1248</v>
      </c>
      <c r="B643" s="113" t="s">
        <v>1249</v>
      </c>
      <c r="C643" s="114" t="s">
        <v>63</v>
      </c>
      <c r="D643" s="115">
        <v>14.47</v>
      </c>
      <c r="E643" s="115"/>
      <c r="F643" s="115">
        <v>14.47</v>
      </c>
    </row>
    <row r="644" spans="1:6" x14ac:dyDescent="0.25">
      <c r="A644" s="108" t="s">
        <v>1250</v>
      </c>
      <c r="B644" s="109" t="s">
        <v>1251</v>
      </c>
      <c r="C644" s="110"/>
      <c r="D644" s="111"/>
      <c r="E644" s="111"/>
      <c r="F644" s="111"/>
    </row>
    <row r="645" spans="1:6" x14ac:dyDescent="0.25">
      <c r="A645" s="112" t="s">
        <v>1252</v>
      </c>
      <c r="B645" s="113" t="s">
        <v>1253</v>
      </c>
      <c r="C645" s="114" t="s">
        <v>142</v>
      </c>
      <c r="D645" s="115">
        <v>141.97</v>
      </c>
      <c r="E645" s="115">
        <v>58.63</v>
      </c>
      <c r="F645" s="115">
        <v>200.6</v>
      </c>
    </row>
    <row r="646" spans="1:6" x14ac:dyDescent="0.25">
      <c r="A646" s="112" t="s">
        <v>1254</v>
      </c>
      <c r="B646" s="113" t="s">
        <v>1255</v>
      </c>
      <c r="C646" s="114" t="s">
        <v>142</v>
      </c>
      <c r="D646" s="115">
        <v>110.35</v>
      </c>
      <c r="E646" s="115">
        <v>25.13</v>
      </c>
      <c r="F646" s="115">
        <v>135.47999999999999</v>
      </c>
    </row>
    <row r="647" spans="1:6" x14ac:dyDescent="0.25">
      <c r="A647" s="112" t="s">
        <v>1256</v>
      </c>
      <c r="B647" s="113" t="s">
        <v>1257</v>
      </c>
      <c r="C647" s="114" t="s">
        <v>63</v>
      </c>
      <c r="D647" s="115">
        <v>2.52</v>
      </c>
      <c r="E647" s="115">
        <v>0.5</v>
      </c>
      <c r="F647" s="115">
        <v>3.02</v>
      </c>
    </row>
    <row r="648" spans="1:6" ht="30" x14ac:dyDescent="0.25">
      <c r="A648" s="112" t="s">
        <v>1258</v>
      </c>
      <c r="B648" s="113" t="s">
        <v>1259</v>
      </c>
      <c r="C648" s="114" t="s">
        <v>142</v>
      </c>
      <c r="D648" s="115">
        <v>503</v>
      </c>
      <c r="E648" s="115">
        <v>43.68</v>
      </c>
      <c r="F648" s="115">
        <v>546.67999999999995</v>
      </c>
    </row>
    <row r="649" spans="1:6" x14ac:dyDescent="0.25">
      <c r="A649" s="112" t="s">
        <v>1260</v>
      </c>
      <c r="B649" s="113" t="s">
        <v>1261</v>
      </c>
      <c r="C649" s="114" t="s">
        <v>142</v>
      </c>
      <c r="D649" s="115">
        <v>236.25</v>
      </c>
      <c r="E649" s="115">
        <v>33.5</v>
      </c>
      <c r="F649" s="115">
        <v>269.75</v>
      </c>
    </row>
    <row r="650" spans="1:6" x14ac:dyDescent="0.25">
      <c r="A650" s="112" t="s">
        <v>1262</v>
      </c>
      <c r="B650" s="113" t="s">
        <v>1263</v>
      </c>
      <c r="C650" s="114" t="s">
        <v>142</v>
      </c>
      <c r="D650" s="115"/>
      <c r="E650" s="115">
        <v>33.5</v>
      </c>
      <c r="F650" s="115">
        <v>33.5</v>
      </c>
    </row>
    <row r="651" spans="1:6" x14ac:dyDescent="0.25">
      <c r="A651" s="112" t="s">
        <v>1264</v>
      </c>
      <c r="B651" s="113" t="s">
        <v>1265</v>
      </c>
      <c r="C651" s="114" t="s">
        <v>142</v>
      </c>
      <c r="D651" s="115">
        <v>138.85</v>
      </c>
      <c r="E651" s="115">
        <v>16.75</v>
      </c>
      <c r="F651" s="115">
        <v>155.6</v>
      </c>
    </row>
    <row r="652" spans="1:6" x14ac:dyDescent="0.25">
      <c r="A652" s="112" t="s">
        <v>1266</v>
      </c>
      <c r="B652" s="113" t="s">
        <v>1267</v>
      </c>
      <c r="C652" s="114" t="s">
        <v>142</v>
      </c>
      <c r="D652" s="115">
        <v>116.25</v>
      </c>
      <c r="E652" s="115">
        <v>50.25</v>
      </c>
      <c r="F652" s="115">
        <v>166.5</v>
      </c>
    </row>
    <row r="653" spans="1:6" x14ac:dyDescent="0.25">
      <c r="A653" s="112" t="s">
        <v>1268</v>
      </c>
      <c r="B653" s="113" t="s">
        <v>1269</v>
      </c>
      <c r="C653" s="114" t="s">
        <v>142</v>
      </c>
      <c r="D653" s="115">
        <v>141.97</v>
      </c>
      <c r="E653" s="115">
        <v>78.989999999999995</v>
      </c>
      <c r="F653" s="115">
        <v>220.96</v>
      </c>
    </row>
    <row r="654" spans="1:6" x14ac:dyDescent="0.25">
      <c r="A654" s="112" t="s">
        <v>1270</v>
      </c>
      <c r="B654" s="113" t="s">
        <v>1271</v>
      </c>
      <c r="C654" s="114" t="s">
        <v>142</v>
      </c>
      <c r="D654" s="115">
        <v>155.74</v>
      </c>
      <c r="E654" s="115">
        <v>0.17</v>
      </c>
      <c r="F654" s="115">
        <v>155.91</v>
      </c>
    </row>
    <row r="655" spans="1:6" x14ac:dyDescent="0.25">
      <c r="A655" s="112" t="s">
        <v>1272</v>
      </c>
      <c r="B655" s="113" t="s">
        <v>1273</v>
      </c>
      <c r="C655" s="114" t="s">
        <v>142</v>
      </c>
      <c r="D655" s="115">
        <v>288.33999999999997</v>
      </c>
      <c r="E655" s="115">
        <v>13.4</v>
      </c>
      <c r="F655" s="115">
        <v>301.74</v>
      </c>
    </row>
    <row r="656" spans="1:6" x14ac:dyDescent="0.25">
      <c r="A656" s="112" t="s">
        <v>1274</v>
      </c>
      <c r="B656" s="113" t="s">
        <v>1275</v>
      </c>
      <c r="C656" s="114" t="s">
        <v>142</v>
      </c>
      <c r="D656" s="115">
        <v>990.37</v>
      </c>
      <c r="E656" s="115">
        <v>13.4</v>
      </c>
      <c r="F656" s="115">
        <v>1003.77</v>
      </c>
    </row>
    <row r="657" spans="1:6" x14ac:dyDescent="0.25">
      <c r="A657" s="108" t="s">
        <v>1276</v>
      </c>
      <c r="B657" s="109" t="s">
        <v>14802</v>
      </c>
      <c r="C657" s="110"/>
      <c r="D657" s="111"/>
      <c r="E657" s="111"/>
      <c r="F657" s="111"/>
    </row>
    <row r="658" spans="1:6" x14ac:dyDescent="0.25">
      <c r="A658" s="112" t="s">
        <v>1277</v>
      </c>
      <c r="B658" s="113" t="s">
        <v>1278</v>
      </c>
      <c r="C658" s="114" t="s">
        <v>63</v>
      </c>
      <c r="D658" s="115">
        <v>1.4</v>
      </c>
      <c r="E658" s="115">
        <v>4.1900000000000004</v>
      </c>
      <c r="F658" s="115">
        <v>5.59</v>
      </c>
    </row>
    <row r="659" spans="1:6" x14ac:dyDescent="0.25">
      <c r="A659" s="112" t="s">
        <v>1279</v>
      </c>
      <c r="B659" s="113" t="s">
        <v>1280</v>
      </c>
      <c r="C659" s="114" t="s">
        <v>119</v>
      </c>
      <c r="D659" s="115">
        <v>16.920000000000002</v>
      </c>
      <c r="E659" s="115"/>
      <c r="F659" s="115">
        <v>16.920000000000002</v>
      </c>
    </row>
    <row r="660" spans="1:6" x14ac:dyDescent="0.25">
      <c r="A660" s="112" t="s">
        <v>1281</v>
      </c>
      <c r="B660" s="113" t="s">
        <v>1282</v>
      </c>
      <c r="C660" s="114" t="s">
        <v>63</v>
      </c>
      <c r="D660" s="115">
        <v>3.67</v>
      </c>
      <c r="E660" s="115">
        <v>4.1900000000000004</v>
      </c>
      <c r="F660" s="115">
        <v>7.86</v>
      </c>
    </row>
    <row r="661" spans="1:6" ht="30" x14ac:dyDescent="0.25">
      <c r="A661" s="112" t="s">
        <v>1283</v>
      </c>
      <c r="B661" s="113" t="s">
        <v>1284</v>
      </c>
      <c r="C661" s="114" t="s">
        <v>142</v>
      </c>
      <c r="D661" s="115">
        <v>6873.51</v>
      </c>
      <c r="E661" s="115">
        <v>1453.5</v>
      </c>
      <c r="F661" s="115">
        <v>8327.01</v>
      </c>
    </row>
    <row r="662" spans="1:6" ht="30" x14ac:dyDescent="0.25">
      <c r="A662" s="112" t="s">
        <v>1285</v>
      </c>
      <c r="B662" s="113" t="s">
        <v>1286</v>
      </c>
      <c r="C662" s="114" t="s">
        <v>119</v>
      </c>
      <c r="D662" s="115">
        <v>101.6</v>
      </c>
      <c r="E662" s="115">
        <v>111.33</v>
      </c>
      <c r="F662" s="115">
        <v>212.93</v>
      </c>
    </row>
    <row r="663" spans="1:6" x14ac:dyDescent="0.25">
      <c r="A663" s="108" t="s">
        <v>1287</v>
      </c>
      <c r="B663" s="109" t="s">
        <v>1288</v>
      </c>
      <c r="C663" s="110"/>
      <c r="D663" s="111"/>
      <c r="E663" s="111"/>
      <c r="F663" s="111"/>
    </row>
    <row r="664" spans="1:6" x14ac:dyDescent="0.25">
      <c r="A664" s="108" t="s">
        <v>1289</v>
      </c>
      <c r="B664" s="109" t="s">
        <v>1290</v>
      </c>
      <c r="C664" s="110"/>
      <c r="D664" s="111"/>
      <c r="E664" s="111"/>
      <c r="F664" s="111"/>
    </row>
    <row r="665" spans="1:6" x14ac:dyDescent="0.25">
      <c r="A665" s="112" t="s">
        <v>1291</v>
      </c>
      <c r="B665" s="113" t="s">
        <v>1292</v>
      </c>
      <c r="C665" s="114" t="s">
        <v>119</v>
      </c>
      <c r="D665" s="115">
        <v>16.010000000000002</v>
      </c>
      <c r="E665" s="115">
        <v>39.1</v>
      </c>
      <c r="F665" s="115">
        <v>55.11</v>
      </c>
    </row>
    <row r="666" spans="1:6" x14ac:dyDescent="0.25">
      <c r="A666" s="112" t="s">
        <v>1293</v>
      </c>
      <c r="B666" s="113" t="s">
        <v>1294</v>
      </c>
      <c r="C666" s="114" t="s">
        <v>119</v>
      </c>
      <c r="D666" s="115">
        <v>24.95</v>
      </c>
      <c r="E666" s="115">
        <v>40.65</v>
      </c>
      <c r="F666" s="115">
        <v>65.599999999999994</v>
      </c>
    </row>
    <row r="667" spans="1:6" x14ac:dyDescent="0.25">
      <c r="A667" s="112" t="s">
        <v>1295</v>
      </c>
      <c r="B667" s="113" t="s">
        <v>1296</v>
      </c>
      <c r="C667" s="114" t="s">
        <v>119</v>
      </c>
      <c r="D667" s="115">
        <v>36.06</v>
      </c>
      <c r="E667" s="115">
        <v>64.709999999999994</v>
      </c>
      <c r="F667" s="115">
        <v>100.77</v>
      </c>
    </row>
    <row r="668" spans="1:6" x14ac:dyDescent="0.25">
      <c r="A668" s="108" t="s">
        <v>1297</v>
      </c>
      <c r="B668" s="109" t="s">
        <v>1298</v>
      </c>
      <c r="C668" s="110"/>
      <c r="D668" s="111"/>
      <c r="E668" s="111"/>
      <c r="F668" s="111"/>
    </row>
    <row r="669" spans="1:6" ht="30" x14ac:dyDescent="0.25">
      <c r="A669" s="112" t="s">
        <v>1299</v>
      </c>
      <c r="B669" s="113" t="s">
        <v>1300</v>
      </c>
      <c r="C669" s="114" t="s">
        <v>60</v>
      </c>
      <c r="D669" s="115">
        <v>5700</v>
      </c>
      <c r="E669" s="115"/>
      <c r="F669" s="115">
        <v>5700</v>
      </c>
    </row>
    <row r="670" spans="1:6" x14ac:dyDescent="0.25">
      <c r="A670" s="112" t="s">
        <v>1301</v>
      </c>
      <c r="B670" s="113" t="s">
        <v>1302</v>
      </c>
      <c r="C670" s="114" t="s">
        <v>119</v>
      </c>
      <c r="D670" s="115">
        <v>87.73</v>
      </c>
      <c r="E670" s="115">
        <v>1.68</v>
      </c>
      <c r="F670" s="115">
        <v>89.41</v>
      </c>
    </row>
    <row r="671" spans="1:6" x14ac:dyDescent="0.25">
      <c r="A671" s="112" t="s">
        <v>1303</v>
      </c>
      <c r="B671" s="113" t="s">
        <v>1304</v>
      </c>
      <c r="C671" s="114" t="s">
        <v>119</v>
      </c>
      <c r="D671" s="115">
        <v>91.52</v>
      </c>
      <c r="E671" s="115">
        <v>1.68</v>
      </c>
      <c r="F671" s="115">
        <v>93.2</v>
      </c>
    </row>
    <row r="672" spans="1:6" x14ac:dyDescent="0.25">
      <c r="A672" s="112" t="s">
        <v>1305</v>
      </c>
      <c r="B672" s="113" t="s">
        <v>1306</v>
      </c>
      <c r="C672" s="114" t="s">
        <v>119</v>
      </c>
      <c r="D672" s="115">
        <v>120.86</v>
      </c>
      <c r="E672" s="115">
        <v>1.68</v>
      </c>
      <c r="F672" s="115">
        <v>122.54</v>
      </c>
    </row>
    <row r="673" spans="1:6" x14ac:dyDescent="0.25">
      <c r="A673" s="112" t="s">
        <v>1307</v>
      </c>
      <c r="B673" s="113" t="s">
        <v>1308</v>
      </c>
      <c r="C673" s="114" t="s">
        <v>119</v>
      </c>
      <c r="D673" s="115">
        <v>156.68</v>
      </c>
      <c r="E673" s="115">
        <v>1.68</v>
      </c>
      <c r="F673" s="115">
        <v>158.36000000000001</v>
      </c>
    </row>
    <row r="674" spans="1:6" x14ac:dyDescent="0.25">
      <c r="A674" s="112" t="s">
        <v>1309</v>
      </c>
      <c r="B674" s="113" t="s">
        <v>1310</v>
      </c>
      <c r="C674" s="114" t="s">
        <v>119</v>
      </c>
      <c r="D674" s="115">
        <v>165</v>
      </c>
      <c r="E674" s="115">
        <v>1.68</v>
      </c>
      <c r="F674" s="115">
        <v>166.68</v>
      </c>
    </row>
    <row r="675" spans="1:6" x14ac:dyDescent="0.25">
      <c r="A675" s="112" t="s">
        <v>1311</v>
      </c>
      <c r="B675" s="113" t="s">
        <v>1312</v>
      </c>
      <c r="C675" s="114" t="s">
        <v>119</v>
      </c>
      <c r="D675" s="115">
        <v>157.85</v>
      </c>
      <c r="E675" s="115">
        <v>1.68</v>
      </c>
      <c r="F675" s="115">
        <v>159.53</v>
      </c>
    </row>
    <row r="676" spans="1:6" x14ac:dyDescent="0.25">
      <c r="A676" s="108" t="s">
        <v>1313</v>
      </c>
      <c r="B676" s="109" t="s">
        <v>1314</v>
      </c>
      <c r="C676" s="110"/>
      <c r="D676" s="111"/>
      <c r="E676" s="111"/>
      <c r="F676" s="111"/>
    </row>
    <row r="677" spans="1:6" ht="30" x14ac:dyDescent="0.25">
      <c r="A677" s="112" t="s">
        <v>1315</v>
      </c>
      <c r="B677" s="113" t="s">
        <v>1316</v>
      </c>
      <c r="C677" s="114" t="s">
        <v>60</v>
      </c>
      <c r="D677" s="115">
        <v>1723.3</v>
      </c>
      <c r="E677" s="115"/>
      <c r="F677" s="115">
        <v>1723.3</v>
      </c>
    </row>
    <row r="678" spans="1:6" x14ac:dyDescent="0.25">
      <c r="A678" s="112" t="s">
        <v>1317</v>
      </c>
      <c r="B678" s="113" t="s">
        <v>1318</v>
      </c>
      <c r="C678" s="114" t="s">
        <v>119</v>
      </c>
      <c r="D678" s="115">
        <v>32.020000000000003</v>
      </c>
      <c r="E678" s="115">
        <v>12.38</v>
      </c>
      <c r="F678" s="115">
        <v>44.4</v>
      </c>
    </row>
    <row r="679" spans="1:6" x14ac:dyDescent="0.25">
      <c r="A679" s="112" t="s">
        <v>1319</v>
      </c>
      <c r="B679" s="113" t="s">
        <v>1320</v>
      </c>
      <c r="C679" s="114" t="s">
        <v>119</v>
      </c>
      <c r="D679" s="115">
        <v>44.46</v>
      </c>
      <c r="E679" s="115">
        <v>17.89</v>
      </c>
      <c r="F679" s="115">
        <v>62.35</v>
      </c>
    </row>
    <row r="680" spans="1:6" x14ac:dyDescent="0.25">
      <c r="A680" s="112" t="s">
        <v>1321</v>
      </c>
      <c r="B680" s="113" t="s">
        <v>1322</v>
      </c>
      <c r="C680" s="114" t="s">
        <v>119</v>
      </c>
      <c r="D680" s="115">
        <v>58.8</v>
      </c>
      <c r="E680" s="115">
        <v>24.5</v>
      </c>
      <c r="F680" s="115">
        <v>83.3</v>
      </c>
    </row>
    <row r="681" spans="1:6" x14ac:dyDescent="0.25">
      <c r="A681" s="112" t="s">
        <v>1323</v>
      </c>
      <c r="B681" s="113" t="s">
        <v>1324</v>
      </c>
      <c r="C681" s="114" t="s">
        <v>119</v>
      </c>
      <c r="D681" s="115">
        <v>77.16</v>
      </c>
      <c r="E681" s="115">
        <v>32.42</v>
      </c>
      <c r="F681" s="115">
        <v>109.58</v>
      </c>
    </row>
    <row r="682" spans="1:6" x14ac:dyDescent="0.25">
      <c r="A682" s="108" t="s">
        <v>1325</v>
      </c>
      <c r="B682" s="109" t="s">
        <v>1326</v>
      </c>
      <c r="C682" s="110"/>
      <c r="D682" s="111"/>
      <c r="E682" s="111"/>
      <c r="F682" s="111"/>
    </row>
    <row r="683" spans="1:6" ht="30" x14ac:dyDescent="0.25">
      <c r="A683" s="112" t="s">
        <v>1327</v>
      </c>
      <c r="B683" s="113" t="s">
        <v>1328</v>
      </c>
      <c r="C683" s="114" t="s">
        <v>60</v>
      </c>
      <c r="D683" s="115">
        <v>1997.01</v>
      </c>
      <c r="E683" s="115"/>
      <c r="F683" s="115">
        <v>1997.01</v>
      </c>
    </row>
    <row r="684" spans="1:6" x14ac:dyDescent="0.25">
      <c r="A684" s="112" t="s">
        <v>1329</v>
      </c>
      <c r="B684" s="113" t="s">
        <v>1330</v>
      </c>
      <c r="C684" s="114" t="s">
        <v>119</v>
      </c>
      <c r="D684" s="115">
        <v>53.73</v>
      </c>
      <c r="E684" s="115">
        <v>10.42</v>
      </c>
      <c r="F684" s="115">
        <v>64.150000000000006</v>
      </c>
    </row>
    <row r="685" spans="1:6" x14ac:dyDescent="0.25">
      <c r="A685" s="112" t="s">
        <v>1331</v>
      </c>
      <c r="B685" s="113" t="s">
        <v>1332</v>
      </c>
      <c r="C685" s="114" t="s">
        <v>119</v>
      </c>
      <c r="D685" s="115">
        <v>67.14</v>
      </c>
      <c r="E685" s="115">
        <v>15.05</v>
      </c>
      <c r="F685" s="115">
        <v>82.19</v>
      </c>
    </row>
    <row r="686" spans="1:6" x14ac:dyDescent="0.25">
      <c r="A686" s="112" t="s">
        <v>1333</v>
      </c>
      <c r="B686" s="113" t="s">
        <v>1334</v>
      </c>
      <c r="C686" s="114" t="s">
        <v>119</v>
      </c>
      <c r="D686" s="115">
        <v>87.77</v>
      </c>
      <c r="E686" s="115">
        <v>20.51</v>
      </c>
      <c r="F686" s="115">
        <v>108.28</v>
      </c>
    </row>
    <row r="687" spans="1:6" x14ac:dyDescent="0.25">
      <c r="A687" s="112" t="s">
        <v>1335</v>
      </c>
      <c r="B687" s="113" t="s">
        <v>1336</v>
      </c>
      <c r="C687" s="114" t="s">
        <v>119</v>
      </c>
      <c r="D687" s="115">
        <v>140.19</v>
      </c>
      <c r="E687" s="115">
        <v>26.75</v>
      </c>
      <c r="F687" s="115">
        <v>166.94</v>
      </c>
    </row>
    <row r="688" spans="1:6" x14ac:dyDescent="0.25">
      <c r="A688" s="108" t="s">
        <v>1337</v>
      </c>
      <c r="B688" s="109" t="s">
        <v>1338</v>
      </c>
      <c r="C688" s="110"/>
      <c r="D688" s="111"/>
      <c r="E688" s="111"/>
      <c r="F688" s="111"/>
    </row>
    <row r="689" spans="1:6" ht="30" x14ac:dyDescent="0.25">
      <c r="A689" s="112" t="s">
        <v>1339</v>
      </c>
      <c r="B689" s="113" t="s">
        <v>1340</v>
      </c>
      <c r="C689" s="114" t="s">
        <v>60</v>
      </c>
      <c r="D689" s="115">
        <v>16755.080000000002</v>
      </c>
      <c r="E689" s="115"/>
      <c r="F689" s="115">
        <v>16755.080000000002</v>
      </c>
    </row>
    <row r="690" spans="1:6" x14ac:dyDescent="0.25">
      <c r="A690" s="112" t="s">
        <v>1341</v>
      </c>
      <c r="B690" s="113" t="s">
        <v>1342</v>
      </c>
      <c r="C690" s="114" t="s">
        <v>119</v>
      </c>
      <c r="D690" s="115">
        <v>158.91999999999999</v>
      </c>
      <c r="E690" s="115">
        <v>7.58</v>
      </c>
      <c r="F690" s="115">
        <v>166.5</v>
      </c>
    </row>
    <row r="691" spans="1:6" x14ac:dyDescent="0.25">
      <c r="A691" s="112" t="s">
        <v>1343</v>
      </c>
      <c r="B691" s="113" t="s">
        <v>1344</v>
      </c>
      <c r="C691" s="114" t="s">
        <v>119</v>
      </c>
      <c r="D691" s="115">
        <v>181.53</v>
      </c>
      <c r="E691" s="115">
        <v>9.5</v>
      </c>
      <c r="F691" s="115">
        <v>191.03</v>
      </c>
    </row>
    <row r="692" spans="1:6" x14ac:dyDescent="0.25">
      <c r="A692" s="112" t="s">
        <v>1345</v>
      </c>
      <c r="B692" s="113" t="s">
        <v>1346</v>
      </c>
      <c r="C692" s="114" t="s">
        <v>119</v>
      </c>
      <c r="D692" s="115">
        <v>225.79</v>
      </c>
      <c r="E692" s="115">
        <v>14.38</v>
      </c>
      <c r="F692" s="115">
        <v>240.17</v>
      </c>
    </row>
    <row r="693" spans="1:6" x14ac:dyDescent="0.25">
      <c r="A693" s="112" t="s">
        <v>1347</v>
      </c>
      <c r="B693" s="113" t="s">
        <v>1348</v>
      </c>
      <c r="C693" s="114" t="s">
        <v>119</v>
      </c>
      <c r="D693" s="115">
        <v>258.83999999999997</v>
      </c>
      <c r="E693" s="115">
        <v>20.12</v>
      </c>
      <c r="F693" s="115">
        <v>278.95999999999998</v>
      </c>
    </row>
    <row r="694" spans="1:6" x14ac:dyDescent="0.25">
      <c r="A694" s="112" t="s">
        <v>1349</v>
      </c>
      <c r="B694" s="113" t="s">
        <v>1350</v>
      </c>
      <c r="C694" s="114" t="s">
        <v>119</v>
      </c>
      <c r="D694" s="115">
        <v>330.78</v>
      </c>
      <c r="E694" s="115">
        <v>30.75</v>
      </c>
      <c r="F694" s="115">
        <v>361.53</v>
      </c>
    </row>
    <row r="695" spans="1:6" x14ac:dyDescent="0.25">
      <c r="A695" s="112" t="s">
        <v>1351</v>
      </c>
      <c r="B695" s="113" t="s">
        <v>1352</v>
      </c>
      <c r="C695" s="114" t="s">
        <v>119</v>
      </c>
      <c r="D695" s="115">
        <v>392.08</v>
      </c>
      <c r="E695" s="115">
        <v>36.06</v>
      </c>
      <c r="F695" s="115">
        <v>428.14</v>
      </c>
    </row>
    <row r="696" spans="1:6" x14ac:dyDescent="0.25">
      <c r="A696" s="112" t="s">
        <v>1353</v>
      </c>
      <c r="B696" s="113" t="s">
        <v>1354</v>
      </c>
      <c r="C696" s="114" t="s">
        <v>119</v>
      </c>
      <c r="D696" s="115">
        <v>470.4</v>
      </c>
      <c r="E696" s="115">
        <v>42.65</v>
      </c>
      <c r="F696" s="115">
        <v>513.04999999999995</v>
      </c>
    </row>
    <row r="697" spans="1:6" x14ac:dyDescent="0.25">
      <c r="A697" s="112" t="s">
        <v>1355</v>
      </c>
      <c r="B697" s="113" t="s">
        <v>1356</v>
      </c>
      <c r="C697" s="114" t="s">
        <v>119</v>
      </c>
      <c r="D697" s="115">
        <v>543.54999999999995</v>
      </c>
      <c r="E697" s="115">
        <v>36.06</v>
      </c>
      <c r="F697" s="115">
        <v>579.61</v>
      </c>
    </row>
    <row r="698" spans="1:6" x14ac:dyDescent="0.25">
      <c r="A698" s="112" t="s">
        <v>1357</v>
      </c>
      <c r="B698" s="113" t="s">
        <v>1358</v>
      </c>
      <c r="C698" s="114" t="s">
        <v>119</v>
      </c>
      <c r="D698" s="115">
        <v>239.7</v>
      </c>
      <c r="E698" s="115"/>
      <c r="F698" s="115">
        <v>239.7</v>
      </c>
    </row>
    <row r="699" spans="1:6" x14ac:dyDescent="0.25">
      <c r="A699" s="112" t="s">
        <v>1359</v>
      </c>
      <c r="B699" s="113" t="s">
        <v>1360</v>
      </c>
      <c r="C699" s="114" t="s">
        <v>119</v>
      </c>
      <c r="D699" s="115">
        <v>421.23</v>
      </c>
      <c r="E699" s="115"/>
      <c r="F699" s="115">
        <v>421.23</v>
      </c>
    </row>
    <row r="700" spans="1:6" ht="30" x14ac:dyDescent="0.25">
      <c r="A700" s="112" t="s">
        <v>1361</v>
      </c>
      <c r="B700" s="113" t="s">
        <v>1362</v>
      </c>
      <c r="C700" s="114" t="s">
        <v>60</v>
      </c>
      <c r="D700" s="115">
        <v>16755.080000000002</v>
      </c>
      <c r="E700" s="115"/>
      <c r="F700" s="115">
        <v>16755.080000000002</v>
      </c>
    </row>
    <row r="701" spans="1:6" x14ac:dyDescent="0.25">
      <c r="A701" s="112" t="s">
        <v>1363</v>
      </c>
      <c r="B701" s="113" t="s">
        <v>1364</v>
      </c>
      <c r="C701" s="114" t="s">
        <v>119</v>
      </c>
      <c r="D701" s="115">
        <v>841.75</v>
      </c>
      <c r="E701" s="115"/>
      <c r="F701" s="115">
        <v>841.75</v>
      </c>
    </row>
    <row r="702" spans="1:6" x14ac:dyDescent="0.25">
      <c r="A702" s="112" t="s">
        <v>1365</v>
      </c>
      <c r="B702" s="113" t="s">
        <v>1366</v>
      </c>
      <c r="C702" s="114" t="s">
        <v>119</v>
      </c>
      <c r="D702" s="115">
        <v>1120.31</v>
      </c>
      <c r="E702" s="115"/>
      <c r="F702" s="115">
        <v>1120.31</v>
      </c>
    </row>
    <row r="703" spans="1:6" x14ac:dyDescent="0.25">
      <c r="A703" s="112" t="s">
        <v>1367</v>
      </c>
      <c r="B703" s="113" t="s">
        <v>1368</v>
      </c>
      <c r="C703" s="114" t="s">
        <v>119</v>
      </c>
      <c r="D703" s="115">
        <v>1397.83</v>
      </c>
      <c r="E703" s="115"/>
      <c r="F703" s="115">
        <v>1397.83</v>
      </c>
    </row>
    <row r="704" spans="1:6" ht="30" x14ac:dyDescent="0.25">
      <c r="A704" s="112" t="s">
        <v>14803</v>
      </c>
      <c r="B704" s="113" t="s">
        <v>14804</v>
      </c>
      <c r="C704" s="114" t="s">
        <v>119</v>
      </c>
      <c r="D704" s="115">
        <v>557.62</v>
      </c>
      <c r="E704" s="115"/>
      <c r="F704" s="115">
        <v>557.62</v>
      </c>
    </row>
    <row r="705" spans="1:6" ht="30" x14ac:dyDescent="0.25">
      <c r="A705" s="112" t="s">
        <v>14805</v>
      </c>
      <c r="B705" s="113" t="s">
        <v>14806</v>
      </c>
      <c r="C705" s="114" t="s">
        <v>142</v>
      </c>
      <c r="D705" s="115">
        <v>360</v>
      </c>
      <c r="E705" s="115"/>
      <c r="F705" s="115">
        <v>360</v>
      </c>
    </row>
    <row r="706" spans="1:6" x14ac:dyDescent="0.25">
      <c r="A706" s="108" t="s">
        <v>1369</v>
      </c>
      <c r="B706" s="109" t="s">
        <v>14807</v>
      </c>
      <c r="C706" s="110"/>
      <c r="D706" s="111"/>
      <c r="E706" s="111"/>
      <c r="F706" s="111"/>
    </row>
    <row r="707" spans="1:6" ht="30" x14ac:dyDescent="0.25">
      <c r="A707" s="112" t="s">
        <v>1370</v>
      </c>
      <c r="B707" s="113" t="s">
        <v>1371</v>
      </c>
      <c r="C707" s="114" t="s">
        <v>60</v>
      </c>
      <c r="D707" s="115">
        <v>1591.65</v>
      </c>
      <c r="E707" s="115"/>
      <c r="F707" s="115">
        <v>1591.65</v>
      </c>
    </row>
    <row r="708" spans="1:6" x14ac:dyDescent="0.25">
      <c r="A708" s="112" t="s">
        <v>1372</v>
      </c>
      <c r="B708" s="113" t="s">
        <v>1373</v>
      </c>
      <c r="C708" s="114" t="s">
        <v>119</v>
      </c>
      <c r="D708" s="115">
        <v>27.04</v>
      </c>
      <c r="E708" s="115"/>
      <c r="F708" s="115">
        <v>27.04</v>
      </c>
    </row>
    <row r="709" spans="1:6" x14ac:dyDescent="0.25">
      <c r="A709" s="112" t="s">
        <v>1374</v>
      </c>
      <c r="B709" s="113" t="s">
        <v>1375</v>
      </c>
      <c r="C709" s="114" t="s">
        <v>119</v>
      </c>
      <c r="D709" s="115">
        <v>31.41</v>
      </c>
      <c r="E709" s="115"/>
      <c r="F709" s="115">
        <v>31.41</v>
      </c>
    </row>
    <row r="710" spans="1:6" x14ac:dyDescent="0.25">
      <c r="A710" s="112" t="s">
        <v>1376</v>
      </c>
      <c r="B710" s="113" t="s">
        <v>1377</v>
      </c>
      <c r="C710" s="114" t="s">
        <v>119</v>
      </c>
      <c r="D710" s="115">
        <v>52.78</v>
      </c>
      <c r="E710" s="115"/>
      <c r="F710" s="115">
        <v>52.78</v>
      </c>
    </row>
    <row r="711" spans="1:6" x14ac:dyDescent="0.25">
      <c r="A711" s="112" t="s">
        <v>1378</v>
      </c>
      <c r="B711" s="113" t="s">
        <v>1379</v>
      </c>
      <c r="C711" s="114" t="s">
        <v>142</v>
      </c>
      <c r="D711" s="115"/>
      <c r="E711" s="115">
        <v>419.9</v>
      </c>
      <c r="F711" s="115">
        <v>419.9</v>
      </c>
    </row>
    <row r="712" spans="1:6" x14ac:dyDescent="0.25">
      <c r="A712" s="108" t="s">
        <v>1380</v>
      </c>
      <c r="B712" s="109" t="s">
        <v>14808</v>
      </c>
      <c r="C712" s="110"/>
      <c r="D712" s="111"/>
      <c r="E712" s="111"/>
      <c r="F712" s="111"/>
    </row>
    <row r="713" spans="1:6" ht="30" x14ac:dyDescent="0.25">
      <c r="A713" s="112" t="s">
        <v>1381</v>
      </c>
      <c r="B713" s="113" t="s">
        <v>1382</v>
      </c>
      <c r="C713" s="114" t="s">
        <v>60</v>
      </c>
      <c r="D713" s="115">
        <v>24654.92</v>
      </c>
      <c r="E713" s="115"/>
      <c r="F713" s="115">
        <v>24654.92</v>
      </c>
    </row>
    <row r="714" spans="1:6" x14ac:dyDescent="0.25">
      <c r="A714" s="112" t="s">
        <v>1383</v>
      </c>
      <c r="B714" s="113" t="s">
        <v>1384</v>
      </c>
      <c r="C714" s="114" t="s">
        <v>119</v>
      </c>
      <c r="D714" s="115">
        <v>31.26</v>
      </c>
      <c r="E714" s="115">
        <v>4.47</v>
      </c>
      <c r="F714" s="115">
        <v>35.729999999999997</v>
      </c>
    </row>
    <row r="715" spans="1:6" x14ac:dyDescent="0.25">
      <c r="A715" s="112" t="s">
        <v>1385</v>
      </c>
      <c r="B715" s="113" t="s">
        <v>1386</v>
      </c>
      <c r="C715" s="114" t="s">
        <v>119</v>
      </c>
      <c r="D715" s="115">
        <v>37.93</v>
      </c>
      <c r="E715" s="115">
        <v>4.47</v>
      </c>
      <c r="F715" s="115">
        <v>42.4</v>
      </c>
    </row>
    <row r="716" spans="1:6" x14ac:dyDescent="0.25">
      <c r="A716" s="112" t="s">
        <v>1387</v>
      </c>
      <c r="B716" s="113" t="s">
        <v>1388</v>
      </c>
      <c r="C716" s="114" t="s">
        <v>119</v>
      </c>
      <c r="D716" s="115">
        <v>44.56</v>
      </c>
      <c r="E716" s="115">
        <v>4.47</v>
      </c>
      <c r="F716" s="115">
        <v>49.03</v>
      </c>
    </row>
    <row r="717" spans="1:6" x14ac:dyDescent="0.25">
      <c r="A717" s="112" t="s">
        <v>1389</v>
      </c>
      <c r="B717" s="113" t="s">
        <v>1390</v>
      </c>
      <c r="C717" s="114" t="s">
        <v>119</v>
      </c>
      <c r="D717" s="115">
        <v>51.92</v>
      </c>
      <c r="E717" s="115">
        <v>4.47</v>
      </c>
      <c r="F717" s="115">
        <v>56.39</v>
      </c>
    </row>
    <row r="718" spans="1:6" x14ac:dyDescent="0.25">
      <c r="A718" s="112" t="s">
        <v>1391</v>
      </c>
      <c r="B718" s="113" t="s">
        <v>1392</v>
      </c>
      <c r="C718" s="114" t="s">
        <v>119</v>
      </c>
      <c r="D718" s="115">
        <v>64.2</v>
      </c>
      <c r="E718" s="115">
        <v>4.47</v>
      </c>
      <c r="F718" s="115">
        <v>68.67</v>
      </c>
    </row>
    <row r="719" spans="1:6" x14ac:dyDescent="0.25">
      <c r="A719" s="112" t="s">
        <v>1393</v>
      </c>
      <c r="B719" s="113" t="s">
        <v>1394</v>
      </c>
      <c r="C719" s="114" t="s">
        <v>119</v>
      </c>
      <c r="D719" s="115">
        <v>80.3</v>
      </c>
      <c r="E719" s="115">
        <v>4.47</v>
      </c>
      <c r="F719" s="115">
        <v>84.77</v>
      </c>
    </row>
    <row r="720" spans="1:6" x14ac:dyDescent="0.25">
      <c r="A720" s="112" t="s">
        <v>1395</v>
      </c>
      <c r="B720" s="113" t="s">
        <v>1396</v>
      </c>
      <c r="C720" s="114" t="s">
        <v>119</v>
      </c>
      <c r="D720" s="115">
        <v>98.12</v>
      </c>
      <c r="E720" s="115">
        <v>4.47</v>
      </c>
      <c r="F720" s="115">
        <v>102.59</v>
      </c>
    </row>
    <row r="721" spans="1:6" x14ac:dyDescent="0.25">
      <c r="A721" s="112" t="s">
        <v>1397</v>
      </c>
      <c r="B721" s="113" t="s">
        <v>1398</v>
      </c>
      <c r="C721" s="114" t="s">
        <v>119</v>
      </c>
      <c r="D721" s="115">
        <v>121.12</v>
      </c>
      <c r="E721" s="115">
        <v>4.47</v>
      </c>
      <c r="F721" s="115">
        <v>125.59</v>
      </c>
    </row>
    <row r="722" spans="1:6" x14ac:dyDescent="0.25">
      <c r="A722" s="108" t="s">
        <v>1399</v>
      </c>
      <c r="B722" s="109" t="s">
        <v>14809</v>
      </c>
      <c r="C722" s="110"/>
      <c r="D722" s="111"/>
      <c r="E722" s="111"/>
      <c r="F722" s="111"/>
    </row>
    <row r="723" spans="1:6" ht="30" x14ac:dyDescent="0.25">
      <c r="A723" s="112" t="s">
        <v>1400</v>
      </c>
      <c r="B723" s="113" t="s">
        <v>1401</v>
      </c>
      <c r="C723" s="114" t="s">
        <v>60</v>
      </c>
      <c r="D723" s="115">
        <v>18627.650000000001</v>
      </c>
      <c r="E723" s="115"/>
      <c r="F723" s="115">
        <v>18627.650000000001</v>
      </c>
    </row>
    <row r="724" spans="1:6" x14ac:dyDescent="0.25">
      <c r="A724" s="112" t="s">
        <v>1402</v>
      </c>
      <c r="B724" s="113" t="s">
        <v>1403</v>
      </c>
      <c r="C724" s="114" t="s">
        <v>119</v>
      </c>
      <c r="D724" s="115">
        <v>215.06</v>
      </c>
      <c r="E724" s="115">
        <v>20.12</v>
      </c>
      <c r="F724" s="115">
        <v>235.18</v>
      </c>
    </row>
    <row r="725" spans="1:6" x14ac:dyDescent="0.25">
      <c r="A725" s="112" t="s">
        <v>1404</v>
      </c>
      <c r="B725" s="113" t="s">
        <v>1405</v>
      </c>
      <c r="C725" s="114" t="s">
        <v>119</v>
      </c>
      <c r="D725" s="115">
        <v>271.29000000000002</v>
      </c>
      <c r="E725" s="115">
        <v>30.75</v>
      </c>
      <c r="F725" s="115">
        <v>302.04000000000002</v>
      </c>
    </row>
    <row r="726" spans="1:6" x14ac:dyDescent="0.25">
      <c r="A726" s="112" t="s">
        <v>1406</v>
      </c>
      <c r="B726" s="113" t="s">
        <v>1407</v>
      </c>
      <c r="C726" s="114" t="s">
        <v>119</v>
      </c>
      <c r="D726" s="115">
        <v>314.39</v>
      </c>
      <c r="E726" s="115">
        <v>36.06</v>
      </c>
      <c r="F726" s="115">
        <v>350.45</v>
      </c>
    </row>
    <row r="727" spans="1:6" x14ac:dyDescent="0.25">
      <c r="A727" s="108" t="s">
        <v>1408</v>
      </c>
      <c r="B727" s="109" t="s">
        <v>1409</v>
      </c>
      <c r="C727" s="110"/>
      <c r="D727" s="111"/>
      <c r="E727" s="111"/>
      <c r="F727" s="111"/>
    </row>
    <row r="728" spans="1:6" x14ac:dyDescent="0.25">
      <c r="A728" s="108" t="s">
        <v>1410</v>
      </c>
      <c r="B728" s="109" t="s">
        <v>14810</v>
      </c>
      <c r="C728" s="110"/>
      <c r="D728" s="111"/>
      <c r="E728" s="111"/>
      <c r="F728" s="111"/>
    </row>
    <row r="729" spans="1:6" ht="30" x14ac:dyDescent="0.25">
      <c r="A729" s="112" t="s">
        <v>1411</v>
      </c>
      <c r="B729" s="113" t="s">
        <v>1412</v>
      </c>
      <c r="C729" s="114" t="s">
        <v>63</v>
      </c>
      <c r="D729" s="115">
        <v>104.19</v>
      </c>
      <c r="E729" s="115">
        <v>27.03</v>
      </c>
      <c r="F729" s="115">
        <v>131.22</v>
      </c>
    </row>
    <row r="730" spans="1:6" ht="30" x14ac:dyDescent="0.25">
      <c r="A730" s="112" t="s">
        <v>1413</v>
      </c>
      <c r="B730" s="113" t="s">
        <v>1414</v>
      </c>
      <c r="C730" s="114" t="s">
        <v>63</v>
      </c>
      <c r="D730" s="115">
        <v>115.16</v>
      </c>
      <c r="E730" s="115">
        <v>29.71</v>
      </c>
      <c r="F730" s="115">
        <v>144.87</v>
      </c>
    </row>
    <row r="731" spans="1:6" ht="30" x14ac:dyDescent="0.25">
      <c r="A731" s="112" t="s">
        <v>1415</v>
      </c>
      <c r="B731" s="113" t="s">
        <v>1416</v>
      </c>
      <c r="C731" s="114" t="s">
        <v>63</v>
      </c>
      <c r="D731" s="115">
        <v>137.58000000000001</v>
      </c>
      <c r="E731" s="115">
        <v>32.409999999999997</v>
      </c>
      <c r="F731" s="115">
        <v>169.99</v>
      </c>
    </row>
    <row r="732" spans="1:6" ht="30" x14ac:dyDescent="0.25">
      <c r="A732" s="112" t="s">
        <v>1417</v>
      </c>
      <c r="B732" s="113" t="s">
        <v>1418</v>
      </c>
      <c r="C732" s="114" t="s">
        <v>63</v>
      </c>
      <c r="D732" s="115">
        <v>151.38</v>
      </c>
      <c r="E732" s="115">
        <v>35.1</v>
      </c>
      <c r="F732" s="115">
        <v>186.48</v>
      </c>
    </row>
    <row r="733" spans="1:6" ht="30" x14ac:dyDescent="0.25">
      <c r="A733" s="112" t="s">
        <v>1419</v>
      </c>
      <c r="B733" s="113" t="s">
        <v>1420</v>
      </c>
      <c r="C733" s="114" t="s">
        <v>63</v>
      </c>
      <c r="D733" s="115">
        <v>193.25</v>
      </c>
      <c r="E733" s="115">
        <v>38.54</v>
      </c>
      <c r="F733" s="115">
        <v>231.79</v>
      </c>
    </row>
    <row r="734" spans="1:6" ht="30" x14ac:dyDescent="0.25">
      <c r="A734" s="112" t="s">
        <v>1421</v>
      </c>
      <c r="B734" s="113" t="s">
        <v>1422</v>
      </c>
      <c r="C734" s="114" t="s">
        <v>63</v>
      </c>
      <c r="D734" s="115">
        <v>109.24</v>
      </c>
      <c r="E734" s="115">
        <v>29.71</v>
      </c>
      <c r="F734" s="115">
        <v>138.94999999999999</v>
      </c>
    </row>
    <row r="735" spans="1:6" ht="30" x14ac:dyDescent="0.25">
      <c r="A735" s="112" t="s">
        <v>1423</v>
      </c>
      <c r="B735" s="113" t="s">
        <v>1424</v>
      </c>
      <c r="C735" s="114" t="s">
        <v>63</v>
      </c>
      <c r="D735" s="115">
        <v>127.9</v>
      </c>
      <c r="E735" s="115">
        <v>29.71</v>
      </c>
      <c r="F735" s="115">
        <v>157.61000000000001</v>
      </c>
    </row>
    <row r="736" spans="1:6" ht="30" x14ac:dyDescent="0.25">
      <c r="A736" s="112" t="s">
        <v>1425</v>
      </c>
      <c r="B736" s="113" t="s">
        <v>1426</v>
      </c>
      <c r="C736" s="114" t="s">
        <v>63</v>
      </c>
      <c r="D736" s="115">
        <v>159.04</v>
      </c>
      <c r="E736" s="115">
        <v>32.409999999999997</v>
      </c>
      <c r="F736" s="115">
        <v>191.45</v>
      </c>
    </row>
    <row r="737" spans="1:6" ht="30" x14ac:dyDescent="0.25">
      <c r="A737" s="112" t="s">
        <v>1427</v>
      </c>
      <c r="B737" s="113" t="s">
        <v>1428</v>
      </c>
      <c r="C737" s="114" t="s">
        <v>63</v>
      </c>
      <c r="D737" s="115">
        <v>163.5</v>
      </c>
      <c r="E737" s="115">
        <v>35.1</v>
      </c>
      <c r="F737" s="115">
        <v>198.6</v>
      </c>
    </row>
    <row r="738" spans="1:6" ht="30" x14ac:dyDescent="0.25">
      <c r="A738" s="112" t="s">
        <v>1429</v>
      </c>
      <c r="B738" s="113" t="s">
        <v>1430</v>
      </c>
      <c r="C738" s="114" t="s">
        <v>63</v>
      </c>
      <c r="D738" s="115">
        <v>254.84</v>
      </c>
      <c r="E738" s="115">
        <v>38.54</v>
      </c>
      <c r="F738" s="115">
        <v>293.38</v>
      </c>
    </row>
    <row r="739" spans="1:6" x14ac:dyDescent="0.25">
      <c r="A739" s="108" t="s">
        <v>1431</v>
      </c>
      <c r="B739" s="109" t="s">
        <v>1432</v>
      </c>
      <c r="C739" s="110"/>
      <c r="D739" s="111"/>
      <c r="E739" s="111"/>
      <c r="F739" s="111"/>
    </row>
    <row r="740" spans="1:6" ht="30" x14ac:dyDescent="0.25">
      <c r="A740" s="112" t="s">
        <v>1433</v>
      </c>
      <c r="B740" s="113" t="s">
        <v>1434</v>
      </c>
      <c r="C740" s="114" t="s">
        <v>63</v>
      </c>
      <c r="D740" s="115">
        <v>132.02000000000001</v>
      </c>
      <c r="E740" s="115">
        <v>29.71</v>
      </c>
      <c r="F740" s="115">
        <v>161.72999999999999</v>
      </c>
    </row>
    <row r="741" spans="1:6" ht="30" x14ac:dyDescent="0.25">
      <c r="A741" s="112" t="s">
        <v>1435</v>
      </c>
      <c r="B741" s="113" t="s">
        <v>1436</v>
      </c>
      <c r="C741" s="114" t="s">
        <v>63</v>
      </c>
      <c r="D741" s="115">
        <v>139.49</v>
      </c>
      <c r="E741" s="115">
        <v>32.409999999999997</v>
      </c>
      <c r="F741" s="115">
        <v>171.9</v>
      </c>
    </row>
    <row r="742" spans="1:6" ht="30" x14ac:dyDescent="0.25">
      <c r="A742" s="112" t="s">
        <v>1437</v>
      </c>
      <c r="B742" s="113" t="s">
        <v>1438</v>
      </c>
      <c r="C742" s="114" t="s">
        <v>63</v>
      </c>
      <c r="D742" s="115">
        <v>150.16</v>
      </c>
      <c r="E742" s="115">
        <v>35.1</v>
      </c>
      <c r="F742" s="115">
        <v>185.26</v>
      </c>
    </row>
    <row r="743" spans="1:6" ht="30" x14ac:dyDescent="0.25">
      <c r="A743" s="112" t="s">
        <v>1439</v>
      </c>
      <c r="B743" s="113" t="s">
        <v>1440</v>
      </c>
      <c r="C743" s="114" t="s">
        <v>63</v>
      </c>
      <c r="D743" s="115">
        <v>162.75</v>
      </c>
      <c r="E743" s="115">
        <v>38.54</v>
      </c>
      <c r="F743" s="115">
        <v>201.29</v>
      </c>
    </row>
    <row r="744" spans="1:6" x14ac:dyDescent="0.25">
      <c r="A744" s="108" t="s">
        <v>1441</v>
      </c>
      <c r="B744" s="109" t="s">
        <v>1442</v>
      </c>
      <c r="C744" s="110"/>
      <c r="D744" s="111"/>
      <c r="E744" s="111"/>
      <c r="F744" s="111"/>
    </row>
    <row r="745" spans="1:6" x14ac:dyDescent="0.25">
      <c r="A745" s="112" t="s">
        <v>1443</v>
      </c>
      <c r="B745" s="113" t="s">
        <v>1444</v>
      </c>
      <c r="C745" s="114" t="s">
        <v>63</v>
      </c>
      <c r="D745" s="115">
        <v>139.46</v>
      </c>
      <c r="E745" s="115">
        <v>9.0500000000000007</v>
      </c>
      <c r="F745" s="115">
        <v>148.51</v>
      </c>
    </row>
    <row r="746" spans="1:6" x14ac:dyDescent="0.25">
      <c r="A746" s="112" t="s">
        <v>1445</v>
      </c>
      <c r="B746" s="113" t="s">
        <v>1446</v>
      </c>
      <c r="C746" s="114" t="s">
        <v>63</v>
      </c>
      <c r="D746" s="115">
        <v>144.85</v>
      </c>
      <c r="E746" s="115">
        <v>9.52</v>
      </c>
      <c r="F746" s="115">
        <v>154.37</v>
      </c>
    </row>
    <row r="747" spans="1:6" x14ac:dyDescent="0.25">
      <c r="A747" s="112" t="s">
        <v>1447</v>
      </c>
      <c r="B747" s="113" t="s">
        <v>1448</v>
      </c>
      <c r="C747" s="114" t="s">
        <v>63</v>
      </c>
      <c r="D747" s="115">
        <v>158.21</v>
      </c>
      <c r="E747" s="115">
        <v>9.98</v>
      </c>
      <c r="F747" s="115">
        <v>168.19</v>
      </c>
    </row>
    <row r="748" spans="1:6" x14ac:dyDescent="0.25">
      <c r="A748" s="112" t="s">
        <v>1449</v>
      </c>
      <c r="B748" s="113" t="s">
        <v>1450</v>
      </c>
      <c r="C748" s="114" t="s">
        <v>63</v>
      </c>
      <c r="D748" s="115">
        <v>196.19</v>
      </c>
      <c r="E748" s="115">
        <v>10.17</v>
      </c>
      <c r="F748" s="115">
        <v>206.36</v>
      </c>
    </row>
    <row r="749" spans="1:6" x14ac:dyDescent="0.25">
      <c r="A749" s="112" t="s">
        <v>1451</v>
      </c>
      <c r="B749" s="113" t="s">
        <v>1452</v>
      </c>
      <c r="C749" s="114" t="s">
        <v>63</v>
      </c>
      <c r="D749" s="115">
        <v>134.09</v>
      </c>
      <c r="E749" s="115">
        <v>9.0500000000000007</v>
      </c>
      <c r="F749" s="115">
        <v>143.13999999999999</v>
      </c>
    </row>
    <row r="750" spans="1:6" x14ac:dyDescent="0.25">
      <c r="A750" s="112" t="s">
        <v>1453</v>
      </c>
      <c r="B750" s="113" t="s">
        <v>1454</v>
      </c>
      <c r="C750" s="114" t="s">
        <v>63</v>
      </c>
      <c r="D750" s="115">
        <v>141.6</v>
      </c>
      <c r="E750" s="115">
        <v>9.51</v>
      </c>
      <c r="F750" s="115">
        <v>151.11000000000001</v>
      </c>
    </row>
    <row r="751" spans="1:6" x14ac:dyDescent="0.25">
      <c r="A751" s="108" t="s">
        <v>1455</v>
      </c>
      <c r="B751" s="109" t="s">
        <v>1456</v>
      </c>
      <c r="C751" s="110"/>
      <c r="D751" s="111"/>
      <c r="E751" s="111"/>
      <c r="F751" s="111"/>
    </row>
    <row r="752" spans="1:6" x14ac:dyDescent="0.25">
      <c r="A752" s="108" t="s">
        <v>1457</v>
      </c>
      <c r="B752" s="109" t="s">
        <v>14811</v>
      </c>
      <c r="C752" s="110"/>
      <c r="D752" s="111"/>
      <c r="E752" s="111"/>
      <c r="F752" s="111"/>
    </row>
    <row r="753" spans="1:6" x14ac:dyDescent="0.25">
      <c r="A753" s="112" t="s">
        <v>1458</v>
      </c>
      <c r="B753" s="113" t="s">
        <v>1459</v>
      </c>
      <c r="C753" s="114" t="s">
        <v>142</v>
      </c>
      <c r="D753" s="115">
        <v>488.09</v>
      </c>
      <c r="E753" s="115">
        <v>307.51</v>
      </c>
      <c r="F753" s="115">
        <v>795.6</v>
      </c>
    </row>
    <row r="754" spans="1:6" ht="30" x14ac:dyDescent="0.25">
      <c r="A754" s="112" t="s">
        <v>1460</v>
      </c>
      <c r="B754" s="113" t="s">
        <v>1461</v>
      </c>
      <c r="C754" s="114" t="s">
        <v>63</v>
      </c>
      <c r="D754" s="115">
        <v>49.95</v>
      </c>
      <c r="E754" s="115">
        <v>29.51</v>
      </c>
      <c r="F754" s="115">
        <v>79.459999999999994</v>
      </c>
    </row>
    <row r="755" spans="1:6" ht="30" x14ac:dyDescent="0.25">
      <c r="A755" s="112" t="s">
        <v>1462</v>
      </c>
      <c r="B755" s="113" t="s">
        <v>1463</v>
      </c>
      <c r="C755" s="114" t="s">
        <v>63</v>
      </c>
      <c r="D755" s="115">
        <v>65.180000000000007</v>
      </c>
      <c r="E755" s="115">
        <v>30.18</v>
      </c>
      <c r="F755" s="115">
        <v>95.36</v>
      </c>
    </row>
    <row r="756" spans="1:6" x14ac:dyDescent="0.25">
      <c r="A756" s="108" t="s">
        <v>1464</v>
      </c>
      <c r="B756" s="109" t="s">
        <v>14812</v>
      </c>
      <c r="C756" s="110"/>
      <c r="D756" s="111"/>
      <c r="E756" s="111"/>
      <c r="F756" s="111"/>
    </row>
    <row r="757" spans="1:6" x14ac:dyDescent="0.25">
      <c r="A757" s="112" t="s">
        <v>1465</v>
      </c>
      <c r="B757" s="113" t="s">
        <v>1466</v>
      </c>
      <c r="C757" s="114" t="s">
        <v>63</v>
      </c>
      <c r="D757" s="115">
        <v>30.14</v>
      </c>
      <c r="E757" s="115">
        <v>37.979999999999997</v>
      </c>
      <c r="F757" s="115">
        <v>68.12</v>
      </c>
    </row>
    <row r="758" spans="1:6" x14ac:dyDescent="0.25">
      <c r="A758" s="112" t="s">
        <v>1467</v>
      </c>
      <c r="B758" s="113" t="s">
        <v>1468</v>
      </c>
      <c r="C758" s="114" t="s">
        <v>63</v>
      </c>
      <c r="D758" s="115">
        <v>41.48</v>
      </c>
      <c r="E758" s="115">
        <v>60.1</v>
      </c>
      <c r="F758" s="115">
        <v>101.58</v>
      </c>
    </row>
    <row r="759" spans="1:6" x14ac:dyDescent="0.25">
      <c r="A759" s="112" t="s">
        <v>1469</v>
      </c>
      <c r="B759" s="113" t="s">
        <v>1470</v>
      </c>
      <c r="C759" s="114" t="s">
        <v>63</v>
      </c>
      <c r="D759" s="115">
        <v>91.63</v>
      </c>
      <c r="E759" s="115">
        <v>97.51</v>
      </c>
      <c r="F759" s="115">
        <v>189.14</v>
      </c>
    </row>
    <row r="760" spans="1:6" x14ac:dyDescent="0.25">
      <c r="A760" s="112" t="s">
        <v>1471</v>
      </c>
      <c r="B760" s="113" t="s">
        <v>1472</v>
      </c>
      <c r="C760" s="114" t="s">
        <v>63</v>
      </c>
      <c r="D760" s="115">
        <v>132.44</v>
      </c>
      <c r="E760" s="115">
        <v>120.25</v>
      </c>
      <c r="F760" s="115">
        <v>252.69</v>
      </c>
    </row>
    <row r="761" spans="1:6" x14ac:dyDescent="0.25">
      <c r="A761" s="112" t="s">
        <v>1473</v>
      </c>
      <c r="B761" s="113" t="s">
        <v>1474</v>
      </c>
      <c r="C761" s="114" t="s">
        <v>63</v>
      </c>
      <c r="D761" s="115">
        <v>112.5</v>
      </c>
      <c r="E761" s="115">
        <v>60.1</v>
      </c>
      <c r="F761" s="115">
        <v>172.6</v>
      </c>
    </row>
    <row r="762" spans="1:6" x14ac:dyDescent="0.25">
      <c r="A762" s="112" t="s">
        <v>1475</v>
      </c>
      <c r="B762" s="113" t="s">
        <v>1476</v>
      </c>
      <c r="C762" s="114" t="s">
        <v>63</v>
      </c>
      <c r="D762" s="115">
        <v>254.87</v>
      </c>
      <c r="E762" s="115">
        <v>97.51</v>
      </c>
      <c r="F762" s="115">
        <v>352.38</v>
      </c>
    </row>
    <row r="763" spans="1:6" x14ac:dyDescent="0.25">
      <c r="A763" s="108" t="s">
        <v>1477</v>
      </c>
      <c r="B763" s="109" t="s">
        <v>1478</v>
      </c>
      <c r="C763" s="110"/>
      <c r="D763" s="111"/>
      <c r="E763" s="111"/>
      <c r="F763" s="111"/>
    </row>
    <row r="764" spans="1:6" x14ac:dyDescent="0.25">
      <c r="A764" s="112" t="s">
        <v>1479</v>
      </c>
      <c r="B764" s="113" t="s">
        <v>1480</v>
      </c>
      <c r="C764" s="114" t="s">
        <v>63</v>
      </c>
      <c r="D764" s="115">
        <v>117.25</v>
      </c>
      <c r="E764" s="115">
        <v>53.56</v>
      </c>
      <c r="F764" s="115">
        <v>170.81</v>
      </c>
    </row>
    <row r="765" spans="1:6" x14ac:dyDescent="0.25">
      <c r="A765" s="112" t="s">
        <v>1481</v>
      </c>
      <c r="B765" s="113" t="s">
        <v>1482</v>
      </c>
      <c r="C765" s="114" t="s">
        <v>63</v>
      </c>
      <c r="D765" s="115">
        <v>221.2</v>
      </c>
      <c r="E765" s="115">
        <v>101.01</v>
      </c>
      <c r="F765" s="115">
        <v>322.20999999999998</v>
      </c>
    </row>
    <row r="766" spans="1:6" x14ac:dyDescent="0.25">
      <c r="A766" s="112" t="s">
        <v>1483</v>
      </c>
      <c r="B766" s="113" t="s">
        <v>1484</v>
      </c>
      <c r="C766" s="114" t="s">
        <v>63</v>
      </c>
      <c r="D766" s="115">
        <v>457.34</v>
      </c>
      <c r="E766" s="115">
        <v>141.28</v>
      </c>
      <c r="F766" s="115">
        <v>598.62</v>
      </c>
    </row>
    <row r="767" spans="1:6" x14ac:dyDescent="0.25">
      <c r="A767" s="108" t="s">
        <v>1485</v>
      </c>
      <c r="B767" s="109" t="s">
        <v>14813</v>
      </c>
      <c r="C767" s="110"/>
      <c r="D767" s="111"/>
      <c r="E767" s="111"/>
      <c r="F767" s="111"/>
    </row>
    <row r="768" spans="1:6" x14ac:dyDescent="0.25">
      <c r="A768" s="112" t="s">
        <v>1486</v>
      </c>
      <c r="B768" s="113" t="s">
        <v>1487</v>
      </c>
      <c r="C768" s="114" t="s">
        <v>63</v>
      </c>
      <c r="D768" s="115">
        <v>29.34</v>
      </c>
      <c r="E768" s="115">
        <v>27.19</v>
      </c>
      <c r="F768" s="115">
        <v>56.53</v>
      </c>
    </row>
    <row r="769" spans="1:6" x14ac:dyDescent="0.25">
      <c r="A769" s="112" t="s">
        <v>1488</v>
      </c>
      <c r="B769" s="113" t="s">
        <v>1489</v>
      </c>
      <c r="C769" s="114" t="s">
        <v>63</v>
      </c>
      <c r="D769" s="115">
        <v>39.68</v>
      </c>
      <c r="E769" s="115">
        <v>29.51</v>
      </c>
      <c r="F769" s="115">
        <v>69.19</v>
      </c>
    </row>
    <row r="770" spans="1:6" x14ac:dyDescent="0.25">
      <c r="A770" s="112" t="s">
        <v>1490</v>
      </c>
      <c r="B770" s="113" t="s">
        <v>1491</v>
      </c>
      <c r="C770" s="114" t="s">
        <v>63</v>
      </c>
      <c r="D770" s="115">
        <v>42.56</v>
      </c>
      <c r="E770" s="115">
        <v>31.66</v>
      </c>
      <c r="F770" s="115">
        <v>74.22</v>
      </c>
    </row>
    <row r="771" spans="1:6" x14ac:dyDescent="0.25">
      <c r="A771" s="108" t="s">
        <v>1492</v>
      </c>
      <c r="B771" s="109" t="s">
        <v>14814</v>
      </c>
      <c r="C771" s="110"/>
      <c r="D771" s="111"/>
      <c r="E771" s="111"/>
      <c r="F771" s="111"/>
    </row>
    <row r="772" spans="1:6" x14ac:dyDescent="0.25">
      <c r="A772" s="112" t="s">
        <v>1493</v>
      </c>
      <c r="B772" s="113" t="s">
        <v>1494</v>
      </c>
      <c r="C772" s="114" t="s">
        <v>63</v>
      </c>
      <c r="D772" s="115">
        <v>32.89</v>
      </c>
      <c r="E772" s="115">
        <v>29.51</v>
      </c>
      <c r="F772" s="115">
        <v>62.4</v>
      </c>
    </row>
    <row r="773" spans="1:6" x14ac:dyDescent="0.25">
      <c r="A773" s="112" t="s">
        <v>1495</v>
      </c>
      <c r="B773" s="113" t="s">
        <v>1496</v>
      </c>
      <c r="C773" s="114" t="s">
        <v>63</v>
      </c>
      <c r="D773" s="115">
        <v>40.83</v>
      </c>
      <c r="E773" s="115">
        <v>31.66</v>
      </c>
      <c r="F773" s="115">
        <v>72.489999999999995</v>
      </c>
    </row>
    <row r="774" spans="1:6" x14ac:dyDescent="0.25">
      <c r="A774" s="108" t="s">
        <v>1497</v>
      </c>
      <c r="B774" s="109" t="s">
        <v>14815</v>
      </c>
      <c r="C774" s="110"/>
      <c r="D774" s="111"/>
      <c r="E774" s="111"/>
      <c r="F774" s="111"/>
    </row>
    <row r="775" spans="1:6" x14ac:dyDescent="0.25">
      <c r="A775" s="112" t="s">
        <v>1498</v>
      </c>
      <c r="B775" s="113" t="s">
        <v>1499</v>
      </c>
      <c r="C775" s="114" t="s">
        <v>63</v>
      </c>
      <c r="D775" s="115">
        <v>29.08</v>
      </c>
      <c r="E775" s="115">
        <v>27.19</v>
      </c>
      <c r="F775" s="115">
        <v>56.27</v>
      </c>
    </row>
    <row r="776" spans="1:6" x14ac:dyDescent="0.25">
      <c r="A776" s="112" t="s">
        <v>1500</v>
      </c>
      <c r="B776" s="113" t="s">
        <v>1501</v>
      </c>
      <c r="C776" s="114" t="s">
        <v>63</v>
      </c>
      <c r="D776" s="115">
        <v>37.01</v>
      </c>
      <c r="E776" s="115">
        <v>29.51</v>
      </c>
      <c r="F776" s="115">
        <v>66.52</v>
      </c>
    </row>
    <row r="777" spans="1:6" x14ac:dyDescent="0.25">
      <c r="A777" s="112" t="s">
        <v>1502</v>
      </c>
      <c r="B777" s="113" t="s">
        <v>1503</v>
      </c>
      <c r="C777" s="114" t="s">
        <v>63</v>
      </c>
      <c r="D777" s="115">
        <v>47.71</v>
      </c>
      <c r="E777" s="115">
        <v>30.18</v>
      </c>
      <c r="F777" s="115">
        <v>77.89</v>
      </c>
    </row>
    <row r="778" spans="1:6" x14ac:dyDescent="0.25">
      <c r="A778" s="108" t="s">
        <v>1504</v>
      </c>
      <c r="B778" s="109" t="s">
        <v>1505</v>
      </c>
      <c r="C778" s="110"/>
      <c r="D778" s="111"/>
      <c r="E778" s="111"/>
      <c r="F778" s="111"/>
    </row>
    <row r="779" spans="1:6" x14ac:dyDescent="0.25">
      <c r="A779" s="112" t="s">
        <v>1506</v>
      </c>
      <c r="B779" s="113" t="s">
        <v>1507</v>
      </c>
      <c r="C779" s="114" t="s">
        <v>63</v>
      </c>
      <c r="D779" s="115">
        <v>45.13</v>
      </c>
      <c r="E779" s="115">
        <v>33.22</v>
      </c>
      <c r="F779" s="115">
        <v>78.349999999999994</v>
      </c>
    </row>
    <row r="780" spans="1:6" x14ac:dyDescent="0.25">
      <c r="A780" s="112" t="s">
        <v>1508</v>
      </c>
      <c r="B780" s="113" t="s">
        <v>1509</v>
      </c>
      <c r="C780" s="114" t="s">
        <v>63</v>
      </c>
      <c r="D780" s="115">
        <v>59.63</v>
      </c>
      <c r="E780" s="115">
        <v>34.06</v>
      </c>
      <c r="F780" s="115">
        <v>93.69</v>
      </c>
    </row>
    <row r="781" spans="1:6" x14ac:dyDescent="0.25">
      <c r="A781" s="112" t="s">
        <v>1510</v>
      </c>
      <c r="B781" s="113" t="s">
        <v>1511</v>
      </c>
      <c r="C781" s="114" t="s">
        <v>63</v>
      </c>
      <c r="D781" s="115">
        <v>50.98</v>
      </c>
      <c r="E781" s="115">
        <v>43.98</v>
      </c>
      <c r="F781" s="115">
        <v>94.96</v>
      </c>
    </row>
    <row r="782" spans="1:6" x14ac:dyDescent="0.25">
      <c r="A782" s="112" t="s">
        <v>1512</v>
      </c>
      <c r="B782" s="113" t="s">
        <v>1513</v>
      </c>
      <c r="C782" s="114" t="s">
        <v>63</v>
      </c>
      <c r="D782" s="115">
        <v>66.650000000000006</v>
      </c>
      <c r="E782" s="115">
        <v>46.88</v>
      </c>
      <c r="F782" s="115">
        <v>113.53</v>
      </c>
    </row>
    <row r="783" spans="1:6" x14ac:dyDescent="0.25">
      <c r="A783" s="108" t="s">
        <v>1514</v>
      </c>
      <c r="B783" s="109" t="s">
        <v>14816</v>
      </c>
      <c r="C783" s="110"/>
      <c r="D783" s="111"/>
      <c r="E783" s="111"/>
      <c r="F783" s="111"/>
    </row>
    <row r="784" spans="1:6" ht="30" x14ac:dyDescent="0.25">
      <c r="A784" s="112" t="s">
        <v>1515</v>
      </c>
      <c r="B784" s="113" t="s">
        <v>1516</v>
      </c>
      <c r="C784" s="114" t="s">
        <v>63</v>
      </c>
      <c r="D784" s="115">
        <v>82.38</v>
      </c>
      <c r="E784" s="115">
        <v>12.89</v>
      </c>
      <c r="F784" s="115">
        <v>95.27</v>
      </c>
    </row>
    <row r="785" spans="1:6" ht="30" x14ac:dyDescent="0.25">
      <c r="A785" s="112" t="s">
        <v>1517</v>
      </c>
      <c r="B785" s="113" t="s">
        <v>1518</v>
      </c>
      <c r="C785" s="114" t="s">
        <v>63</v>
      </c>
      <c r="D785" s="115">
        <v>99.45</v>
      </c>
      <c r="E785" s="115">
        <v>13.22</v>
      </c>
      <c r="F785" s="115">
        <v>112.67</v>
      </c>
    </row>
    <row r="786" spans="1:6" ht="30" x14ac:dyDescent="0.25">
      <c r="A786" s="112" t="s">
        <v>1519</v>
      </c>
      <c r="B786" s="113" t="s">
        <v>1520</v>
      </c>
      <c r="C786" s="114" t="s">
        <v>63</v>
      </c>
      <c r="D786" s="115">
        <v>117.66</v>
      </c>
      <c r="E786" s="115">
        <v>13.39</v>
      </c>
      <c r="F786" s="115">
        <v>131.05000000000001</v>
      </c>
    </row>
    <row r="787" spans="1:6" ht="30" x14ac:dyDescent="0.25">
      <c r="A787" s="112" t="s">
        <v>1521</v>
      </c>
      <c r="B787" s="113" t="s">
        <v>1522</v>
      </c>
      <c r="C787" s="114" t="s">
        <v>63</v>
      </c>
      <c r="D787" s="115">
        <v>152.69999999999999</v>
      </c>
      <c r="E787" s="115">
        <v>13.89</v>
      </c>
      <c r="F787" s="115">
        <v>166.59</v>
      </c>
    </row>
    <row r="788" spans="1:6" x14ac:dyDescent="0.25">
      <c r="A788" s="108" t="s">
        <v>1523</v>
      </c>
      <c r="B788" s="109" t="s">
        <v>1524</v>
      </c>
      <c r="C788" s="110"/>
      <c r="D788" s="111"/>
      <c r="E788" s="111"/>
      <c r="F788" s="111"/>
    </row>
    <row r="789" spans="1:6" x14ac:dyDescent="0.25">
      <c r="A789" s="112" t="s">
        <v>1525</v>
      </c>
      <c r="B789" s="113" t="s">
        <v>1526</v>
      </c>
      <c r="C789" s="114" t="s">
        <v>142</v>
      </c>
      <c r="D789" s="115">
        <v>967.99</v>
      </c>
      <c r="E789" s="115">
        <v>701.88</v>
      </c>
      <c r="F789" s="115">
        <v>1669.87</v>
      </c>
    </row>
    <row r="790" spans="1:6" x14ac:dyDescent="0.25">
      <c r="A790" s="112" t="s">
        <v>1527</v>
      </c>
      <c r="B790" s="113" t="s">
        <v>1528</v>
      </c>
      <c r="C790" s="114" t="s">
        <v>119</v>
      </c>
      <c r="D790" s="115">
        <v>3.11</v>
      </c>
      <c r="E790" s="115">
        <v>6.36</v>
      </c>
      <c r="F790" s="115">
        <v>9.4700000000000006</v>
      </c>
    </row>
    <row r="791" spans="1:6" x14ac:dyDescent="0.25">
      <c r="A791" s="108" t="s">
        <v>1529</v>
      </c>
      <c r="B791" s="109" t="s">
        <v>14817</v>
      </c>
      <c r="C791" s="110"/>
      <c r="D791" s="111"/>
      <c r="E791" s="111"/>
      <c r="F791" s="111"/>
    </row>
    <row r="792" spans="1:6" x14ac:dyDescent="0.25">
      <c r="A792" s="112" t="s">
        <v>1530</v>
      </c>
      <c r="B792" s="113" t="s">
        <v>1531</v>
      </c>
      <c r="C792" s="114" t="s">
        <v>63</v>
      </c>
      <c r="D792" s="115">
        <v>109.57</v>
      </c>
      <c r="E792" s="115">
        <v>55.39</v>
      </c>
      <c r="F792" s="115">
        <v>164.96</v>
      </c>
    </row>
    <row r="793" spans="1:6" x14ac:dyDescent="0.25">
      <c r="A793" s="112" t="s">
        <v>1532</v>
      </c>
      <c r="B793" s="113" t="s">
        <v>1533</v>
      </c>
      <c r="C793" s="114" t="s">
        <v>63</v>
      </c>
      <c r="D793" s="115">
        <v>134.26</v>
      </c>
      <c r="E793" s="115">
        <v>55.4</v>
      </c>
      <c r="F793" s="115">
        <v>189.66</v>
      </c>
    </row>
    <row r="794" spans="1:6" x14ac:dyDescent="0.25">
      <c r="A794" s="112" t="s">
        <v>1534</v>
      </c>
      <c r="B794" s="113" t="s">
        <v>1535</v>
      </c>
      <c r="C794" s="114" t="s">
        <v>63</v>
      </c>
      <c r="D794" s="115">
        <v>1294.98</v>
      </c>
      <c r="E794" s="115">
        <v>150.24</v>
      </c>
      <c r="F794" s="115">
        <v>1445.22</v>
      </c>
    </row>
    <row r="795" spans="1:6" x14ac:dyDescent="0.25">
      <c r="A795" s="112" t="s">
        <v>1536</v>
      </c>
      <c r="B795" s="113" t="s">
        <v>1537</v>
      </c>
      <c r="C795" s="114" t="s">
        <v>63</v>
      </c>
      <c r="D795" s="115">
        <v>797.85</v>
      </c>
      <c r="E795" s="115">
        <v>99.75</v>
      </c>
      <c r="F795" s="115">
        <v>897.6</v>
      </c>
    </row>
    <row r="796" spans="1:6" x14ac:dyDescent="0.25">
      <c r="A796" s="108" t="s">
        <v>1538</v>
      </c>
      <c r="B796" s="109" t="s">
        <v>14818</v>
      </c>
      <c r="C796" s="110"/>
      <c r="D796" s="111"/>
      <c r="E796" s="111"/>
      <c r="F796" s="111"/>
    </row>
    <row r="797" spans="1:6" x14ac:dyDescent="0.25">
      <c r="A797" s="112" t="s">
        <v>1539</v>
      </c>
      <c r="B797" s="113" t="s">
        <v>1540</v>
      </c>
      <c r="C797" s="114" t="s">
        <v>63</v>
      </c>
      <c r="D797" s="115">
        <v>757.94</v>
      </c>
      <c r="E797" s="115">
        <v>64.63</v>
      </c>
      <c r="F797" s="115">
        <v>822.57</v>
      </c>
    </row>
    <row r="798" spans="1:6" x14ac:dyDescent="0.25">
      <c r="A798" s="112" t="s">
        <v>1541</v>
      </c>
      <c r="B798" s="113" t="s">
        <v>1542</v>
      </c>
      <c r="C798" s="114" t="s">
        <v>63</v>
      </c>
      <c r="D798" s="115">
        <v>210.27</v>
      </c>
      <c r="E798" s="115"/>
      <c r="F798" s="115">
        <v>210.27</v>
      </c>
    </row>
    <row r="799" spans="1:6" ht="30" x14ac:dyDescent="0.25">
      <c r="A799" s="112" t="s">
        <v>1543</v>
      </c>
      <c r="B799" s="113" t="s">
        <v>1544</v>
      </c>
      <c r="C799" s="114" t="s">
        <v>63</v>
      </c>
      <c r="D799" s="115">
        <v>532.59</v>
      </c>
      <c r="E799" s="115"/>
      <c r="F799" s="115">
        <v>532.59</v>
      </c>
    </row>
    <row r="800" spans="1:6" ht="30" x14ac:dyDescent="0.25">
      <c r="A800" s="112" t="s">
        <v>1545</v>
      </c>
      <c r="B800" s="113" t="s">
        <v>1546</v>
      </c>
      <c r="C800" s="114" t="s">
        <v>63</v>
      </c>
      <c r="D800" s="115">
        <v>883.4</v>
      </c>
      <c r="E800" s="115">
        <v>64.63</v>
      </c>
      <c r="F800" s="115">
        <v>948.03</v>
      </c>
    </row>
    <row r="801" spans="1:6" ht="30" x14ac:dyDescent="0.25">
      <c r="A801" s="112" t="s">
        <v>1547</v>
      </c>
      <c r="B801" s="113" t="s">
        <v>1548</v>
      </c>
      <c r="C801" s="114" t="s">
        <v>63</v>
      </c>
      <c r="D801" s="115">
        <v>112.6</v>
      </c>
      <c r="E801" s="115"/>
      <c r="F801" s="115">
        <v>112.6</v>
      </c>
    </row>
    <row r="802" spans="1:6" ht="30" x14ac:dyDescent="0.25">
      <c r="A802" s="112" t="s">
        <v>1549</v>
      </c>
      <c r="B802" s="113" t="s">
        <v>1550</v>
      </c>
      <c r="C802" s="114" t="s">
        <v>63</v>
      </c>
      <c r="D802" s="115">
        <v>144.63</v>
      </c>
      <c r="E802" s="115"/>
      <c r="F802" s="115">
        <v>144.63</v>
      </c>
    </row>
    <row r="803" spans="1:6" ht="30" x14ac:dyDescent="0.25">
      <c r="A803" s="112" t="s">
        <v>1551</v>
      </c>
      <c r="B803" s="113" t="s">
        <v>1552</v>
      </c>
      <c r="C803" s="114" t="s">
        <v>63</v>
      </c>
      <c r="D803" s="115">
        <v>136.34</v>
      </c>
      <c r="E803" s="115"/>
      <c r="F803" s="115">
        <v>136.34</v>
      </c>
    </row>
    <row r="804" spans="1:6" ht="30" x14ac:dyDescent="0.25">
      <c r="A804" s="112" t="s">
        <v>1553</v>
      </c>
      <c r="B804" s="113" t="s">
        <v>1554</v>
      </c>
      <c r="C804" s="114" t="s">
        <v>63</v>
      </c>
      <c r="D804" s="115">
        <v>145.85</v>
      </c>
      <c r="E804" s="115"/>
      <c r="F804" s="115">
        <v>145.85</v>
      </c>
    </row>
    <row r="805" spans="1:6" ht="30" x14ac:dyDescent="0.25">
      <c r="A805" s="112" t="s">
        <v>1555</v>
      </c>
      <c r="B805" s="113" t="s">
        <v>1556</v>
      </c>
      <c r="C805" s="114" t="s">
        <v>63</v>
      </c>
      <c r="D805" s="115">
        <v>142.33000000000001</v>
      </c>
      <c r="E805" s="115"/>
      <c r="F805" s="115">
        <v>142.33000000000001</v>
      </c>
    </row>
    <row r="806" spans="1:6" ht="30" x14ac:dyDescent="0.25">
      <c r="A806" s="112" t="s">
        <v>1557</v>
      </c>
      <c r="B806" s="113" t="s">
        <v>1558</v>
      </c>
      <c r="C806" s="114" t="s">
        <v>63</v>
      </c>
      <c r="D806" s="115">
        <v>111.08</v>
      </c>
      <c r="E806" s="115"/>
      <c r="F806" s="115">
        <v>111.08</v>
      </c>
    </row>
    <row r="807" spans="1:6" ht="30" x14ac:dyDescent="0.25">
      <c r="A807" s="112" t="s">
        <v>1559</v>
      </c>
      <c r="B807" s="113" t="s">
        <v>1560</v>
      </c>
      <c r="C807" s="114" t="s">
        <v>63</v>
      </c>
      <c r="D807" s="115">
        <v>156.93</v>
      </c>
      <c r="E807" s="115"/>
      <c r="F807" s="115">
        <v>156.93</v>
      </c>
    </row>
    <row r="808" spans="1:6" ht="30" x14ac:dyDescent="0.25">
      <c r="A808" s="112" t="s">
        <v>1561</v>
      </c>
      <c r="B808" s="113" t="s">
        <v>1562</v>
      </c>
      <c r="C808" s="114" t="s">
        <v>63</v>
      </c>
      <c r="D808" s="115">
        <v>126.28</v>
      </c>
      <c r="E808" s="115"/>
      <c r="F808" s="115">
        <v>126.28</v>
      </c>
    </row>
    <row r="809" spans="1:6" ht="30" x14ac:dyDescent="0.25">
      <c r="A809" s="112" t="s">
        <v>1563</v>
      </c>
      <c r="B809" s="113" t="s">
        <v>1564</v>
      </c>
      <c r="C809" s="114" t="s">
        <v>63</v>
      </c>
      <c r="D809" s="115">
        <v>210.99</v>
      </c>
      <c r="E809" s="115"/>
      <c r="F809" s="115">
        <v>210.99</v>
      </c>
    </row>
    <row r="810" spans="1:6" ht="30" x14ac:dyDescent="0.25">
      <c r="A810" s="112" t="s">
        <v>1565</v>
      </c>
      <c r="B810" s="113" t="s">
        <v>1566</v>
      </c>
      <c r="C810" s="114" t="s">
        <v>63</v>
      </c>
      <c r="D810" s="115">
        <v>173.44</v>
      </c>
      <c r="E810" s="115"/>
      <c r="F810" s="115">
        <v>173.44</v>
      </c>
    </row>
    <row r="811" spans="1:6" ht="30" x14ac:dyDescent="0.25">
      <c r="A811" s="112" t="s">
        <v>1567</v>
      </c>
      <c r="B811" s="113" t="s">
        <v>1568</v>
      </c>
      <c r="C811" s="114" t="s">
        <v>63</v>
      </c>
      <c r="D811" s="115">
        <v>681.37</v>
      </c>
      <c r="E811" s="115"/>
      <c r="F811" s="115">
        <v>681.37</v>
      </c>
    </row>
    <row r="812" spans="1:6" ht="30" x14ac:dyDescent="0.25">
      <c r="A812" s="112" t="s">
        <v>1569</v>
      </c>
      <c r="B812" s="113" t="s">
        <v>1570</v>
      </c>
      <c r="C812" s="114" t="s">
        <v>63</v>
      </c>
      <c r="D812" s="115">
        <v>661.83</v>
      </c>
      <c r="E812" s="115"/>
      <c r="F812" s="115">
        <v>661.83</v>
      </c>
    </row>
    <row r="813" spans="1:6" ht="30" x14ac:dyDescent="0.25">
      <c r="A813" s="112" t="s">
        <v>1571</v>
      </c>
      <c r="B813" s="113" t="s">
        <v>1572</v>
      </c>
      <c r="C813" s="114" t="s">
        <v>63</v>
      </c>
      <c r="D813" s="115">
        <v>1281.73</v>
      </c>
      <c r="E813" s="115"/>
      <c r="F813" s="115">
        <v>1281.73</v>
      </c>
    </row>
    <row r="814" spans="1:6" x14ac:dyDescent="0.25">
      <c r="A814" s="112" t="s">
        <v>1573</v>
      </c>
      <c r="B814" s="113" t="s">
        <v>1574</v>
      </c>
      <c r="C814" s="114" t="s">
        <v>63</v>
      </c>
      <c r="D814" s="115">
        <v>251.87</v>
      </c>
      <c r="E814" s="115">
        <v>59.97</v>
      </c>
      <c r="F814" s="115">
        <v>311.83999999999997</v>
      </c>
    </row>
    <row r="815" spans="1:6" ht="30" x14ac:dyDescent="0.25">
      <c r="A815" s="112" t="s">
        <v>1575</v>
      </c>
      <c r="B815" s="113" t="s">
        <v>1576</v>
      </c>
      <c r="C815" s="114" t="s">
        <v>63</v>
      </c>
      <c r="D815" s="115">
        <v>228.42</v>
      </c>
      <c r="E815" s="115"/>
      <c r="F815" s="115">
        <v>228.42</v>
      </c>
    </row>
    <row r="816" spans="1:6" ht="30" x14ac:dyDescent="0.25">
      <c r="A816" s="112" t="s">
        <v>1577</v>
      </c>
      <c r="B816" s="113" t="s">
        <v>1578</v>
      </c>
      <c r="C816" s="114" t="s">
        <v>63</v>
      </c>
      <c r="D816" s="115">
        <v>219.4</v>
      </c>
      <c r="E816" s="115"/>
      <c r="F816" s="115">
        <v>219.4</v>
      </c>
    </row>
    <row r="817" spans="1:6" ht="30" x14ac:dyDescent="0.25">
      <c r="A817" s="112" t="s">
        <v>1579</v>
      </c>
      <c r="B817" s="113" t="s">
        <v>1580</v>
      </c>
      <c r="C817" s="114" t="s">
        <v>63</v>
      </c>
      <c r="D817" s="115">
        <v>217.56</v>
      </c>
      <c r="E817" s="115"/>
      <c r="F817" s="115">
        <v>217.56</v>
      </c>
    </row>
    <row r="818" spans="1:6" ht="30" x14ac:dyDescent="0.25">
      <c r="A818" s="112" t="s">
        <v>1581</v>
      </c>
      <c r="B818" s="113" t="s">
        <v>1582</v>
      </c>
      <c r="C818" s="114" t="s">
        <v>63</v>
      </c>
      <c r="D818" s="115">
        <v>196.41</v>
      </c>
      <c r="E818" s="115"/>
      <c r="F818" s="115">
        <v>196.41</v>
      </c>
    </row>
    <row r="819" spans="1:6" ht="30" x14ac:dyDescent="0.25">
      <c r="A819" s="112" t="s">
        <v>1583</v>
      </c>
      <c r="B819" s="113" t="s">
        <v>1584</v>
      </c>
      <c r="C819" s="114" t="s">
        <v>63</v>
      </c>
      <c r="D819" s="115">
        <v>200.02</v>
      </c>
      <c r="E819" s="115"/>
      <c r="F819" s="115">
        <v>200.02</v>
      </c>
    </row>
    <row r="820" spans="1:6" ht="30" x14ac:dyDescent="0.25">
      <c r="A820" s="112" t="s">
        <v>1585</v>
      </c>
      <c r="B820" s="113" t="s">
        <v>1586</v>
      </c>
      <c r="C820" s="114" t="s">
        <v>63</v>
      </c>
      <c r="D820" s="115">
        <v>191.98</v>
      </c>
      <c r="E820" s="115"/>
      <c r="F820" s="115">
        <v>191.98</v>
      </c>
    </row>
    <row r="821" spans="1:6" x14ac:dyDescent="0.25">
      <c r="A821" s="108" t="s">
        <v>1587</v>
      </c>
      <c r="B821" s="109" t="s">
        <v>14819</v>
      </c>
      <c r="C821" s="110"/>
      <c r="D821" s="111"/>
      <c r="E821" s="111"/>
      <c r="F821" s="111"/>
    </row>
    <row r="822" spans="1:6" x14ac:dyDescent="0.25">
      <c r="A822" s="112" t="s">
        <v>1588</v>
      </c>
      <c r="B822" s="113" t="s">
        <v>1589</v>
      </c>
      <c r="C822" s="114" t="s">
        <v>63</v>
      </c>
      <c r="D822" s="115">
        <v>96.62</v>
      </c>
      <c r="E822" s="115">
        <v>109.22</v>
      </c>
      <c r="F822" s="115">
        <v>205.84</v>
      </c>
    </row>
    <row r="823" spans="1:6" x14ac:dyDescent="0.25">
      <c r="A823" s="108" t="s">
        <v>1590</v>
      </c>
      <c r="B823" s="109" t="s">
        <v>14820</v>
      </c>
      <c r="C823" s="110"/>
      <c r="D823" s="111"/>
      <c r="E823" s="111"/>
      <c r="F823" s="111"/>
    </row>
    <row r="824" spans="1:6" x14ac:dyDescent="0.25">
      <c r="A824" s="112" t="s">
        <v>1591</v>
      </c>
      <c r="B824" s="113" t="s">
        <v>1592</v>
      </c>
      <c r="C824" s="114" t="s">
        <v>63</v>
      </c>
      <c r="D824" s="115"/>
      <c r="E824" s="115">
        <v>37.11</v>
      </c>
      <c r="F824" s="115">
        <v>37.11</v>
      </c>
    </row>
    <row r="825" spans="1:6" x14ac:dyDescent="0.25">
      <c r="A825" s="112" t="s">
        <v>1593</v>
      </c>
      <c r="B825" s="113" t="s">
        <v>1594</v>
      </c>
      <c r="C825" s="114" t="s">
        <v>13</v>
      </c>
      <c r="D825" s="115">
        <v>2.33</v>
      </c>
      <c r="E825" s="115">
        <v>5.09</v>
      </c>
      <c r="F825" s="115">
        <v>7.42</v>
      </c>
    </row>
    <row r="826" spans="1:6" x14ac:dyDescent="0.25">
      <c r="A826" s="112" t="s">
        <v>1595</v>
      </c>
      <c r="B826" s="113" t="s">
        <v>1596</v>
      </c>
      <c r="C826" s="114" t="s">
        <v>13</v>
      </c>
      <c r="D826" s="115">
        <v>2.77</v>
      </c>
      <c r="E826" s="115">
        <v>5.09</v>
      </c>
      <c r="F826" s="115">
        <v>7.86</v>
      </c>
    </row>
    <row r="827" spans="1:6" x14ac:dyDescent="0.25">
      <c r="A827" s="112" t="s">
        <v>1597</v>
      </c>
      <c r="B827" s="113" t="s">
        <v>1598</v>
      </c>
      <c r="C827" s="114" t="s">
        <v>13</v>
      </c>
      <c r="D827" s="115">
        <v>3.49</v>
      </c>
      <c r="E827" s="115">
        <v>5.09</v>
      </c>
      <c r="F827" s="115">
        <v>8.58</v>
      </c>
    </row>
    <row r="828" spans="1:6" x14ac:dyDescent="0.25">
      <c r="A828" s="112" t="s">
        <v>1599</v>
      </c>
      <c r="B828" s="113" t="s">
        <v>1600</v>
      </c>
      <c r="C828" s="114" t="s">
        <v>13</v>
      </c>
      <c r="D828" s="115">
        <v>3.71</v>
      </c>
      <c r="E828" s="115">
        <v>5.09</v>
      </c>
      <c r="F828" s="115">
        <v>8.8000000000000007</v>
      </c>
    </row>
    <row r="829" spans="1:6" x14ac:dyDescent="0.25">
      <c r="A829" s="112" t="s">
        <v>1601</v>
      </c>
      <c r="B829" s="113" t="s">
        <v>1602</v>
      </c>
      <c r="C829" s="114" t="s">
        <v>13</v>
      </c>
      <c r="D829" s="115">
        <v>4.96</v>
      </c>
      <c r="E829" s="115">
        <v>5.09</v>
      </c>
      <c r="F829" s="115">
        <v>10.050000000000001</v>
      </c>
    </row>
    <row r="830" spans="1:6" x14ac:dyDescent="0.25">
      <c r="A830" s="108" t="s">
        <v>1603</v>
      </c>
      <c r="B830" s="109" t="s">
        <v>1604</v>
      </c>
      <c r="C830" s="110"/>
      <c r="D830" s="111"/>
      <c r="E830" s="111"/>
      <c r="F830" s="111"/>
    </row>
    <row r="831" spans="1:6" x14ac:dyDescent="0.25">
      <c r="A831" s="108" t="s">
        <v>1605</v>
      </c>
      <c r="B831" s="109" t="s">
        <v>1606</v>
      </c>
      <c r="C831" s="110"/>
      <c r="D831" s="111"/>
      <c r="E831" s="111"/>
      <c r="F831" s="111"/>
    </row>
    <row r="832" spans="1:6" x14ac:dyDescent="0.25">
      <c r="A832" s="112" t="s">
        <v>1607</v>
      </c>
      <c r="B832" s="113" t="s">
        <v>1608</v>
      </c>
      <c r="C832" s="114" t="s">
        <v>63</v>
      </c>
      <c r="D832" s="115">
        <v>101.05</v>
      </c>
      <c r="E832" s="115">
        <v>46.39</v>
      </c>
      <c r="F832" s="115">
        <v>147.44</v>
      </c>
    </row>
    <row r="833" spans="1:6" ht="30" x14ac:dyDescent="0.25">
      <c r="A833" s="112" t="s">
        <v>1609</v>
      </c>
      <c r="B833" s="113" t="s">
        <v>1610</v>
      </c>
      <c r="C833" s="114" t="s">
        <v>63</v>
      </c>
      <c r="D833" s="115">
        <v>108.46</v>
      </c>
      <c r="E833" s="115">
        <v>48.25</v>
      </c>
      <c r="F833" s="115">
        <v>156.71</v>
      </c>
    </row>
    <row r="834" spans="1:6" ht="30" x14ac:dyDescent="0.25">
      <c r="A834" s="112" t="s">
        <v>1611</v>
      </c>
      <c r="B834" s="113" t="s">
        <v>1612</v>
      </c>
      <c r="C834" s="114" t="s">
        <v>63</v>
      </c>
      <c r="D834" s="115">
        <v>115.86</v>
      </c>
      <c r="E834" s="115">
        <v>50.1</v>
      </c>
      <c r="F834" s="115">
        <v>165.96</v>
      </c>
    </row>
    <row r="835" spans="1:6" ht="30" x14ac:dyDescent="0.25">
      <c r="A835" s="112" t="s">
        <v>1613</v>
      </c>
      <c r="B835" s="113" t="s">
        <v>1614</v>
      </c>
      <c r="C835" s="114" t="s">
        <v>63</v>
      </c>
      <c r="D835" s="115">
        <v>127.15</v>
      </c>
      <c r="E835" s="115">
        <v>53.81</v>
      </c>
      <c r="F835" s="115">
        <v>180.96</v>
      </c>
    </row>
    <row r="836" spans="1:6" ht="30" x14ac:dyDescent="0.25">
      <c r="A836" s="112" t="s">
        <v>1615</v>
      </c>
      <c r="B836" s="113" t="s">
        <v>1616</v>
      </c>
      <c r="C836" s="114" t="s">
        <v>63</v>
      </c>
      <c r="D836" s="115">
        <v>68.95</v>
      </c>
      <c r="E836" s="115">
        <v>35.25</v>
      </c>
      <c r="F836" s="115">
        <v>104.2</v>
      </c>
    </row>
    <row r="837" spans="1:6" ht="30" x14ac:dyDescent="0.25">
      <c r="A837" s="112" t="s">
        <v>1617</v>
      </c>
      <c r="B837" s="113" t="s">
        <v>1618</v>
      </c>
      <c r="C837" s="114" t="s">
        <v>63</v>
      </c>
      <c r="D837" s="115">
        <v>76.36</v>
      </c>
      <c r="E837" s="115">
        <v>37.11</v>
      </c>
      <c r="F837" s="115">
        <v>113.47</v>
      </c>
    </row>
    <row r="838" spans="1:6" ht="30" x14ac:dyDescent="0.25">
      <c r="A838" s="112" t="s">
        <v>1619</v>
      </c>
      <c r="B838" s="113" t="s">
        <v>1620</v>
      </c>
      <c r="C838" s="114" t="s">
        <v>63</v>
      </c>
      <c r="D838" s="115">
        <v>83.76</v>
      </c>
      <c r="E838" s="115">
        <v>38.97</v>
      </c>
      <c r="F838" s="115">
        <v>122.73</v>
      </c>
    </row>
    <row r="839" spans="1:6" ht="30" x14ac:dyDescent="0.25">
      <c r="A839" s="112" t="s">
        <v>1621</v>
      </c>
      <c r="B839" s="113" t="s">
        <v>1622</v>
      </c>
      <c r="C839" s="114" t="s">
        <v>63</v>
      </c>
      <c r="D839" s="115">
        <v>91.52</v>
      </c>
      <c r="E839" s="115">
        <v>42.67</v>
      </c>
      <c r="F839" s="115">
        <v>134.19</v>
      </c>
    </row>
    <row r="840" spans="1:6" x14ac:dyDescent="0.25">
      <c r="A840" s="112" t="s">
        <v>1623</v>
      </c>
      <c r="B840" s="113" t="s">
        <v>1624</v>
      </c>
      <c r="C840" s="114" t="s">
        <v>63</v>
      </c>
      <c r="D840" s="115">
        <v>78.290000000000006</v>
      </c>
      <c r="E840" s="115">
        <v>44.53</v>
      </c>
      <c r="F840" s="115">
        <v>122.82</v>
      </c>
    </row>
    <row r="841" spans="1:6" x14ac:dyDescent="0.25">
      <c r="A841" s="112" t="s">
        <v>1625</v>
      </c>
      <c r="B841" s="113" t="s">
        <v>1626</v>
      </c>
      <c r="C841" s="114" t="s">
        <v>63</v>
      </c>
      <c r="D841" s="115">
        <v>58.55</v>
      </c>
      <c r="E841" s="115">
        <v>33.4</v>
      </c>
      <c r="F841" s="115">
        <v>91.95</v>
      </c>
    </row>
    <row r="842" spans="1:6" x14ac:dyDescent="0.25">
      <c r="A842" s="112" t="s">
        <v>1627</v>
      </c>
      <c r="B842" s="113" t="s">
        <v>1628</v>
      </c>
      <c r="C842" s="114" t="s">
        <v>63</v>
      </c>
      <c r="D842" s="115">
        <v>71.61</v>
      </c>
      <c r="E842" s="115">
        <v>24.12</v>
      </c>
      <c r="F842" s="115">
        <v>95.73</v>
      </c>
    </row>
    <row r="843" spans="1:6" x14ac:dyDescent="0.25">
      <c r="A843" s="112" t="s">
        <v>1629</v>
      </c>
      <c r="B843" s="113" t="s">
        <v>1630</v>
      </c>
      <c r="C843" s="114" t="s">
        <v>63</v>
      </c>
      <c r="D843" s="115">
        <v>22.04</v>
      </c>
      <c r="E843" s="115">
        <v>4.7300000000000004</v>
      </c>
      <c r="F843" s="115">
        <v>26.77</v>
      </c>
    </row>
    <row r="844" spans="1:6" x14ac:dyDescent="0.25">
      <c r="A844" s="112" t="s">
        <v>1631</v>
      </c>
      <c r="B844" s="113" t="s">
        <v>1632</v>
      </c>
      <c r="C844" s="114" t="s">
        <v>63</v>
      </c>
      <c r="D844" s="115">
        <v>13.92</v>
      </c>
      <c r="E844" s="115">
        <v>4.7300000000000004</v>
      </c>
      <c r="F844" s="115">
        <v>18.649999999999999</v>
      </c>
    </row>
    <row r="845" spans="1:6" x14ac:dyDescent="0.25">
      <c r="A845" s="108" t="s">
        <v>1633</v>
      </c>
      <c r="B845" s="109" t="s">
        <v>14821</v>
      </c>
      <c r="C845" s="110"/>
      <c r="D845" s="111"/>
      <c r="E845" s="111"/>
      <c r="F845" s="111"/>
    </row>
    <row r="846" spans="1:6" ht="30" x14ac:dyDescent="0.25">
      <c r="A846" s="112" t="s">
        <v>1634</v>
      </c>
      <c r="B846" s="113" t="s">
        <v>1635</v>
      </c>
      <c r="C846" s="114" t="s">
        <v>560</v>
      </c>
      <c r="D846" s="115">
        <v>17.63</v>
      </c>
      <c r="E846" s="115"/>
      <c r="F846" s="115">
        <v>17.63</v>
      </c>
    </row>
    <row r="847" spans="1:6" x14ac:dyDescent="0.25">
      <c r="A847" s="112" t="s">
        <v>1636</v>
      </c>
      <c r="B847" s="113" t="s">
        <v>1637</v>
      </c>
      <c r="C847" s="114" t="s">
        <v>560</v>
      </c>
      <c r="D847" s="115"/>
      <c r="E847" s="115">
        <v>4.88</v>
      </c>
      <c r="F847" s="115">
        <v>4.88</v>
      </c>
    </row>
    <row r="848" spans="1:6" x14ac:dyDescent="0.25">
      <c r="A848" s="112" t="s">
        <v>1638</v>
      </c>
      <c r="B848" s="113" t="s">
        <v>1639</v>
      </c>
      <c r="C848" s="114" t="s">
        <v>560</v>
      </c>
      <c r="D848" s="115">
        <v>19.72</v>
      </c>
      <c r="E848" s="115"/>
      <c r="F848" s="115">
        <v>19.72</v>
      </c>
    </row>
    <row r="849" spans="1:6" ht="30" x14ac:dyDescent="0.25">
      <c r="A849" s="112" t="s">
        <v>1640</v>
      </c>
      <c r="B849" s="113" t="s">
        <v>1641</v>
      </c>
      <c r="C849" s="114" t="s">
        <v>560</v>
      </c>
      <c r="D849" s="115">
        <v>16.59</v>
      </c>
      <c r="E849" s="115"/>
      <c r="F849" s="115">
        <v>16.59</v>
      </c>
    </row>
    <row r="850" spans="1:6" ht="30" x14ac:dyDescent="0.25">
      <c r="A850" s="112" t="s">
        <v>1642</v>
      </c>
      <c r="B850" s="113" t="s">
        <v>1643</v>
      </c>
      <c r="C850" s="114" t="s">
        <v>560</v>
      </c>
      <c r="D850" s="115">
        <v>17.93</v>
      </c>
      <c r="E850" s="115"/>
      <c r="F850" s="115">
        <v>17.93</v>
      </c>
    </row>
    <row r="851" spans="1:6" ht="30" x14ac:dyDescent="0.25">
      <c r="A851" s="112" t="s">
        <v>1644</v>
      </c>
      <c r="B851" s="113" t="s">
        <v>1645</v>
      </c>
      <c r="C851" s="114" t="s">
        <v>560</v>
      </c>
      <c r="D851" s="115">
        <v>13.73</v>
      </c>
      <c r="E851" s="115">
        <v>4.88</v>
      </c>
      <c r="F851" s="115">
        <v>18.61</v>
      </c>
    </row>
    <row r="852" spans="1:6" x14ac:dyDescent="0.25">
      <c r="A852" s="108" t="s">
        <v>1646</v>
      </c>
      <c r="B852" s="109" t="s">
        <v>1647</v>
      </c>
      <c r="C852" s="110"/>
      <c r="D852" s="111"/>
      <c r="E852" s="111"/>
      <c r="F852" s="111"/>
    </row>
    <row r="853" spans="1:6" x14ac:dyDescent="0.25">
      <c r="A853" s="112" t="s">
        <v>1648</v>
      </c>
      <c r="B853" s="113" t="s">
        <v>1649</v>
      </c>
      <c r="C853" s="114" t="s">
        <v>142</v>
      </c>
      <c r="D853" s="115">
        <v>2663.8</v>
      </c>
      <c r="E853" s="115">
        <v>717.96</v>
      </c>
      <c r="F853" s="115">
        <v>3381.76</v>
      </c>
    </row>
    <row r="854" spans="1:6" x14ac:dyDescent="0.25">
      <c r="A854" s="112" t="s">
        <v>1650</v>
      </c>
      <c r="B854" s="113" t="s">
        <v>1651</v>
      </c>
      <c r="C854" s="114" t="s">
        <v>142</v>
      </c>
      <c r="D854" s="115">
        <v>2588.36</v>
      </c>
      <c r="E854" s="115">
        <v>791.74</v>
      </c>
      <c r="F854" s="115">
        <v>3380.1</v>
      </c>
    </row>
    <row r="855" spans="1:6" x14ac:dyDescent="0.25">
      <c r="A855" s="112" t="s">
        <v>1652</v>
      </c>
      <c r="B855" s="113" t="s">
        <v>1653</v>
      </c>
      <c r="C855" s="114" t="s">
        <v>142</v>
      </c>
      <c r="D855" s="115">
        <v>2319.7800000000002</v>
      </c>
      <c r="E855" s="115">
        <v>682.78</v>
      </c>
      <c r="F855" s="115">
        <v>3002.56</v>
      </c>
    </row>
    <row r="856" spans="1:6" x14ac:dyDescent="0.25">
      <c r="A856" s="112" t="s">
        <v>1654</v>
      </c>
      <c r="B856" s="113" t="s">
        <v>1655</v>
      </c>
      <c r="C856" s="114" t="s">
        <v>142</v>
      </c>
      <c r="D856" s="115">
        <v>2088.4499999999998</v>
      </c>
      <c r="E856" s="115">
        <v>675.92</v>
      </c>
      <c r="F856" s="115">
        <v>2764.37</v>
      </c>
    </row>
    <row r="857" spans="1:6" x14ac:dyDescent="0.25">
      <c r="A857" s="112" t="s">
        <v>1656</v>
      </c>
      <c r="B857" s="113" t="s">
        <v>1657</v>
      </c>
      <c r="C857" s="114" t="s">
        <v>142</v>
      </c>
      <c r="D857" s="115">
        <v>2265.02</v>
      </c>
      <c r="E857" s="115">
        <v>723.96</v>
      </c>
      <c r="F857" s="115">
        <v>2988.98</v>
      </c>
    </row>
    <row r="858" spans="1:6" x14ac:dyDescent="0.25">
      <c r="A858" s="108" t="s">
        <v>1658</v>
      </c>
      <c r="B858" s="109" t="s">
        <v>14822</v>
      </c>
      <c r="C858" s="110"/>
      <c r="D858" s="111"/>
      <c r="E858" s="111"/>
      <c r="F858" s="111"/>
    </row>
    <row r="859" spans="1:6" x14ac:dyDescent="0.25">
      <c r="A859" s="112" t="s">
        <v>1659</v>
      </c>
      <c r="B859" s="113" t="s">
        <v>1660</v>
      </c>
      <c r="C859" s="114" t="s">
        <v>142</v>
      </c>
      <c r="D859" s="115">
        <v>3580.36</v>
      </c>
      <c r="E859" s="115">
        <v>1113.3</v>
      </c>
      <c r="F859" s="115">
        <v>4693.66</v>
      </c>
    </row>
    <row r="860" spans="1:6" x14ac:dyDescent="0.25">
      <c r="A860" s="112" t="s">
        <v>1661</v>
      </c>
      <c r="B860" s="113" t="s">
        <v>1662</v>
      </c>
      <c r="C860" s="114" t="s">
        <v>119</v>
      </c>
      <c r="D860" s="115">
        <v>0.17</v>
      </c>
      <c r="E860" s="115">
        <v>5.2</v>
      </c>
      <c r="F860" s="115">
        <v>5.37</v>
      </c>
    </row>
    <row r="861" spans="1:6" ht="30" x14ac:dyDescent="0.25">
      <c r="A861" s="112" t="s">
        <v>1663</v>
      </c>
      <c r="B861" s="113" t="s">
        <v>1664</v>
      </c>
      <c r="C861" s="114" t="s">
        <v>119</v>
      </c>
      <c r="D861" s="115">
        <v>0.44</v>
      </c>
      <c r="E861" s="115">
        <v>13.73</v>
      </c>
      <c r="F861" s="115">
        <v>14.17</v>
      </c>
    </row>
    <row r="862" spans="1:6" x14ac:dyDescent="0.25">
      <c r="A862" s="108" t="s">
        <v>1665</v>
      </c>
      <c r="B862" s="109" t="s">
        <v>1666</v>
      </c>
      <c r="C862" s="110"/>
      <c r="D862" s="111"/>
      <c r="E862" s="111"/>
      <c r="F862" s="111"/>
    </row>
    <row r="863" spans="1:6" x14ac:dyDescent="0.25">
      <c r="A863" s="108" t="s">
        <v>1667</v>
      </c>
      <c r="B863" s="109" t="s">
        <v>1668</v>
      </c>
      <c r="C863" s="110"/>
      <c r="D863" s="111"/>
      <c r="E863" s="111"/>
      <c r="F863" s="111"/>
    </row>
    <row r="864" spans="1:6" x14ac:dyDescent="0.25">
      <c r="A864" s="112" t="s">
        <v>1669</v>
      </c>
      <c r="B864" s="113" t="s">
        <v>1670</v>
      </c>
      <c r="C864" s="114" t="s">
        <v>63</v>
      </c>
      <c r="D864" s="115">
        <v>30.08</v>
      </c>
      <c r="E864" s="115">
        <v>26.93</v>
      </c>
      <c r="F864" s="115">
        <v>57.01</v>
      </c>
    </row>
    <row r="865" spans="1:6" x14ac:dyDescent="0.25">
      <c r="A865" s="112" t="s">
        <v>1671</v>
      </c>
      <c r="B865" s="113" t="s">
        <v>1672</v>
      </c>
      <c r="C865" s="114" t="s">
        <v>63</v>
      </c>
      <c r="D865" s="115">
        <v>49.92</v>
      </c>
      <c r="E865" s="115">
        <v>26.93</v>
      </c>
      <c r="F865" s="115">
        <v>76.849999999999994</v>
      </c>
    </row>
    <row r="866" spans="1:6" x14ac:dyDescent="0.25">
      <c r="A866" s="112" t="s">
        <v>1673</v>
      </c>
      <c r="B866" s="113" t="s">
        <v>1674</v>
      </c>
      <c r="C866" s="114" t="s">
        <v>63</v>
      </c>
      <c r="D866" s="115">
        <v>27.52</v>
      </c>
      <c r="E866" s="115">
        <v>26.93</v>
      </c>
      <c r="F866" s="115">
        <v>54.45</v>
      </c>
    </row>
    <row r="867" spans="1:6" x14ac:dyDescent="0.25">
      <c r="A867" s="112" t="s">
        <v>1675</v>
      </c>
      <c r="B867" s="113" t="s">
        <v>1676</v>
      </c>
      <c r="C867" s="114" t="s">
        <v>63</v>
      </c>
      <c r="D867" s="115">
        <v>68.58</v>
      </c>
      <c r="E867" s="115">
        <v>40.4</v>
      </c>
      <c r="F867" s="115">
        <v>108.98</v>
      </c>
    </row>
    <row r="868" spans="1:6" x14ac:dyDescent="0.25">
      <c r="A868" s="112" t="s">
        <v>1677</v>
      </c>
      <c r="B868" s="113" t="s">
        <v>1678</v>
      </c>
      <c r="C868" s="114" t="s">
        <v>63</v>
      </c>
      <c r="D868" s="115">
        <v>76.14</v>
      </c>
      <c r="E868" s="115">
        <v>40.4</v>
      </c>
      <c r="F868" s="115">
        <v>116.54</v>
      </c>
    </row>
    <row r="869" spans="1:6" x14ac:dyDescent="0.25">
      <c r="A869" s="112" t="s">
        <v>1679</v>
      </c>
      <c r="B869" s="113" t="s">
        <v>1680</v>
      </c>
      <c r="C869" s="114" t="s">
        <v>119</v>
      </c>
      <c r="D869" s="115">
        <v>0.75</v>
      </c>
      <c r="E869" s="115">
        <v>11.88</v>
      </c>
      <c r="F869" s="115">
        <v>12.63</v>
      </c>
    </row>
    <row r="870" spans="1:6" ht="30" x14ac:dyDescent="0.25">
      <c r="A870" s="112" t="s">
        <v>1681</v>
      </c>
      <c r="B870" s="113" t="s">
        <v>1682</v>
      </c>
      <c r="C870" s="114" t="s">
        <v>119</v>
      </c>
      <c r="D870" s="115">
        <v>10.59</v>
      </c>
      <c r="E870" s="115">
        <v>14.84</v>
      </c>
      <c r="F870" s="115">
        <v>25.43</v>
      </c>
    </row>
    <row r="871" spans="1:6" x14ac:dyDescent="0.25">
      <c r="A871" s="112" t="s">
        <v>1683</v>
      </c>
      <c r="B871" s="113" t="s">
        <v>1684</v>
      </c>
      <c r="C871" s="114" t="s">
        <v>119</v>
      </c>
      <c r="D871" s="115">
        <v>15.81</v>
      </c>
      <c r="E871" s="115">
        <v>14.84</v>
      </c>
      <c r="F871" s="115">
        <v>30.65</v>
      </c>
    </row>
    <row r="872" spans="1:6" x14ac:dyDescent="0.25">
      <c r="A872" s="108" t="s">
        <v>1685</v>
      </c>
      <c r="B872" s="109" t="s">
        <v>14823</v>
      </c>
      <c r="C872" s="110"/>
      <c r="D872" s="111"/>
      <c r="E872" s="111"/>
      <c r="F872" s="111"/>
    </row>
    <row r="873" spans="1:6" ht="30" x14ac:dyDescent="0.25">
      <c r="A873" s="112" t="s">
        <v>1686</v>
      </c>
      <c r="B873" s="113" t="s">
        <v>1687</v>
      </c>
      <c r="C873" s="114" t="s">
        <v>63</v>
      </c>
      <c r="D873" s="115">
        <v>40.520000000000003</v>
      </c>
      <c r="E873" s="115">
        <v>14.84</v>
      </c>
      <c r="F873" s="115">
        <v>55.36</v>
      </c>
    </row>
    <row r="874" spans="1:6" ht="30" x14ac:dyDescent="0.25">
      <c r="A874" s="112" t="s">
        <v>1688</v>
      </c>
      <c r="B874" s="113" t="s">
        <v>1689</v>
      </c>
      <c r="C874" s="114" t="s">
        <v>63</v>
      </c>
      <c r="D874" s="115">
        <v>56.63</v>
      </c>
      <c r="E874" s="115">
        <v>14.84</v>
      </c>
      <c r="F874" s="115">
        <v>71.47</v>
      </c>
    </row>
    <row r="875" spans="1:6" ht="30" x14ac:dyDescent="0.25">
      <c r="A875" s="112" t="s">
        <v>1690</v>
      </c>
      <c r="B875" s="113" t="s">
        <v>1691</v>
      </c>
      <c r="C875" s="114" t="s">
        <v>63</v>
      </c>
      <c r="D875" s="115">
        <v>120.7</v>
      </c>
      <c r="E875" s="115">
        <v>14.84</v>
      </c>
      <c r="F875" s="115">
        <v>135.54</v>
      </c>
    </row>
    <row r="876" spans="1:6" ht="30" x14ac:dyDescent="0.25">
      <c r="A876" s="112" t="s">
        <v>1692</v>
      </c>
      <c r="B876" s="113" t="s">
        <v>1693</v>
      </c>
      <c r="C876" s="114" t="s">
        <v>63</v>
      </c>
      <c r="D876" s="115">
        <v>129.87</v>
      </c>
      <c r="E876" s="115">
        <v>14.84</v>
      </c>
      <c r="F876" s="115">
        <v>144.71</v>
      </c>
    </row>
    <row r="877" spans="1:6" ht="30" x14ac:dyDescent="0.25">
      <c r="A877" s="112" t="s">
        <v>1694</v>
      </c>
      <c r="B877" s="113" t="s">
        <v>1695</v>
      </c>
      <c r="C877" s="114" t="s">
        <v>119</v>
      </c>
      <c r="D877" s="115">
        <v>70.78</v>
      </c>
      <c r="E877" s="115">
        <v>7.42</v>
      </c>
      <c r="F877" s="115">
        <v>78.2</v>
      </c>
    </row>
    <row r="878" spans="1:6" ht="30" x14ac:dyDescent="0.25">
      <c r="A878" s="112" t="s">
        <v>1696</v>
      </c>
      <c r="B878" s="113" t="s">
        <v>1697</v>
      </c>
      <c r="C878" s="114" t="s">
        <v>119</v>
      </c>
      <c r="D878" s="115">
        <v>62.48</v>
      </c>
      <c r="E878" s="115">
        <v>7.42</v>
      </c>
      <c r="F878" s="115">
        <v>69.900000000000006</v>
      </c>
    </row>
    <row r="879" spans="1:6" ht="30" x14ac:dyDescent="0.25">
      <c r="A879" s="112" t="s">
        <v>1698</v>
      </c>
      <c r="B879" s="113" t="s">
        <v>1699</v>
      </c>
      <c r="C879" s="114" t="s">
        <v>119</v>
      </c>
      <c r="D879" s="115">
        <v>98.58</v>
      </c>
      <c r="E879" s="115">
        <v>7.42</v>
      </c>
      <c r="F879" s="115">
        <v>106</v>
      </c>
    </row>
    <row r="880" spans="1:6" ht="30" x14ac:dyDescent="0.25">
      <c r="A880" s="112" t="s">
        <v>1700</v>
      </c>
      <c r="B880" s="113" t="s">
        <v>1701</v>
      </c>
      <c r="C880" s="114" t="s">
        <v>119</v>
      </c>
      <c r="D880" s="115">
        <v>137.91</v>
      </c>
      <c r="E880" s="115">
        <v>7.42</v>
      </c>
      <c r="F880" s="115">
        <v>145.33000000000001</v>
      </c>
    </row>
    <row r="881" spans="1:6" x14ac:dyDescent="0.25">
      <c r="A881" s="112" t="s">
        <v>1702</v>
      </c>
      <c r="B881" s="113" t="s">
        <v>1703</v>
      </c>
      <c r="C881" s="114" t="s">
        <v>119</v>
      </c>
      <c r="D881" s="115">
        <v>43.67</v>
      </c>
      <c r="E881" s="115">
        <v>7.42</v>
      </c>
      <c r="F881" s="115">
        <v>51.09</v>
      </c>
    </row>
    <row r="882" spans="1:6" x14ac:dyDescent="0.25">
      <c r="A882" s="112" t="s">
        <v>1704</v>
      </c>
      <c r="B882" s="113" t="s">
        <v>1705</v>
      </c>
      <c r="C882" s="114" t="s">
        <v>119</v>
      </c>
      <c r="D882" s="115">
        <v>70.59</v>
      </c>
      <c r="E882" s="115">
        <v>7.42</v>
      </c>
      <c r="F882" s="115">
        <v>78.010000000000005</v>
      </c>
    </row>
    <row r="883" spans="1:6" x14ac:dyDescent="0.25">
      <c r="A883" s="112" t="s">
        <v>1706</v>
      </c>
      <c r="B883" s="113" t="s">
        <v>1707</v>
      </c>
      <c r="C883" s="114" t="s">
        <v>119</v>
      </c>
      <c r="D883" s="115">
        <v>60.63</v>
      </c>
      <c r="E883" s="115">
        <v>7.42</v>
      </c>
      <c r="F883" s="115">
        <v>68.05</v>
      </c>
    </row>
    <row r="884" spans="1:6" x14ac:dyDescent="0.25">
      <c r="A884" s="108" t="s">
        <v>1708</v>
      </c>
      <c r="B884" s="109" t="s">
        <v>1709</v>
      </c>
      <c r="C884" s="110"/>
      <c r="D884" s="111"/>
      <c r="E884" s="111"/>
      <c r="F884" s="111"/>
    </row>
    <row r="885" spans="1:6" x14ac:dyDescent="0.25">
      <c r="A885" s="112" t="s">
        <v>1710</v>
      </c>
      <c r="B885" s="113" t="s">
        <v>1711</v>
      </c>
      <c r="C885" s="114" t="s">
        <v>63</v>
      </c>
      <c r="D885" s="115">
        <v>67.05</v>
      </c>
      <c r="E885" s="115">
        <v>24.12</v>
      </c>
      <c r="F885" s="115">
        <v>91.17</v>
      </c>
    </row>
    <row r="886" spans="1:6" x14ac:dyDescent="0.25">
      <c r="A886" s="112" t="s">
        <v>1712</v>
      </c>
      <c r="B886" s="113" t="s">
        <v>1713</v>
      </c>
      <c r="C886" s="114" t="s">
        <v>119</v>
      </c>
      <c r="D886" s="115">
        <v>103.9</v>
      </c>
      <c r="E886" s="115">
        <v>8.17</v>
      </c>
      <c r="F886" s="115">
        <v>112.07</v>
      </c>
    </row>
    <row r="887" spans="1:6" x14ac:dyDescent="0.25">
      <c r="A887" s="108" t="s">
        <v>1714</v>
      </c>
      <c r="B887" s="109" t="s">
        <v>14824</v>
      </c>
      <c r="C887" s="110"/>
      <c r="D887" s="111"/>
      <c r="E887" s="111"/>
      <c r="F887" s="111"/>
    </row>
    <row r="888" spans="1:6" ht="30" x14ac:dyDescent="0.25">
      <c r="A888" s="112" t="s">
        <v>1715</v>
      </c>
      <c r="B888" s="113" t="s">
        <v>1716</v>
      </c>
      <c r="C888" s="114" t="s">
        <v>63</v>
      </c>
      <c r="D888" s="115">
        <v>127.81</v>
      </c>
      <c r="E888" s="115">
        <v>14.84</v>
      </c>
      <c r="F888" s="115">
        <v>142.65</v>
      </c>
    </row>
    <row r="889" spans="1:6" ht="30" x14ac:dyDescent="0.25">
      <c r="A889" s="112" t="s">
        <v>1717</v>
      </c>
      <c r="B889" s="113" t="s">
        <v>1718</v>
      </c>
      <c r="C889" s="114" t="s">
        <v>63</v>
      </c>
      <c r="D889" s="115">
        <v>228.47</v>
      </c>
      <c r="E889" s="115">
        <v>14.84</v>
      </c>
      <c r="F889" s="115">
        <v>243.31</v>
      </c>
    </row>
    <row r="890" spans="1:6" ht="30" x14ac:dyDescent="0.25">
      <c r="A890" s="112" t="s">
        <v>1719</v>
      </c>
      <c r="B890" s="113" t="s">
        <v>1720</v>
      </c>
      <c r="C890" s="114" t="s">
        <v>63</v>
      </c>
      <c r="D890" s="115">
        <v>168.29</v>
      </c>
      <c r="E890" s="115">
        <v>14.84</v>
      </c>
      <c r="F890" s="115">
        <v>183.13</v>
      </c>
    </row>
    <row r="891" spans="1:6" ht="30" x14ac:dyDescent="0.25">
      <c r="A891" s="112" t="s">
        <v>1721</v>
      </c>
      <c r="B891" s="113" t="s">
        <v>1722</v>
      </c>
      <c r="C891" s="114" t="s">
        <v>63</v>
      </c>
      <c r="D891" s="115">
        <v>125.74</v>
      </c>
      <c r="E891" s="115">
        <v>14.84</v>
      </c>
      <c r="F891" s="115">
        <v>140.58000000000001</v>
      </c>
    </row>
    <row r="892" spans="1:6" ht="30" x14ac:dyDescent="0.25">
      <c r="A892" s="112" t="s">
        <v>1723</v>
      </c>
      <c r="B892" s="113" t="s">
        <v>1724</v>
      </c>
      <c r="C892" s="114" t="s">
        <v>119</v>
      </c>
      <c r="D892" s="115">
        <v>120.66</v>
      </c>
      <c r="E892" s="115">
        <v>7.42</v>
      </c>
      <c r="F892" s="115">
        <v>128.08000000000001</v>
      </c>
    </row>
    <row r="893" spans="1:6" ht="30" x14ac:dyDescent="0.25">
      <c r="A893" s="112" t="s">
        <v>1725</v>
      </c>
      <c r="B893" s="113" t="s">
        <v>1726</v>
      </c>
      <c r="C893" s="114" t="s">
        <v>119</v>
      </c>
      <c r="D893" s="115">
        <v>116.36</v>
      </c>
      <c r="E893" s="115">
        <v>7.42</v>
      </c>
      <c r="F893" s="115">
        <v>123.78</v>
      </c>
    </row>
    <row r="894" spans="1:6" x14ac:dyDescent="0.25">
      <c r="A894" s="108" t="s">
        <v>1727</v>
      </c>
      <c r="B894" s="109" t="s">
        <v>14825</v>
      </c>
      <c r="C894" s="110"/>
      <c r="D894" s="111"/>
      <c r="E894" s="111"/>
      <c r="F894" s="111"/>
    </row>
    <row r="895" spans="1:6" ht="30" x14ac:dyDescent="0.25">
      <c r="A895" s="112" t="s">
        <v>1728</v>
      </c>
      <c r="B895" s="113" t="s">
        <v>1729</v>
      </c>
      <c r="C895" s="114" t="s">
        <v>63</v>
      </c>
      <c r="D895" s="115">
        <v>252.03</v>
      </c>
      <c r="E895" s="115">
        <v>37.35</v>
      </c>
      <c r="F895" s="115">
        <v>289.38</v>
      </c>
    </row>
    <row r="896" spans="1:6" ht="30" x14ac:dyDescent="0.25">
      <c r="A896" s="112" t="s">
        <v>1730</v>
      </c>
      <c r="B896" s="113" t="s">
        <v>1731</v>
      </c>
      <c r="C896" s="114" t="s">
        <v>63</v>
      </c>
      <c r="D896" s="115">
        <v>256.57</v>
      </c>
      <c r="E896" s="115">
        <v>16.16</v>
      </c>
      <c r="F896" s="115">
        <v>272.73</v>
      </c>
    </row>
    <row r="897" spans="1:6" ht="30" x14ac:dyDescent="0.25">
      <c r="A897" s="112" t="s">
        <v>1732</v>
      </c>
      <c r="B897" s="113" t="s">
        <v>1733</v>
      </c>
      <c r="C897" s="114" t="s">
        <v>63</v>
      </c>
      <c r="D897" s="115">
        <v>192.07</v>
      </c>
      <c r="E897" s="115">
        <v>16.16</v>
      </c>
      <c r="F897" s="115">
        <v>208.23</v>
      </c>
    </row>
    <row r="898" spans="1:6" ht="30" x14ac:dyDescent="0.25">
      <c r="A898" s="112" t="s">
        <v>1734</v>
      </c>
      <c r="B898" s="113" t="s">
        <v>1735</v>
      </c>
      <c r="C898" s="114" t="s">
        <v>63</v>
      </c>
      <c r="D898" s="115">
        <v>161.47</v>
      </c>
      <c r="E898" s="115">
        <v>14.84</v>
      </c>
      <c r="F898" s="115">
        <v>176.31</v>
      </c>
    </row>
    <row r="899" spans="1:6" x14ac:dyDescent="0.25">
      <c r="A899" s="108" t="s">
        <v>1736</v>
      </c>
      <c r="B899" s="109" t="s">
        <v>14826</v>
      </c>
      <c r="C899" s="110"/>
      <c r="D899" s="111"/>
      <c r="E899" s="111"/>
      <c r="F899" s="111"/>
    </row>
    <row r="900" spans="1:6" x14ac:dyDescent="0.25">
      <c r="A900" s="112" t="s">
        <v>1737</v>
      </c>
      <c r="B900" s="113" t="s">
        <v>1738</v>
      </c>
      <c r="C900" s="114" t="s">
        <v>63</v>
      </c>
      <c r="D900" s="115">
        <v>66.66</v>
      </c>
      <c r="E900" s="115">
        <v>14.84</v>
      </c>
      <c r="F900" s="115">
        <v>81.5</v>
      </c>
    </row>
    <row r="901" spans="1:6" x14ac:dyDescent="0.25">
      <c r="A901" s="112" t="s">
        <v>1739</v>
      </c>
      <c r="B901" s="113" t="s">
        <v>1740</v>
      </c>
      <c r="C901" s="114" t="s">
        <v>63</v>
      </c>
      <c r="D901" s="115">
        <v>102.35</v>
      </c>
      <c r="E901" s="115">
        <v>14.84</v>
      </c>
      <c r="F901" s="115">
        <v>117.19</v>
      </c>
    </row>
    <row r="902" spans="1:6" x14ac:dyDescent="0.25">
      <c r="A902" s="112" t="s">
        <v>1741</v>
      </c>
      <c r="B902" s="113" t="s">
        <v>1742</v>
      </c>
      <c r="C902" s="114" t="s">
        <v>119</v>
      </c>
      <c r="D902" s="115">
        <v>161.94</v>
      </c>
      <c r="E902" s="115">
        <v>7.42</v>
      </c>
      <c r="F902" s="115">
        <v>169.36</v>
      </c>
    </row>
    <row r="903" spans="1:6" x14ac:dyDescent="0.25">
      <c r="A903" s="108" t="s">
        <v>1743</v>
      </c>
      <c r="B903" s="109" t="s">
        <v>1744</v>
      </c>
      <c r="C903" s="110"/>
      <c r="D903" s="111"/>
      <c r="E903" s="111"/>
      <c r="F903" s="111"/>
    </row>
    <row r="904" spans="1:6" x14ac:dyDescent="0.25">
      <c r="A904" s="112" t="s">
        <v>1745</v>
      </c>
      <c r="B904" s="113" t="s">
        <v>1746</v>
      </c>
      <c r="C904" s="114" t="s">
        <v>13</v>
      </c>
      <c r="D904" s="115">
        <v>61.24</v>
      </c>
      <c r="E904" s="115">
        <v>3.72</v>
      </c>
      <c r="F904" s="115">
        <v>64.959999999999994</v>
      </c>
    </row>
    <row r="905" spans="1:6" x14ac:dyDescent="0.25">
      <c r="A905" s="112" t="s">
        <v>1747</v>
      </c>
      <c r="B905" s="113" t="s">
        <v>1748</v>
      </c>
      <c r="C905" s="114" t="s">
        <v>13</v>
      </c>
      <c r="D905" s="115">
        <v>61.24</v>
      </c>
      <c r="E905" s="115">
        <v>3.72</v>
      </c>
      <c r="F905" s="115">
        <v>64.959999999999994</v>
      </c>
    </row>
    <row r="906" spans="1:6" x14ac:dyDescent="0.25">
      <c r="A906" s="108" t="s">
        <v>1749</v>
      </c>
      <c r="B906" s="109" t="s">
        <v>1750</v>
      </c>
      <c r="C906" s="110"/>
      <c r="D906" s="111"/>
      <c r="E906" s="111"/>
      <c r="F906" s="111"/>
    </row>
    <row r="907" spans="1:6" x14ac:dyDescent="0.25">
      <c r="A907" s="112" t="s">
        <v>1751</v>
      </c>
      <c r="B907" s="113" t="s">
        <v>1752</v>
      </c>
      <c r="C907" s="114" t="s">
        <v>63</v>
      </c>
      <c r="D907" s="115">
        <v>655.4</v>
      </c>
      <c r="E907" s="115"/>
      <c r="F907" s="115">
        <v>655.4</v>
      </c>
    </row>
    <row r="908" spans="1:6" x14ac:dyDescent="0.25">
      <c r="A908" s="108" t="s">
        <v>1753</v>
      </c>
      <c r="B908" s="109" t="s">
        <v>1754</v>
      </c>
      <c r="C908" s="110"/>
      <c r="D908" s="111"/>
      <c r="E908" s="111"/>
      <c r="F908" s="111"/>
    </row>
    <row r="909" spans="1:6" x14ac:dyDescent="0.25">
      <c r="A909" s="112" t="s">
        <v>1755</v>
      </c>
      <c r="B909" s="113" t="s">
        <v>1756</v>
      </c>
      <c r="C909" s="114" t="s">
        <v>63</v>
      </c>
      <c r="D909" s="115">
        <v>140.32</v>
      </c>
      <c r="E909" s="115">
        <v>77.28</v>
      </c>
      <c r="F909" s="115">
        <v>217.6</v>
      </c>
    </row>
    <row r="910" spans="1:6" x14ac:dyDescent="0.25">
      <c r="A910" s="112" t="s">
        <v>1757</v>
      </c>
      <c r="B910" s="113" t="s">
        <v>1758</v>
      </c>
      <c r="C910" s="114" t="s">
        <v>63</v>
      </c>
      <c r="D910" s="115">
        <v>204.63</v>
      </c>
      <c r="E910" s="115">
        <v>69.55</v>
      </c>
      <c r="F910" s="115">
        <v>274.18</v>
      </c>
    </row>
    <row r="911" spans="1:6" x14ac:dyDescent="0.25">
      <c r="A911" s="112" t="s">
        <v>1759</v>
      </c>
      <c r="B911" s="113" t="s">
        <v>1760</v>
      </c>
      <c r="C911" s="114" t="s">
        <v>63</v>
      </c>
      <c r="D911" s="115">
        <v>210.46</v>
      </c>
      <c r="E911" s="115">
        <v>77.28</v>
      </c>
      <c r="F911" s="115">
        <v>287.74</v>
      </c>
    </row>
    <row r="912" spans="1:6" x14ac:dyDescent="0.25">
      <c r="A912" s="108" t="s">
        <v>1761</v>
      </c>
      <c r="B912" s="109" t="s">
        <v>1762</v>
      </c>
      <c r="C912" s="110"/>
      <c r="D912" s="111"/>
      <c r="E912" s="111"/>
      <c r="F912" s="111"/>
    </row>
    <row r="913" spans="1:6" x14ac:dyDescent="0.25">
      <c r="A913" s="112" t="s">
        <v>1763</v>
      </c>
      <c r="B913" s="113" t="s">
        <v>1764</v>
      </c>
      <c r="C913" s="114" t="s">
        <v>119</v>
      </c>
      <c r="D913" s="115">
        <v>54.54</v>
      </c>
      <c r="E913" s="115">
        <v>46.19</v>
      </c>
      <c r="F913" s="115">
        <v>100.73</v>
      </c>
    </row>
    <row r="914" spans="1:6" x14ac:dyDescent="0.25">
      <c r="A914" s="112" t="s">
        <v>1765</v>
      </c>
      <c r="B914" s="113" t="s">
        <v>1766</v>
      </c>
      <c r="C914" s="114" t="s">
        <v>119</v>
      </c>
      <c r="D914" s="115">
        <v>84.09</v>
      </c>
      <c r="E914" s="115">
        <v>54.59</v>
      </c>
      <c r="F914" s="115">
        <v>138.68</v>
      </c>
    </row>
    <row r="915" spans="1:6" x14ac:dyDescent="0.25">
      <c r="A915" s="112" t="s">
        <v>1767</v>
      </c>
      <c r="B915" s="113" t="s">
        <v>1768</v>
      </c>
      <c r="C915" s="114" t="s">
        <v>119</v>
      </c>
      <c r="D915" s="115">
        <v>168.12</v>
      </c>
      <c r="E915" s="115">
        <v>58.79</v>
      </c>
      <c r="F915" s="115">
        <v>226.91</v>
      </c>
    </row>
    <row r="916" spans="1:6" x14ac:dyDescent="0.25">
      <c r="A916" s="112" t="s">
        <v>1769</v>
      </c>
      <c r="B916" s="113" t="s">
        <v>1770</v>
      </c>
      <c r="C916" s="114" t="s">
        <v>119</v>
      </c>
      <c r="D916" s="115">
        <v>42</v>
      </c>
      <c r="E916" s="115">
        <v>46.19</v>
      </c>
      <c r="F916" s="115">
        <v>88.19</v>
      </c>
    </row>
    <row r="917" spans="1:6" x14ac:dyDescent="0.25">
      <c r="A917" s="112" t="s">
        <v>1771</v>
      </c>
      <c r="B917" s="113" t="s">
        <v>1772</v>
      </c>
      <c r="C917" s="114" t="s">
        <v>119</v>
      </c>
      <c r="D917" s="115">
        <v>63.18</v>
      </c>
      <c r="E917" s="115">
        <v>54.59</v>
      </c>
      <c r="F917" s="115">
        <v>117.77</v>
      </c>
    </row>
    <row r="918" spans="1:6" x14ac:dyDescent="0.25">
      <c r="A918" s="112" t="s">
        <v>1773</v>
      </c>
      <c r="B918" s="113" t="s">
        <v>1774</v>
      </c>
      <c r="C918" s="114" t="s">
        <v>13</v>
      </c>
      <c r="D918" s="115">
        <v>13.77</v>
      </c>
      <c r="E918" s="115">
        <v>1.17</v>
      </c>
      <c r="F918" s="115">
        <v>14.94</v>
      </c>
    </row>
    <row r="919" spans="1:6" x14ac:dyDescent="0.25">
      <c r="A919" s="112" t="s">
        <v>1775</v>
      </c>
      <c r="B919" s="113" t="s">
        <v>1776</v>
      </c>
      <c r="C919" s="114" t="s">
        <v>13</v>
      </c>
      <c r="D919" s="115">
        <v>16.21</v>
      </c>
      <c r="E919" s="115">
        <v>1.68</v>
      </c>
      <c r="F919" s="115">
        <v>17.89</v>
      </c>
    </row>
    <row r="920" spans="1:6" x14ac:dyDescent="0.25">
      <c r="A920" s="112" t="s">
        <v>1777</v>
      </c>
      <c r="B920" s="113" t="s">
        <v>1778</v>
      </c>
      <c r="C920" s="114" t="s">
        <v>13</v>
      </c>
      <c r="D920" s="115">
        <v>15.75</v>
      </c>
      <c r="E920" s="115">
        <v>2.35</v>
      </c>
      <c r="F920" s="115">
        <v>18.100000000000001</v>
      </c>
    </row>
    <row r="921" spans="1:6" x14ac:dyDescent="0.25">
      <c r="A921" s="108" t="s">
        <v>1779</v>
      </c>
      <c r="B921" s="109" t="s">
        <v>14827</v>
      </c>
      <c r="C921" s="110"/>
      <c r="D921" s="111"/>
      <c r="E921" s="111"/>
      <c r="F921" s="111"/>
    </row>
    <row r="922" spans="1:6" x14ac:dyDescent="0.25">
      <c r="A922" s="112" t="s">
        <v>1780</v>
      </c>
      <c r="B922" s="113" t="s">
        <v>1781</v>
      </c>
      <c r="C922" s="114" t="s">
        <v>119</v>
      </c>
      <c r="D922" s="115">
        <v>1.92</v>
      </c>
      <c r="E922" s="115">
        <v>14.84</v>
      </c>
      <c r="F922" s="115">
        <v>16.760000000000002</v>
      </c>
    </row>
    <row r="923" spans="1:6" x14ac:dyDescent="0.25">
      <c r="A923" s="112" t="s">
        <v>1782</v>
      </c>
      <c r="B923" s="113" t="s">
        <v>1783</v>
      </c>
      <c r="C923" s="114" t="s">
        <v>63</v>
      </c>
      <c r="D923" s="115"/>
      <c r="E923" s="115">
        <v>40.4</v>
      </c>
      <c r="F923" s="115">
        <v>40.4</v>
      </c>
    </row>
    <row r="924" spans="1:6" x14ac:dyDescent="0.25">
      <c r="A924" s="112" t="s">
        <v>1784</v>
      </c>
      <c r="B924" s="113" t="s">
        <v>1785</v>
      </c>
      <c r="C924" s="114" t="s">
        <v>63</v>
      </c>
      <c r="D924" s="115"/>
      <c r="E924" s="115">
        <v>40.4</v>
      </c>
      <c r="F924" s="115">
        <v>40.4</v>
      </c>
    </row>
    <row r="925" spans="1:6" x14ac:dyDescent="0.25">
      <c r="A925" s="112" t="s">
        <v>1786</v>
      </c>
      <c r="B925" s="113" t="s">
        <v>1787</v>
      </c>
      <c r="C925" s="114" t="s">
        <v>63</v>
      </c>
      <c r="D925" s="115"/>
      <c r="E925" s="115">
        <v>18.559999999999999</v>
      </c>
      <c r="F925" s="115">
        <v>18.559999999999999</v>
      </c>
    </row>
    <row r="926" spans="1:6" x14ac:dyDescent="0.25">
      <c r="A926" s="112" t="s">
        <v>1788</v>
      </c>
      <c r="B926" s="113" t="s">
        <v>1789</v>
      </c>
      <c r="C926" s="114" t="s">
        <v>63</v>
      </c>
      <c r="D926" s="115"/>
      <c r="E926" s="115">
        <v>26.93</v>
      </c>
      <c r="F926" s="115">
        <v>26.93</v>
      </c>
    </row>
    <row r="927" spans="1:6" x14ac:dyDescent="0.25">
      <c r="A927" s="112" t="s">
        <v>1790</v>
      </c>
      <c r="B927" s="113" t="s">
        <v>1791</v>
      </c>
      <c r="C927" s="114" t="s">
        <v>63</v>
      </c>
      <c r="D927" s="115">
        <v>3.47</v>
      </c>
      <c r="E927" s="115">
        <v>14.84</v>
      </c>
      <c r="F927" s="115">
        <v>18.309999999999999</v>
      </c>
    </row>
    <row r="928" spans="1:6" ht="30" x14ac:dyDescent="0.25">
      <c r="A928" s="112" t="s">
        <v>1792</v>
      </c>
      <c r="B928" s="113" t="s">
        <v>1793</v>
      </c>
      <c r="C928" s="114" t="s">
        <v>63</v>
      </c>
      <c r="D928" s="115">
        <v>10.41</v>
      </c>
      <c r="E928" s="115">
        <v>14.84</v>
      </c>
      <c r="F928" s="115">
        <v>25.25</v>
      </c>
    </row>
    <row r="929" spans="1:6" x14ac:dyDescent="0.25">
      <c r="A929" s="108" t="s">
        <v>1794</v>
      </c>
      <c r="B929" s="109" t="s">
        <v>1795</v>
      </c>
      <c r="C929" s="110"/>
      <c r="D929" s="111"/>
      <c r="E929" s="111"/>
      <c r="F929" s="111"/>
    </row>
    <row r="930" spans="1:6" x14ac:dyDescent="0.25">
      <c r="A930" s="108" t="s">
        <v>1796</v>
      </c>
      <c r="B930" s="109" t="s">
        <v>14828</v>
      </c>
      <c r="C930" s="110"/>
      <c r="D930" s="111"/>
      <c r="E930" s="111"/>
      <c r="F930" s="111"/>
    </row>
    <row r="931" spans="1:6" x14ac:dyDescent="0.25">
      <c r="A931" s="112" t="s">
        <v>1797</v>
      </c>
      <c r="B931" s="113" t="s">
        <v>1798</v>
      </c>
      <c r="C931" s="114" t="s">
        <v>142</v>
      </c>
      <c r="D931" s="115">
        <v>682.54</v>
      </c>
      <c r="E931" s="115">
        <v>264.54000000000002</v>
      </c>
      <c r="F931" s="115">
        <v>947.08</v>
      </c>
    </row>
    <row r="932" spans="1:6" x14ac:dyDescent="0.25">
      <c r="A932" s="112" t="s">
        <v>1799</v>
      </c>
      <c r="B932" s="113" t="s">
        <v>1800</v>
      </c>
      <c r="C932" s="114" t="s">
        <v>142</v>
      </c>
      <c r="D932" s="115">
        <v>406.54</v>
      </c>
      <c r="E932" s="115">
        <v>264.54000000000002</v>
      </c>
      <c r="F932" s="115">
        <v>671.08</v>
      </c>
    </row>
    <row r="933" spans="1:6" x14ac:dyDescent="0.25">
      <c r="A933" s="112" t="s">
        <v>1801</v>
      </c>
      <c r="B933" s="113" t="s">
        <v>1802</v>
      </c>
      <c r="C933" s="114" t="s">
        <v>142</v>
      </c>
      <c r="D933" s="115">
        <v>329.55</v>
      </c>
      <c r="E933" s="115">
        <v>264.54000000000002</v>
      </c>
      <c r="F933" s="115">
        <v>594.09</v>
      </c>
    </row>
    <row r="934" spans="1:6" x14ac:dyDescent="0.25">
      <c r="A934" s="112" t="s">
        <v>1803</v>
      </c>
      <c r="B934" s="113" t="s">
        <v>1804</v>
      </c>
      <c r="C934" s="114" t="s">
        <v>63</v>
      </c>
      <c r="D934" s="115">
        <v>3.32</v>
      </c>
      <c r="E934" s="115">
        <v>20.6</v>
      </c>
      <c r="F934" s="115">
        <v>23.92</v>
      </c>
    </row>
    <row r="935" spans="1:6" x14ac:dyDescent="0.25">
      <c r="A935" s="112" t="s">
        <v>1805</v>
      </c>
      <c r="B935" s="113" t="s">
        <v>1806</v>
      </c>
      <c r="C935" s="114" t="s">
        <v>63</v>
      </c>
      <c r="D935" s="115">
        <v>7.01</v>
      </c>
      <c r="E935" s="115">
        <v>20.23</v>
      </c>
      <c r="F935" s="115">
        <v>27.24</v>
      </c>
    </row>
    <row r="936" spans="1:6" x14ac:dyDescent="0.25">
      <c r="A936" s="112" t="s">
        <v>1807</v>
      </c>
      <c r="B936" s="113" t="s">
        <v>1808</v>
      </c>
      <c r="C936" s="114" t="s">
        <v>142</v>
      </c>
      <c r="D936" s="115">
        <v>931.68</v>
      </c>
      <c r="E936" s="115">
        <v>264.54000000000002</v>
      </c>
      <c r="F936" s="115">
        <v>1196.22</v>
      </c>
    </row>
    <row r="937" spans="1:6" x14ac:dyDescent="0.25">
      <c r="A937" s="108" t="s">
        <v>1809</v>
      </c>
      <c r="B937" s="109" t="s">
        <v>1810</v>
      </c>
      <c r="C937" s="110"/>
      <c r="D937" s="111"/>
      <c r="E937" s="111"/>
      <c r="F937" s="111"/>
    </row>
    <row r="938" spans="1:6" x14ac:dyDescent="0.25">
      <c r="A938" s="112" t="s">
        <v>1811</v>
      </c>
      <c r="B938" s="113" t="s">
        <v>1812</v>
      </c>
      <c r="C938" s="114" t="s">
        <v>63</v>
      </c>
      <c r="D938" s="115">
        <v>2.0299999999999998</v>
      </c>
      <c r="E938" s="115">
        <v>3.92</v>
      </c>
      <c r="F938" s="115">
        <v>5.95</v>
      </c>
    </row>
    <row r="939" spans="1:6" x14ac:dyDescent="0.25">
      <c r="A939" s="112" t="s">
        <v>1813</v>
      </c>
      <c r="B939" s="113" t="s">
        <v>1814</v>
      </c>
      <c r="C939" s="114" t="s">
        <v>63</v>
      </c>
      <c r="D939" s="115">
        <v>1.26</v>
      </c>
      <c r="E939" s="115">
        <v>3.92</v>
      </c>
      <c r="F939" s="115">
        <v>5.18</v>
      </c>
    </row>
    <row r="940" spans="1:6" x14ac:dyDescent="0.25">
      <c r="A940" s="112" t="s">
        <v>1815</v>
      </c>
      <c r="B940" s="113" t="s">
        <v>1816</v>
      </c>
      <c r="C940" s="114" t="s">
        <v>63</v>
      </c>
      <c r="D940" s="115">
        <v>5.66</v>
      </c>
      <c r="E940" s="115">
        <v>3.92</v>
      </c>
      <c r="F940" s="115">
        <v>9.58</v>
      </c>
    </row>
    <row r="941" spans="1:6" x14ac:dyDescent="0.25">
      <c r="A941" s="112" t="s">
        <v>1817</v>
      </c>
      <c r="B941" s="113" t="s">
        <v>1818</v>
      </c>
      <c r="C941" s="114" t="s">
        <v>63</v>
      </c>
      <c r="D941" s="115">
        <v>2.0699999999999998</v>
      </c>
      <c r="E941" s="115">
        <v>5.73</v>
      </c>
      <c r="F941" s="115">
        <v>7.8</v>
      </c>
    </row>
    <row r="942" spans="1:6" x14ac:dyDescent="0.25">
      <c r="A942" s="112" t="s">
        <v>1819</v>
      </c>
      <c r="B942" s="113" t="s">
        <v>1820</v>
      </c>
      <c r="C942" s="114" t="s">
        <v>63</v>
      </c>
      <c r="D942" s="115">
        <v>3.39</v>
      </c>
      <c r="E942" s="115">
        <v>6.07</v>
      </c>
      <c r="F942" s="115">
        <v>9.4600000000000009</v>
      </c>
    </row>
    <row r="943" spans="1:6" x14ac:dyDescent="0.25">
      <c r="A943" s="112" t="s">
        <v>1821</v>
      </c>
      <c r="B943" s="113" t="s">
        <v>1822</v>
      </c>
      <c r="C943" s="114" t="s">
        <v>63</v>
      </c>
      <c r="D943" s="115">
        <v>7.57</v>
      </c>
      <c r="E943" s="115">
        <v>10.77</v>
      </c>
      <c r="F943" s="115">
        <v>18.34</v>
      </c>
    </row>
    <row r="944" spans="1:6" x14ac:dyDescent="0.25">
      <c r="A944" s="112" t="s">
        <v>1823</v>
      </c>
      <c r="B944" s="113" t="s">
        <v>1824</v>
      </c>
      <c r="C944" s="114" t="s">
        <v>63</v>
      </c>
      <c r="D944" s="115">
        <v>7.57</v>
      </c>
      <c r="E944" s="115">
        <v>14.84</v>
      </c>
      <c r="F944" s="115">
        <v>22.41</v>
      </c>
    </row>
    <row r="945" spans="1:6" x14ac:dyDescent="0.25">
      <c r="A945" s="112" t="s">
        <v>1825</v>
      </c>
      <c r="B945" s="113" t="s">
        <v>1826</v>
      </c>
      <c r="C945" s="114" t="s">
        <v>63</v>
      </c>
      <c r="D945" s="115">
        <v>30.6</v>
      </c>
      <c r="E945" s="115">
        <v>9.2799999999999994</v>
      </c>
      <c r="F945" s="115">
        <v>39.880000000000003</v>
      </c>
    </row>
    <row r="946" spans="1:6" x14ac:dyDescent="0.25">
      <c r="A946" s="112" t="s">
        <v>1827</v>
      </c>
      <c r="B946" s="113" t="s">
        <v>1828</v>
      </c>
      <c r="C946" s="114" t="s">
        <v>63</v>
      </c>
      <c r="D946" s="115">
        <v>1.53</v>
      </c>
      <c r="E946" s="115">
        <v>9.2799999999999994</v>
      </c>
      <c r="F946" s="115">
        <v>10.81</v>
      </c>
    </row>
    <row r="947" spans="1:6" x14ac:dyDescent="0.25">
      <c r="A947" s="112" t="s">
        <v>1829</v>
      </c>
      <c r="B947" s="113" t="s">
        <v>1830</v>
      </c>
      <c r="C947" s="114" t="s">
        <v>63</v>
      </c>
      <c r="D947" s="115">
        <v>8.35</v>
      </c>
      <c r="E947" s="115">
        <v>24.12</v>
      </c>
      <c r="F947" s="115">
        <v>32.47</v>
      </c>
    </row>
    <row r="948" spans="1:6" x14ac:dyDescent="0.25">
      <c r="A948" s="108" t="s">
        <v>1831</v>
      </c>
      <c r="B948" s="109" t="s">
        <v>1832</v>
      </c>
      <c r="C948" s="110"/>
      <c r="D948" s="111"/>
      <c r="E948" s="111"/>
      <c r="F948" s="111"/>
    </row>
    <row r="949" spans="1:6" x14ac:dyDescent="0.25">
      <c r="A949" s="112" t="s">
        <v>1833</v>
      </c>
      <c r="B949" s="113" t="s">
        <v>1834</v>
      </c>
      <c r="C949" s="114" t="s">
        <v>63</v>
      </c>
      <c r="D949" s="115">
        <v>8.14</v>
      </c>
      <c r="E949" s="115">
        <v>20.41</v>
      </c>
      <c r="F949" s="115">
        <v>28.55</v>
      </c>
    </row>
    <row r="950" spans="1:6" x14ac:dyDescent="0.25">
      <c r="A950" s="112" t="s">
        <v>1835</v>
      </c>
      <c r="B950" s="113" t="s">
        <v>1836</v>
      </c>
      <c r="C950" s="114" t="s">
        <v>63</v>
      </c>
      <c r="D950" s="115">
        <v>8.73</v>
      </c>
      <c r="E950" s="115">
        <v>24.12</v>
      </c>
      <c r="F950" s="115">
        <v>32.85</v>
      </c>
    </row>
    <row r="951" spans="1:6" x14ac:dyDescent="0.25">
      <c r="A951" s="112" t="s">
        <v>1837</v>
      </c>
      <c r="B951" s="113" t="s">
        <v>1838</v>
      </c>
      <c r="C951" s="114" t="s">
        <v>63</v>
      </c>
      <c r="D951" s="115">
        <v>27.26</v>
      </c>
      <c r="E951" s="115">
        <v>24.12</v>
      </c>
      <c r="F951" s="115">
        <v>51.38</v>
      </c>
    </row>
    <row r="952" spans="1:6" x14ac:dyDescent="0.25">
      <c r="A952" s="112" t="s">
        <v>1839</v>
      </c>
      <c r="B952" s="113" t="s">
        <v>1840</v>
      </c>
      <c r="C952" s="114" t="s">
        <v>63</v>
      </c>
      <c r="D952" s="115">
        <v>8.14</v>
      </c>
      <c r="E952" s="115">
        <v>14.84</v>
      </c>
      <c r="F952" s="115">
        <v>22.98</v>
      </c>
    </row>
    <row r="953" spans="1:6" x14ac:dyDescent="0.25">
      <c r="A953" s="112" t="s">
        <v>1841</v>
      </c>
      <c r="B953" s="113" t="s">
        <v>1842</v>
      </c>
      <c r="C953" s="114" t="s">
        <v>63</v>
      </c>
      <c r="D953" s="115">
        <v>8.14</v>
      </c>
      <c r="E953" s="115">
        <v>25.98</v>
      </c>
      <c r="F953" s="115">
        <v>34.119999999999997</v>
      </c>
    </row>
    <row r="954" spans="1:6" x14ac:dyDescent="0.25">
      <c r="A954" s="112" t="s">
        <v>1843</v>
      </c>
      <c r="B954" s="113" t="s">
        <v>1844</v>
      </c>
      <c r="C954" s="114" t="s">
        <v>119</v>
      </c>
      <c r="D954" s="115">
        <v>5.85</v>
      </c>
      <c r="E954" s="115">
        <v>42.02</v>
      </c>
      <c r="F954" s="115">
        <v>47.87</v>
      </c>
    </row>
    <row r="955" spans="1:6" x14ac:dyDescent="0.25">
      <c r="A955" s="112" t="s">
        <v>1845</v>
      </c>
      <c r="B955" s="113" t="s">
        <v>1846</v>
      </c>
      <c r="C955" s="114" t="s">
        <v>119</v>
      </c>
      <c r="D955" s="115">
        <v>1.44</v>
      </c>
      <c r="E955" s="115">
        <v>19.559999999999999</v>
      </c>
      <c r="F955" s="115">
        <v>21</v>
      </c>
    </row>
    <row r="956" spans="1:6" x14ac:dyDescent="0.25">
      <c r="A956" s="112" t="s">
        <v>1847</v>
      </c>
      <c r="B956" s="113" t="s">
        <v>1848</v>
      </c>
      <c r="C956" s="114" t="s">
        <v>119</v>
      </c>
      <c r="D956" s="115">
        <v>1.59</v>
      </c>
      <c r="E956" s="115">
        <v>19.559999999999999</v>
      </c>
      <c r="F956" s="115">
        <v>21.15</v>
      </c>
    </row>
    <row r="957" spans="1:6" x14ac:dyDescent="0.25">
      <c r="A957" s="112" t="s">
        <v>1849</v>
      </c>
      <c r="B957" s="113" t="s">
        <v>1850</v>
      </c>
      <c r="C957" s="114" t="s">
        <v>119</v>
      </c>
      <c r="D957" s="115">
        <v>1.8</v>
      </c>
      <c r="E957" s="115">
        <v>19.559999999999999</v>
      </c>
      <c r="F957" s="115">
        <v>21.36</v>
      </c>
    </row>
    <row r="958" spans="1:6" x14ac:dyDescent="0.25">
      <c r="A958" s="112" t="s">
        <v>1851</v>
      </c>
      <c r="B958" s="113" t="s">
        <v>1852</v>
      </c>
      <c r="C958" s="114" t="s">
        <v>119</v>
      </c>
      <c r="D958" s="115">
        <v>2.2000000000000002</v>
      </c>
      <c r="E958" s="115">
        <v>19.559999999999999</v>
      </c>
      <c r="F958" s="115">
        <v>21.76</v>
      </c>
    </row>
    <row r="959" spans="1:6" x14ac:dyDescent="0.25">
      <c r="A959" s="108" t="s">
        <v>1853</v>
      </c>
      <c r="B959" s="109" t="s">
        <v>1854</v>
      </c>
      <c r="C959" s="110"/>
      <c r="D959" s="111"/>
      <c r="E959" s="111"/>
      <c r="F959" s="111"/>
    </row>
    <row r="960" spans="1:6" x14ac:dyDescent="0.25">
      <c r="A960" s="112" t="s">
        <v>1855</v>
      </c>
      <c r="B960" s="113" t="s">
        <v>1856</v>
      </c>
      <c r="C960" s="114" t="s">
        <v>63</v>
      </c>
      <c r="D960" s="115">
        <v>4.05</v>
      </c>
      <c r="E960" s="115">
        <v>12.33</v>
      </c>
      <c r="F960" s="115">
        <v>16.38</v>
      </c>
    </row>
    <row r="961" spans="1:6" x14ac:dyDescent="0.25">
      <c r="A961" s="112" t="s">
        <v>1857</v>
      </c>
      <c r="B961" s="113" t="s">
        <v>1858</v>
      </c>
      <c r="C961" s="114" t="s">
        <v>63</v>
      </c>
      <c r="D961" s="115">
        <v>5.67</v>
      </c>
      <c r="E961" s="115">
        <v>12.33</v>
      </c>
      <c r="F961" s="115">
        <v>18</v>
      </c>
    </row>
    <row r="962" spans="1:6" x14ac:dyDescent="0.25">
      <c r="A962" s="108" t="s">
        <v>1859</v>
      </c>
      <c r="B962" s="109" t="s">
        <v>1860</v>
      </c>
      <c r="C962" s="110"/>
      <c r="D962" s="111"/>
      <c r="E962" s="111"/>
      <c r="F962" s="111"/>
    </row>
    <row r="963" spans="1:6" x14ac:dyDescent="0.25">
      <c r="A963" s="112" t="s">
        <v>1861</v>
      </c>
      <c r="B963" s="113" t="s">
        <v>1862</v>
      </c>
      <c r="C963" s="114" t="s">
        <v>142</v>
      </c>
      <c r="D963" s="115">
        <v>376.81</v>
      </c>
      <c r="E963" s="115">
        <v>356.16</v>
      </c>
      <c r="F963" s="115">
        <v>732.97</v>
      </c>
    </row>
    <row r="964" spans="1:6" x14ac:dyDescent="0.25">
      <c r="A964" s="112" t="s">
        <v>1863</v>
      </c>
      <c r="B964" s="113" t="s">
        <v>1864</v>
      </c>
      <c r="C964" s="114" t="s">
        <v>142</v>
      </c>
      <c r="D964" s="115">
        <v>415.07</v>
      </c>
      <c r="E964" s="115">
        <v>356.16</v>
      </c>
      <c r="F964" s="115">
        <v>771.23</v>
      </c>
    </row>
    <row r="965" spans="1:6" x14ac:dyDescent="0.25">
      <c r="A965" s="112" t="s">
        <v>1865</v>
      </c>
      <c r="B965" s="113" t="s">
        <v>1866</v>
      </c>
      <c r="C965" s="114" t="s">
        <v>142</v>
      </c>
      <c r="D965" s="115">
        <v>443.57</v>
      </c>
      <c r="E965" s="115">
        <v>356.16</v>
      </c>
      <c r="F965" s="115">
        <v>799.73</v>
      </c>
    </row>
    <row r="966" spans="1:6" x14ac:dyDescent="0.25">
      <c r="A966" s="112" t="s">
        <v>1867</v>
      </c>
      <c r="B966" s="113" t="s">
        <v>1868</v>
      </c>
      <c r="C966" s="114" t="s">
        <v>119</v>
      </c>
      <c r="D966" s="115">
        <v>26.57</v>
      </c>
      <c r="E966" s="115">
        <v>41.39</v>
      </c>
      <c r="F966" s="115">
        <v>67.959999999999994</v>
      </c>
    </row>
    <row r="967" spans="1:6" x14ac:dyDescent="0.25">
      <c r="A967" s="112" t="s">
        <v>1869</v>
      </c>
      <c r="B967" s="113" t="s">
        <v>1870</v>
      </c>
      <c r="C967" s="114" t="s">
        <v>119</v>
      </c>
      <c r="D967" s="115">
        <v>13.11</v>
      </c>
      <c r="E967" s="115">
        <v>56.33</v>
      </c>
      <c r="F967" s="115">
        <v>69.44</v>
      </c>
    </row>
    <row r="968" spans="1:6" x14ac:dyDescent="0.25">
      <c r="A968" s="108" t="s">
        <v>1871</v>
      </c>
      <c r="B968" s="109" t="s">
        <v>1872</v>
      </c>
      <c r="C968" s="110"/>
      <c r="D968" s="111"/>
      <c r="E968" s="111"/>
      <c r="F968" s="111"/>
    </row>
    <row r="969" spans="1:6" x14ac:dyDescent="0.25">
      <c r="A969" s="112" t="s">
        <v>1873</v>
      </c>
      <c r="B969" s="113" t="s">
        <v>1874</v>
      </c>
      <c r="C969" s="114" t="s">
        <v>63</v>
      </c>
      <c r="D969" s="115">
        <v>75.62</v>
      </c>
      <c r="E969" s="115">
        <v>6.7</v>
      </c>
      <c r="F969" s="115">
        <v>82.32</v>
      </c>
    </row>
    <row r="970" spans="1:6" x14ac:dyDescent="0.25">
      <c r="A970" s="112" t="s">
        <v>1875</v>
      </c>
      <c r="B970" s="113" t="s">
        <v>1876</v>
      </c>
      <c r="C970" s="114" t="s">
        <v>119</v>
      </c>
      <c r="D970" s="115">
        <v>40.880000000000003</v>
      </c>
      <c r="E970" s="115">
        <v>1.68</v>
      </c>
      <c r="F970" s="115">
        <v>42.56</v>
      </c>
    </row>
    <row r="971" spans="1:6" x14ac:dyDescent="0.25">
      <c r="A971" s="112" t="s">
        <v>1877</v>
      </c>
      <c r="B971" s="113" t="s">
        <v>1878</v>
      </c>
      <c r="C971" s="114" t="s">
        <v>119</v>
      </c>
      <c r="D971" s="115">
        <v>68.81</v>
      </c>
      <c r="E971" s="115">
        <v>2.0099999999999998</v>
      </c>
      <c r="F971" s="115">
        <v>70.819999999999993</v>
      </c>
    </row>
    <row r="972" spans="1:6" x14ac:dyDescent="0.25">
      <c r="A972" s="112" t="s">
        <v>1879</v>
      </c>
      <c r="B972" s="113" t="s">
        <v>1880</v>
      </c>
      <c r="C972" s="114" t="s">
        <v>119</v>
      </c>
      <c r="D972" s="115">
        <v>37.4</v>
      </c>
      <c r="E972" s="115">
        <v>3.35</v>
      </c>
      <c r="F972" s="115">
        <v>40.75</v>
      </c>
    </row>
    <row r="973" spans="1:6" ht="30" x14ac:dyDescent="0.25">
      <c r="A973" s="112" t="s">
        <v>1881</v>
      </c>
      <c r="B973" s="113" t="s">
        <v>1882</v>
      </c>
      <c r="C973" s="114" t="s">
        <v>119</v>
      </c>
      <c r="D973" s="115">
        <v>81.84</v>
      </c>
      <c r="E973" s="115">
        <v>0.4</v>
      </c>
      <c r="F973" s="115">
        <v>82.24</v>
      </c>
    </row>
    <row r="974" spans="1:6" x14ac:dyDescent="0.25">
      <c r="A974" s="112" t="s">
        <v>1883</v>
      </c>
      <c r="B974" s="113" t="s">
        <v>1884</v>
      </c>
      <c r="C974" s="114" t="s">
        <v>63</v>
      </c>
      <c r="D974" s="115">
        <v>173.41</v>
      </c>
      <c r="E974" s="115">
        <v>4.0199999999999996</v>
      </c>
      <c r="F974" s="115">
        <v>177.43</v>
      </c>
    </row>
    <row r="975" spans="1:6" x14ac:dyDescent="0.25">
      <c r="A975" s="108" t="s">
        <v>1885</v>
      </c>
      <c r="B975" s="109" t="s">
        <v>1886</v>
      </c>
      <c r="C975" s="110"/>
      <c r="D975" s="111"/>
      <c r="E975" s="111"/>
      <c r="F975" s="111"/>
    </row>
    <row r="976" spans="1:6" x14ac:dyDescent="0.25">
      <c r="A976" s="112" t="s">
        <v>1887</v>
      </c>
      <c r="B976" s="113" t="s">
        <v>1888</v>
      </c>
      <c r="C976" s="114" t="s">
        <v>63</v>
      </c>
      <c r="D976" s="115">
        <v>79.17</v>
      </c>
      <c r="E976" s="115">
        <v>6.7</v>
      </c>
      <c r="F976" s="115">
        <v>85.87</v>
      </c>
    </row>
    <row r="977" spans="1:6" x14ac:dyDescent="0.25">
      <c r="A977" s="112" t="s">
        <v>1889</v>
      </c>
      <c r="B977" s="113" t="s">
        <v>1890</v>
      </c>
      <c r="C977" s="114" t="s">
        <v>119</v>
      </c>
      <c r="D977" s="115">
        <v>36.549999999999997</v>
      </c>
      <c r="E977" s="115">
        <v>1.68</v>
      </c>
      <c r="F977" s="115">
        <v>38.229999999999997</v>
      </c>
    </row>
    <row r="978" spans="1:6" x14ac:dyDescent="0.25">
      <c r="A978" s="112" t="s">
        <v>1891</v>
      </c>
      <c r="B978" s="113" t="s">
        <v>1892</v>
      </c>
      <c r="C978" s="114" t="s">
        <v>119</v>
      </c>
      <c r="D978" s="115">
        <v>71.91</v>
      </c>
      <c r="E978" s="115">
        <v>2.0099999999999998</v>
      </c>
      <c r="F978" s="115">
        <v>73.92</v>
      </c>
    </row>
    <row r="979" spans="1:6" x14ac:dyDescent="0.25">
      <c r="A979" s="112" t="s">
        <v>1893</v>
      </c>
      <c r="B979" s="113" t="s">
        <v>1894</v>
      </c>
      <c r="C979" s="114" t="s">
        <v>119</v>
      </c>
      <c r="D979" s="115">
        <v>71.77</v>
      </c>
      <c r="E979" s="115">
        <v>2.0099999999999998</v>
      </c>
      <c r="F979" s="115">
        <v>73.78</v>
      </c>
    </row>
    <row r="980" spans="1:6" x14ac:dyDescent="0.25">
      <c r="A980" s="112" t="s">
        <v>1895</v>
      </c>
      <c r="B980" s="113" t="s">
        <v>1896</v>
      </c>
      <c r="C980" s="114" t="s">
        <v>119</v>
      </c>
      <c r="D980" s="115">
        <v>36.72</v>
      </c>
      <c r="E980" s="115">
        <v>3.35</v>
      </c>
      <c r="F980" s="115">
        <v>40.07</v>
      </c>
    </row>
    <row r="981" spans="1:6" x14ac:dyDescent="0.25">
      <c r="A981" s="112" t="s">
        <v>14889</v>
      </c>
      <c r="B981" s="113" t="s">
        <v>14890</v>
      </c>
      <c r="C981" s="114" t="s">
        <v>119</v>
      </c>
      <c r="D981" s="115">
        <v>51.1</v>
      </c>
      <c r="E981" s="115"/>
      <c r="F981" s="115">
        <v>51.1</v>
      </c>
    </row>
    <row r="982" spans="1:6" ht="30" x14ac:dyDescent="0.25">
      <c r="A982" s="112" t="s">
        <v>14891</v>
      </c>
      <c r="B982" s="113" t="s">
        <v>14892</v>
      </c>
      <c r="C982" s="114" t="s">
        <v>63</v>
      </c>
      <c r="D982" s="115">
        <v>265.79000000000002</v>
      </c>
      <c r="E982" s="115"/>
      <c r="F982" s="115">
        <v>265.79000000000002</v>
      </c>
    </row>
    <row r="983" spans="1:6" x14ac:dyDescent="0.25">
      <c r="A983" s="108" t="s">
        <v>1897</v>
      </c>
      <c r="B983" s="109" t="s">
        <v>1898</v>
      </c>
      <c r="C983" s="110"/>
      <c r="D983" s="111"/>
      <c r="E983" s="111"/>
      <c r="F983" s="111"/>
    </row>
    <row r="984" spans="1:6" x14ac:dyDescent="0.25">
      <c r="A984" s="112" t="s">
        <v>1899</v>
      </c>
      <c r="B984" s="113" t="s">
        <v>1900</v>
      </c>
      <c r="C984" s="114" t="s">
        <v>63</v>
      </c>
      <c r="D984" s="115">
        <v>25.76</v>
      </c>
      <c r="E984" s="115">
        <v>47.04</v>
      </c>
      <c r="F984" s="115">
        <v>72.8</v>
      </c>
    </row>
    <row r="985" spans="1:6" ht="30" x14ac:dyDescent="0.25">
      <c r="A985" s="112" t="s">
        <v>1901</v>
      </c>
      <c r="B985" s="113" t="s">
        <v>1902</v>
      </c>
      <c r="C985" s="114" t="s">
        <v>119</v>
      </c>
      <c r="D985" s="115">
        <v>68.02</v>
      </c>
      <c r="E985" s="115">
        <v>16.75</v>
      </c>
      <c r="F985" s="115">
        <v>84.77</v>
      </c>
    </row>
    <row r="986" spans="1:6" ht="30" x14ac:dyDescent="0.25">
      <c r="A986" s="112" t="s">
        <v>1903</v>
      </c>
      <c r="B986" s="113" t="s">
        <v>1904</v>
      </c>
      <c r="C986" s="114" t="s">
        <v>119</v>
      </c>
      <c r="D986" s="115">
        <v>9.48</v>
      </c>
      <c r="E986" s="115"/>
      <c r="F986" s="115">
        <v>9.48</v>
      </c>
    </row>
    <row r="987" spans="1:6" x14ac:dyDescent="0.25">
      <c r="A987" s="112" t="s">
        <v>1905</v>
      </c>
      <c r="B987" s="113" t="s">
        <v>1906</v>
      </c>
      <c r="C987" s="114" t="s">
        <v>63</v>
      </c>
      <c r="D987" s="115">
        <v>129.59</v>
      </c>
      <c r="E987" s="115">
        <v>16.75</v>
      </c>
      <c r="F987" s="115">
        <v>146.34</v>
      </c>
    </row>
    <row r="988" spans="1:6" x14ac:dyDescent="0.25">
      <c r="A988" s="112" t="s">
        <v>1907</v>
      </c>
      <c r="B988" s="113" t="s">
        <v>1908</v>
      </c>
      <c r="C988" s="114" t="s">
        <v>63</v>
      </c>
      <c r="D988" s="115">
        <v>9.74</v>
      </c>
      <c r="E988" s="115">
        <v>18.45</v>
      </c>
      <c r="F988" s="115">
        <v>28.19</v>
      </c>
    </row>
    <row r="989" spans="1:6" x14ac:dyDescent="0.25">
      <c r="A989" s="108" t="s">
        <v>1909</v>
      </c>
      <c r="B989" s="109" t="s">
        <v>14829</v>
      </c>
      <c r="C989" s="110"/>
      <c r="D989" s="111"/>
      <c r="E989" s="111"/>
      <c r="F989" s="111"/>
    </row>
    <row r="990" spans="1:6" x14ac:dyDescent="0.25">
      <c r="A990" s="112" t="s">
        <v>1910</v>
      </c>
      <c r="B990" s="113" t="s">
        <v>1911</v>
      </c>
      <c r="C990" s="114" t="s">
        <v>63</v>
      </c>
      <c r="D990" s="115">
        <v>37.74</v>
      </c>
      <c r="E990" s="115"/>
      <c r="F990" s="115">
        <v>37.74</v>
      </c>
    </row>
    <row r="991" spans="1:6" ht="30" x14ac:dyDescent="0.25">
      <c r="A991" s="112" t="s">
        <v>1912</v>
      </c>
      <c r="B991" s="113" t="s">
        <v>1913</v>
      </c>
      <c r="C991" s="114" t="s">
        <v>63</v>
      </c>
      <c r="D991" s="115">
        <v>35.11</v>
      </c>
      <c r="E991" s="115"/>
      <c r="F991" s="115">
        <v>35.11</v>
      </c>
    </row>
    <row r="992" spans="1:6" x14ac:dyDescent="0.25">
      <c r="A992" s="112" t="s">
        <v>1914</v>
      </c>
      <c r="B992" s="113" t="s">
        <v>1915</v>
      </c>
      <c r="C992" s="114" t="s">
        <v>119</v>
      </c>
      <c r="D992" s="115">
        <v>34.229999999999997</v>
      </c>
      <c r="E992" s="115"/>
      <c r="F992" s="115">
        <v>34.229999999999997</v>
      </c>
    </row>
    <row r="993" spans="1:6" x14ac:dyDescent="0.25">
      <c r="A993" s="112" t="s">
        <v>1916</v>
      </c>
      <c r="B993" s="113" t="s">
        <v>1917</v>
      </c>
      <c r="C993" s="114" t="s">
        <v>119</v>
      </c>
      <c r="D993" s="115">
        <v>27.57</v>
      </c>
      <c r="E993" s="115"/>
      <c r="F993" s="115">
        <v>27.57</v>
      </c>
    </row>
    <row r="994" spans="1:6" ht="30" x14ac:dyDescent="0.25">
      <c r="A994" s="112" t="s">
        <v>1918</v>
      </c>
      <c r="B994" s="113" t="s">
        <v>1919</v>
      </c>
      <c r="C994" s="114" t="s">
        <v>119</v>
      </c>
      <c r="D994" s="115"/>
      <c r="E994" s="115">
        <v>37.11</v>
      </c>
      <c r="F994" s="115">
        <v>37.11</v>
      </c>
    </row>
    <row r="995" spans="1:6" x14ac:dyDescent="0.25">
      <c r="A995" s="112" t="s">
        <v>1920</v>
      </c>
      <c r="B995" s="113" t="s">
        <v>1921</v>
      </c>
      <c r="C995" s="114" t="s">
        <v>63</v>
      </c>
      <c r="D995" s="115">
        <v>7.99</v>
      </c>
      <c r="E995" s="115">
        <v>18.899999999999999</v>
      </c>
      <c r="F995" s="115">
        <v>26.89</v>
      </c>
    </row>
    <row r="996" spans="1:6" x14ac:dyDescent="0.25">
      <c r="A996" s="112" t="s">
        <v>1922</v>
      </c>
      <c r="B996" s="113" t="s">
        <v>1923</v>
      </c>
      <c r="C996" s="114" t="s">
        <v>63</v>
      </c>
      <c r="D996" s="115">
        <v>14.99</v>
      </c>
      <c r="E996" s="115">
        <v>18.899999999999999</v>
      </c>
      <c r="F996" s="115">
        <v>33.89</v>
      </c>
    </row>
    <row r="997" spans="1:6" x14ac:dyDescent="0.25">
      <c r="A997" s="112" t="s">
        <v>1924</v>
      </c>
      <c r="B997" s="113" t="s">
        <v>1925</v>
      </c>
      <c r="C997" s="114" t="s">
        <v>119</v>
      </c>
      <c r="D997" s="115">
        <v>4.26</v>
      </c>
      <c r="E997" s="115">
        <v>9.86</v>
      </c>
      <c r="F997" s="115">
        <v>14.12</v>
      </c>
    </row>
    <row r="998" spans="1:6" x14ac:dyDescent="0.25">
      <c r="A998" s="112" t="s">
        <v>1926</v>
      </c>
      <c r="B998" s="113" t="s">
        <v>1927</v>
      </c>
      <c r="C998" s="114" t="s">
        <v>119</v>
      </c>
      <c r="D998" s="115">
        <v>8</v>
      </c>
      <c r="E998" s="115">
        <v>9.86</v>
      </c>
      <c r="F998" s="115">
        <v>17.86</v>
      </c>
    </row>
    <row r="999" spans="1:6" x14ac:dyDescent="0.25">
      <c r="A999" s="108" t="s">
        <v>1928</v>
      </c>
      <c r="B999" s="109" t="s">
        <v>1929</v>
      </c>
      <c r="C999" s="110"/>
      <c r="D999" s="111"/>
      <c r="E999" s="111"/>
      <c r="F999" s="111"/>
    </row>
    <row r="1000" spans="1:6" x14ac:dyDescent="0.25">
      <c r="A1000" s="108" t="s">
        <v>1930</v>
      </c>
      <c r="B1000" s="109" t="s">
        <v>1931</v>
      </c>
      <c r="C1000" s="110"/>
      <c r="D1000" s="111"/>
      <c r="E1000" s="111"/>
      <c r="F1000" s="111"/>
    </row>
    <row r="1001" spans="1:6" ht="30" x14ac:dyDescent="0.25">
      <c r="A1001" s="112" t="s">
        <v>1932</v>
      </c>
      <c r="B1001" s="113" t="s">
        <v>1933</v>
      </c>
      <c r="C1001" s="114" t="s">
        <v>63</v>
      </c>
      <c r="D1001" s="115">
        <v>61.56</v>
      </c>
      <c r="E1001" s="115">
        <v>10.68</v>
      </c>
      <c r="F1001" s="115">
        <v>72.239999999999995</v>
      </c>
    </row>
    <row r="1002" spans="1:6" x14ac:dyDescent="0.25">
      <c r="A1002" s="108" t="s">
        <v>1934</v>
      </c>
      <c r="B1002" s="109" t="s">
        <v>14830</v>
      </c>
      <c r="C1002" s="110"/>
      <c r="D1002" s="111"/>
      <c r="E1002" s="111"/>
      <c r="F1002" s="111"/>
    </row>
    <row r="1003" spans="1:6" ht="45" x14ac:dyDescent="0.25">
      <c r="A1003" s="112" t="s">
        <v>1935</v>
      </c>
      <c r="B1003" s="113" t="s">
        <v>1936</v>
      </c>
      <c r="C1003" s="114" t="s">
        <v>63</v>
      </c>
      <c r="D1003" s="115">
        <v>26.68</v>
      </c>
      <c r="E1003" s="115">
        <v>12.65</v>
      </c>
      <c r="F1003" s="115">
        <v>39.33</v>
      </c>
    </row>
    <row r="1004" spans="1:6" ht="45" x14ac:dyDescent="0.25">
      <c r="A1004" s="112" t="s">
        <v>1937</v>
      </c>
      <c r="B1004" s="113" t="s">
        <v>1938</v>
      </c>
      <c r="C1004" s="114" t="s">
        <v>119</v>
      </c>
      <c r="D1004" s="115">
        <v>4.3899999999999997</v>
      </c>
      <c r="E1004" s="115">
        <v>1.01</v>
      </c>
      <c r="F1004" s="115">
        <v>5.4</v>
      </c>
    </row>
    <row r="1005" spans="1:6" ht="45" x14ac:dyDescent="0.25">
      <c r="A1005" s="112" t="s">
        <v>1939</v>
      </c>
      <c r="B1005" s="113" t="s">
        <v>1940</v>
      </c>
      <c r="C1005" s="114" t="s">
        <v>63</v>
      </c>
      <c r="D1005" s="115">
        <v>139.87</v>
      </c>
      <c r="E1005" s="115">
        <v>12.65</v>
      </c>
      <c r="F1005" s="115">
        <v>152.52000000000001</v>
      </c>
    </row>
    <row r="1006" spans="1:6" ht="45" x14ac:dyDescent="0.25">
      <c r="A1006" s="112" t="s">
        <v>1941</v>
      </c>
      <c r="B1006" s="113" t="s">
        <v>1942</v>
      </c>
      <c r="C1006" s="114" t="s">
        <v>119</v>
      </c>
      <c r="D1006" s="115">
        <v>23.55</v>
      </c>
      <c r="E1006" s="115">
        <v>1.01</v>
      </c>
      <c r="F1006" s="115">
        <v>24.56</v>
      </c>
    </row>
    <row r="1007" spans="1:6" ht="45" x14ac:dyDescent="0.25">
      <c r="A1007" s="112" t="s">
        <v>1943</v>
      </c>
      <c r="B1007" s="113" t="s">
        <v>1944</v>
      </c>
      <c r="C1007" s="114" t="s">
        <v>63</v>
      </c>
      <c r="D1007" s="115">
        <v>30.47</v>
      </c>
      <c r="E1007" s="115">
        <v>12.65</v>
      </c>
      <c r="F1007" s="115">
        <v>43.12</v>
      </c>
    </row>
    <row r="1008" spans="1:6" ht="45" x14ac:dyDescent="0.25">
      <c r="A1008" s="112" t="s">
        <v>1945</v>
      </c>
      <c r="B1008" s="113" t="s">
        <v>1946</v>
      </c>
      <c r="C1008" s="114" t="s">
        <v>119</v>
      </c>
      <c r="D1008" s="115">
        <v>4.8499999999999996</v>
      </c>
      <c r="E1008" s="115">
        <v>1.01</v>
      </c>
      <c r="F1008" s="115">
        <v>5.86</v>
      </c>
    </row>
    <row r="1009" spans="1:6" ht="30" x14ac:dyDescent="0.25">
      <c r="A1009" s="112" t="s">
        <v>1947</v>
      </c>
      <c r="B1009" s="113" t="s">
        <v>1948</v>
      </c>
      <c r="C1009" s="114" t="s">
        <v>63</v>
      </c>
      <c r="D1009" s="115">
        <v>9.9700000000000006</v>
      </c>
      <c r="E1009" s="115">
        <v>53.15</v>
      </c>
      <c r="F1009" s="115">
        <v>63.12</v>
      </c>
    </row>
    <row r="1010" spans="1:6" ht="30" x14ac:dyDescent="0.25">
      <c r="A1010" s="112" t="s">
        <v>1949</v>
      </c>
      <c r="B1010" s="113" t="s">
        <v>1950</v>
      </c>
      <c r="C1010" s="114" t="s">
        <v>63</v>
      </c>
      <c r="D1010" s="115">
        <v>0.86</v>
      </c>
      <c r="E1010" s="115">
        <v>8.44</v>
      </c>
      <c r="F1010" s="115">
        <v>9.3000000000000007</v>
      </c>
    </row>
    <row r="1011" spans="1:6" ht="30" x14ac:dyDescent="0.25">
      <c r="A1011" s="112" t="s">
        <v>1951</v>
      </c>
      <c r="B1011" s="113" t="s">
        <v>1952</v>
      </c>
      <c r="C1011" s="114" t="s">
        <v>63</v>
      </c>
      <c r="D1011" s="115">
        <v>2.1</v>
      </c>
      <c r="E1011" s="115">
        <v>8.44</v>
      </c>
      <c r="F1011" s="115">
        <v>10.54</v>
      </c>
    </row>
    <row r="1012" spans="1:6" ht="30" x14ac:dyDescent="0.25">
      <c r="A1012" s="112" t="s">
        <v>1953</v>
      </c>
      <c r="B1012" s="113" t="s">
        <v>1954</v>
      </c>
      <c r="C1012" s="114" t="s">
        <v>63</v>
      </c>
      <c r="D1012" s="115">
        <v>1.71</v>
      </c>
      <c r="E1012" s="115">
        <v>8.44</v>
      </c>
      <c r="F1012" s="115">
        <v>10.15</v>
      </c>
    </row>
    <row r="1013" spans="1:6" ht="30" x14ac:dyDescent="0.25">
      <c r="A1013" s="112" t="s">
        <v>1955</v>
      </c>
      <c r="B1013" s="113" t="s">
        <v>1956</v>
      </c>
      <c r="C1013" s="114" t="s">
        <v>63</v>
      </c>
      <c r="D1013" s="115">
        <v>5.24</v>
      </c>
      <c r="E1013" s="115">
        <v>8.44</v>
      </c>
      <c r="F1013" s="115">
        <v>13.68</v>
      </c>
    </row>
    <row r="1014" spans="1:6" ht="30" x14ac:dyDescent="0.25">
      <c r="A1014" s="112" t="s">
        <v>1957</v>
      </c>
      <c r="B1014" s="113" t="s">
        <v>1958</v>
      </c>
      <c r="C1014" s="114" t="s">
        <v>119</v>
      </c>
      <c r="D1014" s="115">
        <v>0.09</v>
      </c>
      <c r="E1014" s="115">
        <v>0.95</v>
      </c>
      <c r="F1014" s="115">
        <v>1.04</v>
      </c>
    </row>
    <row r="1015" spans="1:6" ht="45" x14ac:dyDescent="0.25">
      <c r="A1015" s="112" t="s">
        <v>1959</v>
      </c>
      <c r="B1015" s="113" t="s">
        <v>1960</v>
      </c>
      <c r="C1015" s="114" t="s">
        <v>119</v>
      </c>
      <c r="D1015" s="115">
        <v>0.21</v>
      </c>
      <c r="E1015" s="115">
        <v>0.95</v>
      </c>
      <c r="F1015" s="115">
        <v>1.1599999999999999</v>
      </c>
    </row>
    <row r="1016" spans="1:6" ht="30" x14ac:dyDescent="0.25">
      <c r="A1016" s="112" t="s">
        <v>1961</v>
      </c>
      <c r="B1016" s="113" t="s">
        <v>1962</v>
      </c>
      <c r="C1016" s="114" t="s">
        <v>119</v>
      </c>
      <c r="D1016" s="115">
        <v>0.17</v>
      </c>
      <c r="E1016" s="115">
        <v>0.95</v>
      </c>
      <c r="F1016" s="115">
        <v>1.1200000000000001</v>
      </c>
    </row>
    <row r="1017" spans="1:6" ht="45" x14ac:dyDescent="0.25">
      <c r="A1017" s="112" t="s">
        <v>1963</v>
      </c>
      <c r="B1017" s="113" t="s">
        <v>1964</v>
      </c>
      <c r="C1017" s="114" t="s">
        <v>119</v>
      </c>
      <c r="D1017" s="115">
        <v>0.52</v>
      </c>
      <c r="E1017" s="115">
        <v>0.95</v>
      </c>
      <c r="F1017" s="115">
        <v>1.47</v>
      </c>
    </row>
    <row r="1018" spans="1:6" x14ac:dyDescent="0.25">
      <c r="A1018" s="108" t="s">
        <v>1965</v>
      </c>
      <c r="B1018" s="109" t="s">
        <v>1966</v>
      </c>
      <c r="C1018" s="110"/>
      <c r="D1018" s="111"/>
      <c r="E1018" s="111"/>
      <c r="F1018" s="111"/>
    </row>
    <row r="1019" spans="1:6" ht="45" x14ac:dyDescent="0.25">
      <c r="A1019" s="112" t="s">
        <v>1967</v>
      </c>
      <c r="B1019" s="113" t="s">
        <v>1968</v>
      </c>
      <c r="C1019" s="114" t="s">
        <v>63</v>
      </c>
      <c r="D1019" s="115">
        <v>117.99</v>
      </c>
      <c r="E1019" s="115">
        <v>12.65</v>
      </c>
      <c r="F1019" s="115">
        <v>130.63999999999999</v>
      </c>
    </row>
    <row r="1020" spans="1:6" ht="45" x14ac:dyDescent="0.25">
      <c r="A1020" s="112" t="s">
        <v>1969</v>
      </c>
      <c r="B1020" s="113" t="s">
        <v>1970</v>
      </c>
      <c r="C1020" s="114" t="s">
        <v>63</v>
      </c>
      <c r="D1020" s="115">
        <v>149.33000000000001</v>
      </c>
      <c r="E1020" s="115">
        <v>12.65</v>
      </c>
      <c r="F1020" s="115">
        <v>161.97999999999999</v>
      </c>
    </row>
    <row r="1021" spans="1:6" ht="45" x14ac:dyDescent="0.25">
      <c r="A1021" s="112" t="s">
        <v>1971</v>
      </c>
      <c r="B1021" s="113" t="s">
        <v>1972</v>
      </c>
      <c r="C1021" s="114" t="s">
        <v>63</v>
      </c>
      <c r="D1021" s="115">
        <v>192.18</v>
      </c>
      <c r="E1021" s="115">
        <v>12.65</v>
      </c>
      <c r="F1021" s="115">
        <v>204.83</v>
      </c>
    </row>
    <row r="1022" spans="1:6" ht="45" x14ac:dyDescent="0.25">
      <c r="A1022" s="112" t="s">
        <v>1973</v>
      </c>
      <c r="B1022" s="113" t="s">
        <v>1974</v>
      </c>
      <c r="C1022" s="114" t="s">
        <v>119</v>
      </c>
      <c r="D1022" s="115">
        <v>41.1</v>
      </c>
      <c r="E1022" s="115">
        <v>1.27</v>
      </c>
      <c r="F1022" s="115">
        <v>42.37</v>
      </c>
    </row>
    <row r="1023" spans="1:6" ht="60" x14ac:dyDescent="0.25">
      <c r="A1023" s="112" t="s">
        <v>1975</v>
      </c>
      <c r="B1023" s="113" t="s">
        <v>1976</v>
      </c>
      <c r="C1023" s="114" t="s">
        <v>63</v>
      </c>
      <c r="D1023" s="115">
        <v>255.74</v>
      </c>
      <c r="E1023" s="115">
        <v>12.65</v>
      </c>
      <c r="F1023" s="115">
        <v>268.39</v>
      </c>
    </row>
    <row r="1024" spans="1:6" ht="60" x14ac:dyDescent="0.25">
      <c r="A1024" s="112" t="s">
        <v>1977</v>
      </c>
      <c r="B1024" s="113" t="s">
        <v>1978</v>
      </c>
      <c r="C1024" s="114" t="s">
        <v>119</v>
      </c>
      <c r="D1024" s="115">
        <v>48.63</v>
      </c>
      <c r="E1024" s="115">
        <v>1.27</v>
      </c>
      <c r="F1024" s="115">
        <v>49.9</v>
      </c>
    </row>
    <row r="1025" spans="1:6" ht="45" x14ac:dyDescent="0.25">
      <c r="A1025" s="112" t="s">
        <v>1979</v>
      </c>
      <c r="B1025" s="113" t="s">
        <v>1980</v>
      </c>
      <c r="C1025" s="114" t="s">
        <v>63</v>
      </c>
      <c r="D1025" s="115">
        <v>35.229999999999997</v>
      </c>
      <c r="E1025" s="115">
        <v>8.44</v>
      </c>
      <c r="F1025" s="115">
        <v>43.67</v>
      </c>
    </row>
    <row r="1026" spans="1:6" ht="45" x14ac:dyDescent="0.25">
      <c r="A1026" s="112" t="s">
        <v>1981</v>
      </c>
      <c r="B1026" s="113" t="s">
        <v>1982</v>
      </c>
      <c r="C1026" s="114" t="s">
        <v>63</v>
      </c>
      <c r="D1026" s="115">
        <v>29.48</v>
      </c>
      <c r="E1026" s="115">
        <v>8.44</v>
      </c>
      <c r="F1026" s="115">
        <v>37.92</v>
      </c>
    </row>
    <row r="1027" spans="1:6" ht="45" x14ac:dyDescent="0.25">
      <c r="A1027" s="112" t="s">
        <v>1983</v>
      </c>
      <c r="B1027" s="113" t="s">
        <v>1984</v>
      </c>
      <c r="C1027" s="114" t="s">
        <v>63</v>
      </c>
      <c r="D1027" s="115">
        <v>58.72</v>
      </c>
      <c r="E1027" s="115">
        <v>8.44</v>
      </c>
      <c r="F1027" s="115">
        <v>67.16</v>
      </c>
    </row>
    <row r="1028" spans="1:6" ht="45" x14ac:dyDescent="0.25">
      <c r="A1028" s="112" t="s">
        <v>1985</v>
      </c>
      <c r="B1028" s="113" t="s">
        <v>1986</v>
      </c>
      <c r="C1028" s="114" t="s">
        <v>63</v>
      </c>
      <c r="D1028" s="115">
        <v>49.14</v>
      </c>
      <c r="E1028" s="115">
        <v>8.44</v>
      </c>
      <c r="F1028" s="115">
        <v>57.58</v>
      </c>
    </row>
    <row r="1029" spans="1:6" ht="45" x14ac:dyDescent="0.25">
      <c r="A1029" s="112" t="s">
        <v>1987</v>
      </c>
      <c r="B1029" s="113" t="s">
        <v>1988</v>
      </c>
      <c r="C1029" s="114" t="s">
        <v>63</v>
      </c>
      <c r="D1029" s="115">
        <v>41.04</v>
      </c>
      <c r="E1029" s="115">
        <v>8.44</v>
      </c>
      <c r="F1029" s="115">
        <v>49.48</v>
      </c>
    </row>
    <row r="1030" spans="1:6" ht="45" x14ac:dyDescent="0.25">
      <c r="A1030" s="112" t="s">
        <v>1989</v>
      </c>
      <c r="B1030" s="113" t="s">
        <v>1990</v>
      </c>
      <c r="C1030" s="114" t="s">
        <v>119</v>
      </c>
      <c r="D1030" s="115">
        <v>3.52</v>
      </c>
      <c r="E1030" s="115">
        <v>0.85</v>
      </c>
      <c r="F1030" s="115">
        <v>4.37</v>
      </c>
    </row>
    <row r="1031" spans="1:6" ht="45" x14ac:dyDescent="0.25">
      <c r="A1031" s="112" t="s">
        <v>1991</v>
      </c>
      <c r="B1031" s="113" t="s">
        <v>1992</v>
      </c>
      <c r="C1031" s="114" t="s">
        <v>119</v>
      </c>
      <c r="D1031" s="115">
        <v>2.95</v>
      </c>
      <c r="E1031" s="115">
        <v>0.85</v>
      </c>
      <c r="F1031" s="115">
        <v>3.8</v>
      </c>
    </row>
    <row r="1032" spans="1:6" x14ac:dyDescent="0.25">
      <c r="A1032" s="108" t="s">
        <v>1993</v>
      </c>
      <c r="B1032" s="109" t="s">
        <v>1994</v>
      </c>
      <c r="C1032" s="110"/>
      <c r="D1032" s="111"/>
      <c r="E1032" s="111"/>
      <c r="F1032" s="111"/>
    </row>
    <row r="1033" spans="1:6" ht="45" x14ac:dyDescent="0.25">
      <c r="A1033" s="112" t="s">
        <v>1995</v>
      </c>
      <c r="B1033" s="113" t="s">
        <v>1996</v>
      </c>
      <c r="C1033" s="114" t="s">
        <v>63</v>
      </c>
      <c r="D1033" s="115">
        <v>94.71</v>
      </c>
      <c r="E1033" s="115">
        <v>33.4</v>
      </c>
      <c r="F1033" s="115">
        <v>128.11000000000001</v>
      </c>
    </row>
    <row r="1034" spans="1:6" ht="45" x14ac:dyDescent="0.25">
      <c r="A1034" s="112" t="s">
        <v>1997</v>
      </c>
      <c r="B1034" s="113" t="s">
        <v>1998</v>
      </c>
      <c r="C1034" s="114" t="s">
        <v>119</v>
      </c>
      <c r="D1034" s="115">
        <v>16.86</v>
      </c>
      <c r="E1034" s="115">
        <v>9.2799999999999994</v>
      </c>
      <c r="F1034" s="115">
        <v>26.14</v>
      </c>
    </row>
    <row r="1035" spans="1:6" ht="45" x14ac:dyDescent="0.25">
      <c r="A1035" s="112" t="s">
        <v>1999</v>
      </c>
      <c r="B1035" s="113" t="s">
        <v>2000</v>
      </c>
      <c r="C1035" s="114" t="s">
        <v>63</v>
      </c>
      <c r="D1035" s="115">
        <v>139.69</v>
      </c>
      <c r="E1035" s="115">
        <v>33.4</v>
      </c>
      <c r="F1035" s="115">
        <v>173.09</v>
      </c>
    </row>
    <row r="1036" spans="1:6" ht="45" x14ac:dyDescent="0.25">
      <c r="A1036" s="112" t="s">
        <v>2001</v>
      </c>
      <c r="B1036" s="113" t="s">
        <v>2002</v>
      </c>
      <c r="C1036" s="114" t="s">
        <v>119</v>
      </c>
      <c r="D1036" s="115">
        <v>24.69</v>
      </c>
      <c r="E1036" s="115">
        <v>9.2799999999999994</v>
      </c>
      <c r="F1036" s="115">
        <v>33.97</v>
      </c>
    </row>
    <row r="1037" spans="1:6" ht="45" x14ac:dyDescent="0.25">
      <c r="A1037" s="112" t="s">
        <v>2003</v>
      </c>
      <c r="B1037" s="113" t="s">
        <v>2004</v>
      </c>
      <c r="C1037" s="114" t="s">
        <v>63</v>
      </c>
      <c r="D1037" s="115">
        <v>83.36</v>
      </c>
      <c r="E1037" s="115">
        <v>33.4</v>
      </c>
      <c r="F1037" s="115">
        <v>116.76</v>
      </c>
    </row>
    <row r="1038" spans="1:6" ht="45" x14ac:dyDescent="0.25">
      <c r="A1038" s="112" t="s">
        <v>2005</v>
      </c>
      <c r="B1038" s="113" t="s">
        <v>2006</v>
      </c>
      <c r="C1038" s="114" t="s">
        <v>119</v>
      </c>
      <c r="D1038" s="115">
        <v>14.88</v>
      </c>
      <c r="E1038" s="115">
        <v>9.2799999999999994</v>
      </c>
      <c r="F1038" s="115">
        <v>24.16</v>
      </c>
    </row>
    <row r="1039" spans="1:6" ht="45" x14ac:dyDescent="0.25">
      <c r="A1039" s="112" t="s">
        <v>2007</v>
      </c>
      <c r="B1039" s="113" t="s">
        <v>2008</v>
      </c>
      <c r="C1039" s="114" t="s">
        <v>63</v>
      </c>
      <c r="D1039" s="115">
        <v>175.64</v>
      </c>
      <c r="E1039" s="115">
        <v>33.4</v>
      </c>
      <c r="F1039" s="115">
        <v>209.04</v>
      </c>
    </row>
    <row r="1040" spans="1:6" ht="45" x14ac:dyDescent="0.25">
      <c r="A1040" s="112" t="s">
        <v>2009</v>
      </c>
      <c r="B1040" s="113" t="s">
        <v>2010</v>
      </c>
      <c r="C1040" s="114" t="s">
        <v>119</v>
      </c>
      <c r="D1040" s="115">
        <v>31.14</v>
      </c>
      <c r="E1040" s="115">
        <v>9.2799999999999994</v>
      </c>
      <c r="F1040" s="115">
        <v>40.42</v>
      </c>
    </row>
    <row r="1041" spans="1:6" ht="45" x14ac:dyDescent="0.25">
      <c r="A1041" s="112" t="s">
        <v>2011</v>
      </c>
      <c r="B1041" s="113" t="s">
        <v>2012</v>
      </c>
      <c r="C1041" s="114" t="s">
        <v>63</v>
      </c>
      <c r="D1041" s="115">
        <v>122.35</v>
      </c>
      <c r="E1041" s="115">
        <v>33.4</v>
      </c>
      <c r="F1041" s="115">
        <v>155.75</v>
      </c>
    </row>
    <row r="1042" spans="1:6" ht="45" x14ac:dyDescent="0.25">
      <c r="A1042" s="112" t="s">
        <v>2013</v>
      </c>
      <c r="B1042" s="113" t="s">
        <v>2014</v>
      </c>
      <c r="C1042" s="114" t="s">
        <v>119</v>
      </c>
      <c r="D1042" s="115">
        <v>21.86</v>
      </c>
      <c r="E1042" s="115">
        <v>9.2799999999999994</v>
      </c>
      <c r="F1042" s="115">
        <v>31.14</v>
      </c>
    </row>
    <row r="1043" spans="1:6" ht="45" x14ac:dyDescent="0.25">
      <c r="A1043" s="112" t="s">
        <v>2015</v>
      </c>
      <c r="B1043" s="113" t="s">
        <v>2016</v>
      </c>
      <c r="C1043" s="114" t="s">
        <v>63</v>
      </c>
      <c r="D1043" s="115">
        <v>159.31</v>
      </c>
      <c r="E1043" s="115">
        <v>33.4</v>
      </c>
      <c r="F1043" s="115">
        <v>192.71</v>
      </c>
    </row>
    <row r="1044" spans="1:6" ht="45" x14ac:dyDescent="0.25">
      <c r="A1044" s="112" t="s">
        <v>2017</v>
      </c>
      <c r="B1044" s="113" t="s">
        <v>2018</v>
      </c>
      <c r="C1044" s="114" t="s">
        <v>119</v>
      </c>
      <c r="D1044" s="115">
        <v>28.29</v>
      </c>
      <c r="E1044" s="115">
        <v>9.2799999999999994</v>
      </c>
      <c r="F1044" s="115">
        <v>37.57</v>
      </c>
    </row>
    <row r="1045" spans="1:6" x14ac:dyDescent="0.25">
      <c r="A1045" s="108" t="s">
        <v>2019</v>
      </c>
      <c r="B1045" s="109" t="s">
        <v>2020</v>
      </c>
      <c r="C1045" s="110"/>
      <c r="D1045" s="111"/>
      <c r="E1045" s="111"/>
      <c r="F1045" s="111"/>
    </row>
    <row r="1046" spans="1:6" ht="30" x14ac:dyDescent="0.25">
      <c r="A1046" s="112" t="s">
        <v>2021</v>
      </c>
      <c r="B1046" s="113" t="s">
        <v>2022</v>
      </c>
      <c r="C1046" s="114" t="s">
        <v>63</v>
      </c>
      <c r="D1046" s="115">
        <v>94.72</v>
      </c>
      <c r="E1046" s="115">
        <v>18.920000000000002</v>
      </c>
      <c r="F1046" s="115">
        <v>113.64</v>
      </c>
    </row>
    <row r="1047" spans="1:6" ht="30" x14ac:dyDescent="0.25">
      <c r="A1047" s="112" t="s">
        <v>2023</v>
      </c>
      <c r="B1047" s="113" t="s">
        <v>2024</v>
      </c>
      <c r="C1047" s="114" t="s">
        <v>63</v>
      </c>
      <c r="D1047" s="115">
        <v>75.459999999999994</v>
      </c>
      <c r="E1047" s="115">
        <v>18.920000000000002</v>
      </c>
      <c r="F1047" s="115">
        <v>94.38</v>
      </c>
    </row>
    <row r="1048" spans="1:6" ht="30" x14ac:dyDescent="0.25">
      <c r="A1048" s="112" t="s">
        <v>2025</v>
      </c>
      <c r="B1048" s="113" t="s">
        <v>2026</v>
      </c>
      <c r="C1048" s="114" t="s">
        <v>63</v>
      </c>
      <c r="D1048" s="115">
        <v>87.91</v>
      </c>
      <c r="E1048" s="115">
        <v>18.920000000000002</v>
      </c>
      <c r="F1048" s="115">
        <v>106.83</v>
      </c>
    </row>
    <row r="1049" spans="1:6" ht="30" x14ac:dyDescent="0.25">
      <c r="A1049" s="112" t="s">
        <v>2027</v>
      </c>
      <c r="B1049" s="113" t="s">
        <v>2028</v>
      </c>
      <c r="C1049" s="114" t="s">
        <v>63</v>
      </c>
      <c r="D1049" s="115">
        <v>75.64</v>
      </c>
      <c r="E1049" s="115">
        <v>18.920000000000002</v>
      </c>
      <c r="F1049" s="115">
        <v>94.56</v>
      </c>
    </row>
    <row r="1050" spans="1:6" ht="30" x14ac:dyDescent="0.25">
      <c r="A1050" s="112" t="s">
        <v>2029</v>
      </c>
      <c r="B1050" s="113" t="s">
        <v>2030</v>
      </c>
      <c r="C1050" s="114" t="s">
        <v>63</v>
      </c>
      <c r="D1050" s="115">
        <v>126.57</v>
      </c>
      <c r="E1050" s="115">
        <v>18.920000000000002</v>
      </c>
      <c r="F1050" s="115">
        <v>145.49</v>
      </c>
    </row>
    <row r="1051" spans="1:6" x14ac:dyDescent="0.25">
      <c r="A1051" s="108" t="s">
        <v>2031</v>
      </c>
      <c r="B1051" s="109" t="s">
        <v>2032</v>
      </c>
      <c r="C1051" s="110"/>
      <c r="D1051" s="111"/>
      <c r="E1051" s="111"/>
      <c r="F1051" s="111"/>
    </row>
    <row r="1052" spans="1:6" ht="30" x14ac:dyDescent="0.25">
      <c r="A1052" s="112" t="s">
        <v>2033</v>
      </c>
      <c r="B1052" s="113" t="s">
        <v>2034</v>
      </c>
      <c r="C1052" s="114" t="s">
        <v>63</v>
      </c>
      <c r="D1052" s="115">
        <v>162.85</v>
      </c>
      <c r="E1052" s="115">
        <v>23.95</v>
      </c>
      <c r="F1052" s="115">
        <v>186.8</v>
      </c>
    </row>
    <row r="1053" spans="1:6" ht="30" x14ac:dyDescent="0.25">
      <c r="A1053" s="112" t="s">
        <v>2035</v>
      </c>
      <c r="B1053" s="113" t="s">
        <v>2036</v>
      </c>
      <c r="C1053" s="114" t="s">
        <v>63</v>
      </c>
      <c r="D1053" s="115">
        <v>259.77</v>
      </c>
      <c r="E1053" s="115">
        <v>23.95</v>
      </c>
      <c r="F1053" s="115">
        <v>283.72000000000003</v>
      </c>
    </row>
    <row r="1054" spans="1:6" ht="30" x14ac:dyDescent="0.25">
      <c r="A1054" s="112" t="s">
        <v>2037</v>
      </c>
      <c r="B1054" s="113" t="s">
        <v>2038</v>
      </c>
      <c r="C1054" s="114" t="s">
        <v>63</v>
      </c>
      <c r="D1054" s="115">
        <v>307.70999999999998</v>
      </c>
      <c r="E1054" s="115">
        <v>23.95</v>
      </c>
      <c r="F1054" s="115">
        <v>331.66</v>
      </c>
    </row>
    <row r="1055" spans="1:6" x14ac:dyDescent="0.25">
      <c r="A1055" s="108" t="s">
        <v>2039</v>
      </c>
      <c r="B1055" s="109" t="s">
        <v>2040</v>
      </c>
      <c r="C1055" s="110"/>
      <c r="D1055" s="111"/>
      <c r="E1055" s="111"/>
      <c r="F1055" s="111"/>
    </row>
    <row r="1056" spans="1:6" ht="45" x14ac:dyDescent="0.25">
      <c r="A1056" s="112" t="s">
        <v>2041</v>
      </c>
      <c r="B1056" s="113" t="s">
        <v>2042</v>
      </c>
      <c r="C1056" s="114" t="s">
        <v>63</v>
      </c>
      <c r="D1056" s="115">
        <v>110.21</v>
      </c>
      <c r="E1056" s="115">
        <v>15.31</v>
      </c>
      <c r="F1056" s="115">
        <v>125.52</v>
      </c>
    </row>
    <row r="1057" spans="1:6" ht="45" x14ac:dyDescent="0.25">
      <c r="A1057" s="112" t="s">
        <v>2043</v>
      </c>
      <c r="B1057" s="113" t="s">
        <v>2044</v>
      </c>
      <c r="C1057" s="114" t="s">
        <v>63</v>
      </c>
      <c r="D1057" s="115">
        <v>109.08</v>
      </c>
      <c r="E1057" s="115">
        <v>15.31</v>
      </c>
      <c r="F1057" s="115">
        <v>124.39</v>
      </c>
    </row>
    <row r="1058" spans="1:6" ht="45" x14ac:dyDescent="0.25">
      <c r="A1058" s="112" t="s">
        <v>2045</v>
      </c>
      <c r="B1058" s="113" t="s">
        <v>2046</v>
      </c>
      <c r="C1058" s="114" t="s">
        <v>63</v>
      </c>
      <c r="D1058" s="115">
        <v>43</v>
      </c>
      <c r="E1058" s="115">
        <v>8.44</v>
      </c>
      <c r="F1058" s="115">
        <v>51.44</v>
      </c>
    </row>
    <row r="1059" spans="1:6" x14ac:dyDescent="0.25">
      <c r="A1059" s="108" t="s">
        <v>2047</v>
      </c>
      <c r="B1059" s="109" t="s">
        <v>2048</v>
      </c>
      <c r="C1059" s="110"/>
      <c r="D1059" s="111"/>
      <c r="E1059" s="111"/>
      <c r="F1059" s="111"/>
    </row>
    <row r="1060" spans="1:6" x14ac:dyDescent="0.25">
      <c r="A1060" s="108" t="s">
        <v>2049</v>
      </c>
      <c r="B1060" s="109" t="s">
        <v>2050</v>
      </c>
      <c r="C1060" s="110"/>
      <c r="D1060" s="111"/>
      <c r="E1060" s="111"/>
      <c r="F1060" s="111"/>
    </row>
    <row r="1061" spans="1:6" x14ac:dyDescent="0.25">
      <c r="A1061" s="112" t="s">
        <v>2051</v>
      </c>
      <c r="B1061" s="113" t="s">
        <v>2052</v>
      </c>
      <c r="C1061" s="114" t="s">
        <v>63</v>
      </c>
      <c r="D1061" s="115">
        <v>361.36</v>
      </c>
      <c r="E1061" s="115">
        <v>39.94</v>
      </c>
      <c r="F1061" s="115">
        <v>401.3</v>
      </c>
    </row>
    <row r="1062" spans="1:6" ht="30" x14ac:dyDescent="0.25">
      <c r="A1062" s="112" t="s">
        <v>2053</v>
      </c>
      <c r="B1062" s="113" t="s">
        <v>2054</v>
      </c>
      <c r="C1062" s="114" t="s">
        <v>119</v>
      </c>
      <c r="D1062" s="115">
        <v>115.34</v>
      </c>
      <c r="E1062" s="115">
        <v>18.38</v>
      </c>
      <c r="F1062" s="115">
        <v>133.72</v>
      </c>
    </row>
    <row r="1063" spans="1:6" ht="30" x14ac:dyDescent="0.25">
      <c r="A1063" s="112" t="s">
        <v>2055</v>
      </c>
      <c r="B1063" s="113" t="s">
        <v>2056</v>
      </c>
      <c r="C1063" s="114" t="s">
        <v>119</v>
      </c>
      <c r="D1063" s="115">
        <v>139.47</v>
      </c>
      <c r="E1063" s="115">
        <v>22.98</v>
      </c>
      <c r="F1063" s="115">
        <v>162.44999999999999</v>
      </c>
    </row>
    <row r="1064" spans="1:6" x14ac:dyDescent="0.25">
      <c r="A1064" s="112" t="s">
        <v>2057</v>
      </c>
      <c r="B1064" s="113" t="s">
        <v>2058</v>
      </c>
      <c r="C1064" s="114" t="s">
        <v>119</v>
      </c>
      <c r="D1064" s="115">
        <v>309.23</v>
      </c>
      <c r="E1064" s="115">
        <v>45.95</v>
      </c>
      <c r="F1064" s="115">
        <v>355.18</v>
      </c>
    </row>
    <row r="1065" spans="1:6" ht="30" x14ac:dyDescent="0.25">
      <c r="A1065" s="112" t="s">
        <v>2059</v>
      </c>
      <c r="B1065" s="113" t="s">
        <v>2060</v>
      </c>
      <c r="C1065" s="114" t="s">
        <v>119</v>
      </c>
      <c r="D1065" s="115">
        <v>67.17</v>
      </c>
      <c r="E1065" s="115">
        <v>10.06</v>
      </c>
      <c r="F1065" s="115">
        <v>77.23</v>
      </c>
    </row>
    <row r="1066" spans="1:6" ht="30" x14ac:dyDescent="0.25">
      <c r="A1066" s="112" t="s">
        <v>2061</v>
      </c>
      <c r="B1066" s="113" t="s">
        <v>2062</v>
      </c>
      <c r="C1066" s="114" t="s">
        <v>119</v>
      </c>
      <c r="D1066" s="115">
        <v>65.87</v>
      </c>
      <c r="E1066" s="115">
        <v>10.06</v>
      </c>
      <c r="F1066" s="115">
        <v>75.930000000000007</v>
      </c>
    </row>
    <row r="1067" spans="1:6" x14ac:dyDescent="0.25">
      <c r="A1067" s="108" t="s">
        <v>2063</v>
      </c>
      <c r="B1067" s="109" t="s">
        <v>2064</v>
      </c>
      <c r="C1067" s="110"/>
      <c r="D1067" s="111"/>
      <c r="E1067" s="111"/>
      <c r="F1067" s="111"/>
    </row>
    <row r="1068" spans="1:6" ht="30" x14ac:dyDescent="0.25">
      <c r="A1068" s="112" t="s">
        <v>2065</v>
      </c>
      <c r="B1068" s="113" t="s">
        <v>2066</v>
      </c>
      <c r="C1068" s="114" t="s">
        <v>63</v>
      </c>
      <c r="D1068" s="115">
        <v>491.28</v>
      </c>
      <c r="E1068" s="115">
        <v>10.050000000000001</v>
      </c>
      <c r="F1068" s="115">
        <v>501.33</v>
      </c>
    </row>
    <row r="1069" spans="1:6" ht="30" x14ac:dyDescent="0.25">
      <c r="A1069" s="112" t="s">
        <v>2067</v>
      </c>
      <c r="B1069" s="113" t="s">
        <v>2068</v>
      </c>
      <c r="C1069" s="114" t="s">
        <v>63</v>
      </c>
      <c r="D1069" s="115">
        <v>597.25</v>
      </c>
      <c r="E1069" s="115">
        <v>10.050000000000001</v>
      </c>
      <c r="F1069" s="115">
        <v>607.29999999999995</v>
      </c>
    </row>
    <row r="1070" spans="1:6" ht="30" x14ac:dyDescent="0.25">
      <c r="A1070" s="112" t="s">
        <v>2069</v>
      </c>
      <c r="B1070" s="113" t="s">
        <v>2070</v>
      </c>
      <c r="C1070" s="114" t="s">
        <v>63</v>
      </c>
      <c r="D1070" s="115">
        <v>691.18</v>
      </c>
      <c r="E1070" s="115">
        <v>11.73</v>
      </c>
      <c r="F1070" s="115">
        <v>702.91</v>
      </c>
    </row>
    <row r="1071" spans="1:6" ht="30" x14ac:dyDescent="0.25">
      <c r="A1071" s="112" t="s">
        <v>2071</v>
      </c>
      <c r="B1071" s="113" t="s">
        <v>2072</v>
      </c>
      <c r="C1071" s="114" t="s">
        <v>63</v>
      </c>
      <c r="D1071" s="115">
        <v>746.75</v>
      </c>
      <c r="E1071" s="115">
        <v>11.73</v>
      </c>
      <c r="F1071" s="115">
        <v>758.48</v>
      </c>
    </row>
    <row r="1072" spans="1:6" x14ac:dyDescent="0.25">
      <c r="A1072" s="112" t="s">
        <v>2073</v>
      </c>
      <c r="B1072" s="113" t="s">
        <v>2074</v>
      </c>
      <c r="C1072" s="114" t="s">
        <v>119</v>
      </c>
      <c r="D1072" s="115">
        <v>289.45999999999998</v>
      </c>
      <c r="E1072" s="115">
        <v>5.86</v>
      </c>
      <c r="F1072" s="115">
        <v>295.32</v>
      </c>
    </row>
    <row r="1073" spans="1:6" x14ac:dyDescent="0.25">
      <c r="A1073" s="112" t="s">
        <v>2075</v>
      </c>
      <c r="B1073" s="113" t="s">
        <v>2076</v>
      </c>
      <c r="C1073" s="114" t="s">
        <v>119</v>
      </c>
      <c r="D1073" s="115">
        <v>297.57</v>
      </c>
      <c r="E1073" s="115">
        <v>5.86</v>
      </c>
      <c r="F1073" s="115">
        <v>303.43</v>
      </c>
    </row>
    <row r="1074" spans="1:6" x14ac:dyDescent="0.25">
      <c r="A1074" s="112" t="s">
        <v>2077</v>
      </c>
      <c r="B1074" s="113" t="s">
        <v>2078</v>
      </c>
      <c r="C1074" s="114" t="s">
        <v>119</v>
      </c>
      <c r="D1074" s="115">
        <v>46.78</v>
      </c>
      <c r="E1074" s="115">
        <v>1.68</v>
      </c>
      <c r="F1074" s="115">
        <v>48.46</v>
      </c>
    </row>
    <row r="1075" spans="1:6" x14ac:dyDescent="0.25">
      <c r="A1075" s="108" t="s">
        <v>2079</v>
      </c>
      <c r="B1075" s="109" t="s">
        <v>2080</v>
      </c>
      <c r="C1075" s="110"/>
      <c r="D1075" s="111"/>
      <c r="E1075" s="111"/>
      <c r="F1075" s="111"/>
    </row>
    <row r="1076" spans="1:6" x14ac:dyDescent="0.25">
      <c r="A1076" s="112" t="s">
        <v>2081</v>
      </c>
      <c r="B1076" s="113" t="s">
        <v>2082</v>
      </c>
      <c r="C1076" s="114" t="s">
        <v>63</v>
      </c>
      <c r="D1076" s="115">
        <v>212.11</v>
      </c>
      <c r="E1076" s="115">
        <v>26.8</v>
      </c>
      <c r="F1076" s="115">
        <v>238.91</v>
      </c>
    </row>
    <row r="1077" spans="1:6" x14ac:dyDescent="0.25">
      <c r="A1077" s="112" t="s">
        <v>2083</v>
      </c>
      <c r="B1077" s="113" t="s">
        <v>2084</v>
      </c>
      <c r="C1077" s="114" t="s">
        <v>63</v>
      </c>
      <c r="D1077" s="115">
        <v>303.8</v>
      </c>
      <c r="E1077" s="115">
        <v>26.8</v>
      </c>
      <c r="F1077" s="115">
        <v>330.6</v>
      </c>
    </row>
    <row r="1078" spans="1:6" x14ac:dyDescent="0.25">
      <c r="A1078" s="112" t="s">
        <v>2085</v>
      </c>
      <c r="B1078" s="113" t="s">
        <v>2086</v>
      </c>
      <c r="C1078" s="114" t="s">
        <v>63</v>
      </c>
      <c r="D1078" s="115">
        <v>82.4</v>
      </c>
      <c r="E1078" s="115">
        <v>21.02</v>
      </c>
      <c r="F1078" s="115">
        <v>103.42</v>
      </c>
    </row>
    <row r="1079" spans="1:6" x14ac:dyDescent="0.25">
      <c r="A1079" s="112" t="s">
        <v>2087</v>
      </c>
      <c r="B1079" s="113" t="s">
        <v>2088</v>
      </c>
      <c r="C1079" s="114" t="s">
        <v>119</v>
      </c>
      <c r="D1079" s="115">
        <v>2.65</v>
      </c>
      <c r="E1079" s="115">
        <v>22.63</v>
      </c>
      <c r="F1079" s="115">
        <v>25.28</v>
      </c>
    </row>
    <row r="1080" spans="1:6" x14ac:dyDescent="0.25">
      <c r="A1080" s="112" t="s">
        <v>2089</v>
      </c>
      <c r="B1080" s="113" t="s">
        <v>2090</v>
      </c>
      <c r="C1080" s="114" t="s">
        <v>119</v>
      </c>
      <c r="D1080" s="115">
        <v>5.38</v>
      </c>
      <c r="E1080" s="115">
        <v>33.76</v>
      </c>
      <c r="F1080" s="115">
        <v>39.14</v>
      </c>
    </row>
    <row r="1081" spans="1:6" x14ac:dyDescent="0.25">
      <c r="A1081" s="112" t="s">
        <v>2091</v>
      </c>
      <c r="B1081" s="113" t="s">
        <v>2092</v>
      </c>
      <c r="C1081" s="114" t="s">
        <v>119</v>
      </c>
      <c r="D1081" s="115">
        <v>76.790000000000006</v>
      </c>
      <c r="E1081" s="115">
        <v>1.68</v>
      </c>
      <c r="F1081" s="115">
        <v>78.47</v>
      </c>
    </row>
    <row r="1082" spans="1:6" x14ac:dyDescent="0.25">
      <c r="A1082" s="112" t="s">
        <v>2093</v>
      </c>
      <c r="B1082" s="113" t="s">
        <v>2094</v>
      </c>
      <c r="C1082" s="114" t="s">
        <v>63</v>
      </c>
      <c r="D1082" s="115">
        <v>91.87</v>
      </c>
      <c r="E1082" s="115">
        <v>21.54</v>
      </c>
      <c r="F1082" s="115">
        <v>113.41</v>
      </c>
    </row>
    <row r="1083" spans="1:6" x14ac:dyDescent="0.25">
      <c r="A1083" s="112" t="s">
        <v>2095</v>
      </c>
      <c r="B1083" s="113" t="s">
        <v>2096</v>
      </c>
      <c r="C1083" s="114" t="s">
        <v>119</v>
      </c>
      <c r="D1083" s="115">
        <v>22.14</v>
      </c>
      <c r="E1083" s="115">
        <v>5.75</v>
      </c>
      <c r="F1083" s="115">
        <v>27.89</v>
      </c>
    </row>
    <row r="1084" spans="1:6" x14ac:dyDescent="0.25">
      <c r="A1084" s="112" t="s">
        <v>2097</v>
      </c>
      <c r="B1084" s="113" t="s">
        <v>2098</v>
      </c>
      <c r="C1084" s="114" t="s">
        <v>119</v>
      </c>
      <c r="D1084" s="115">
        <v>96.54</v>
      </c>
      <c r="E1084" s="115">
        <v>3.35</v>
      </c>
      <c r="F1084" s="115">
        <v>99.89</v>
      </c>
    </row>
    <row r="1085" spans="1:6" x14ac:dyDescent="0.25">
      <c r="A1085" s="108" t="s">
        <v>2099</v>
      </c>
      <c r="B1085" s="109" t="s">
        <v>2100</v>
      </c>
      <c r="C1085" s="110"/>
      <c r="D1085" s="111"/>
      <c r="E1085" s="111"/>
      <c r="F1085" s="111"/>
    </row>
    <row r="1086" spans="1:6" x14ac:dyDescent="0.25">
      <c r="A1086" s="112" t="s">
        <v>2101</v>
      </c>
      <c r="B1086" s="113" t="s">
        <v>2102</v>
      </c>
      <c r="C1086" s="114" t="s">
        <v>63</v>
      </c>
      <c r="D1086" s="115">
        <v>9.59</v>
      </c>
      <c r="E1086" s="115">
        <v>43.09</v>
      </c>
      <c r="F1086" s="115">
        <v>52.68</v>
      </c>
    </row>
    <row r="1087" spans="1:6" x14ac:dyDescent="0.25">
      <c r="A1087" s="108" t="s">
        <v>2103</v>
      </c>
      <c r="B1087" s="109" t="s">
        <v>2104</v>
      </c>
      <c r="C1087" s="110"/>
      <c r="D1087" s="111"/>
      <c r="E1087" s="111"/>
      <c r="F1087" s="111"/>
    </row>
    <row r="1088" spans="1:6" x14ac:dyDescent="0.25">
      <c r="A1088" s="108" t="s">
        <v>2105</v>
      </c>
      <c r="B1088" s="109" t="s">
        <v>2106</v>
      </c>
      <c r="C1088" s="110"/>
      <c r="D1088" s="111"/>
      <c r="E1088" s="111"/>
      <c r="F1088" s="111"/>
    </row>
    <row r="1089" spans="1:6" x14ac:dyDescent="0.25">
      <c r="A1089" s="112" t="s">
        <v>2107</v>
      </c>
      <c r="B1089" s="113" t="s">
        <v>2108</v>
      </c>
      <c r="C1089" s="114" t="s">
        <v>63</v>
      </c>
      <c r="D1089" s="115">
        <v>95.38</v>
      </c>
      <c r="E1089" s="115">
        <v>57.34</v>
      </c>
      <c r="F1089" s="115">
        <v>152.72</v>
      </c>
    </row>
    <row r="1090" spans="1:6" x14ac:dyDescent="0.25">
      <c r="A1090" s="108" t="s">
        <v>2109</v>
      </c>
      <c r="B1090" s="109" t="s">
        <v>2110</v>
      </c>
      <c r="C1090" s="110"/>
      <c r="D1090" s="111"/>
      <c r="E1090" s="111"/>
      <c r="F1090" s="111"/>
    </row>
    <row r="1091" spans="1:6" x14ac:dyDescent="0.25">
      <c r="A1091" s="112" t="s">
        <v>2111</v>
      </c>
      <c r="B1091" s="113" t="s">
        <v>2112</v>
      </c>
      <c r="C1091" s="114" t="s">
        <v>63</v>
      </c>
      <c r="D1091" s="115">
        <v>541.72</v>
      </c>
      <c r="E1091" s="115"/>
      <c r="F1091" s="115">
        <v>541.72</v>
      </c>
    </row>
    <row r="1092" spans="1:6" x14ac:dyDescent="0.25">
      <c r="A1092" s="108" t="s">
        <v>2113</v>
      </c>
      <c r="B1092" s="109" t="s">
        <v>2114</v>
      </c>
      <c r="C1092" s="110"/>
      <c r="D1092" s="111"/>
      <c r="E1092" s="111"/>
      <c r="F1092" s="111"/>
    </row>
    <row r="1093" spans="1:6" x14ac:dyDescent="0.25">
      <c r="A1093" s="112" t="s">
        <v>2115</v>
      </c>
      <c r="B1093" s="113" t="s">
        <v>2116</v>
      </c>
      <c r="C1093" s="114" t="s">
        <v>63</v>
      </c>
      <c r="D1093" s="115">
        <v>256.77</v>
      </c>
      <c r="E1093" s="115">
        <v>18.86</v>
      </c>
      <c r="F1093" s="115">
        <v>275.63</v>
      </c>
    </row>
    <row r="1094" spans="1:6" x14ac:dyDescent="0.25">
      <c r="A1094" s="108" t="s">
        <v>2117</v>
      </c>
      <c r="B1094" s="109" t="s">
        <v>2118</v>
      </c>
      <c r="C1094" s="110"/>
      <c r="D1094" s="111"/>
      <c r="E1094" s="111"/>
      <c r="F1094" s="111"/>
    </row>
    <row r="1095" spans="1:6" x14ac:dyDescent="0.25">
      <c r="A1095" s="112" t="s">
        <v>2119</v>
      </c>
      <c r="B1095" s="113" t="s">
        <v>2120</v>
      </c>
      <c r="C1095" s="114" t="s">
        <v>119</v>
      </c>
      <c r="D1095" s="115">
        <v>19.100000000000001</v>
      </c>
      <c r="E1095" s="115">
        <v>12.51</v>
      </c>
      <c r="F1095" s="115">
        <v>31.61</v>
      </c>
    </row>
    <row r="1096" spans="1:6" x14ac:dyDescent="0.25">
      <c r="A1096" s="112" t="s">
        <v>2121</v>
      </c>
      <c r="B1096" s="113" t="s">
        <v>2122</v>
      </c>
      <c r="C1096" s="114" t="s">
        <v>119</v>
      </c>
      <c r="D1096" s="115">
        <v>5.92</v>
      </c>
      <c r="E1096" s="115">
        <v>3.05</v>
      </c>
      <c r="F1096" s="115">
        <v>8.9700000000000006</v>
      </c>
    </row>
    <row r="1097" spans="1:6" x14ac:dyDescent="0.25">
      <c r="A1097" s="108" t="s">
        <v>2123</v>
      </c>
      <c r="B1097" s="109" t="s">
        <v>2124</v>
      </c>
      <c r="C1097" s="110"/>
      <c r="D1097" s="111"/>
      <c r="E1097" s="111"/>
      <c r="F1097" s="111"/>
    </row>
    <row r="1098" spans="1:6" x14ac:dyDescent="0.25">
      <c r="A1098" s="112" t="s">
        <v>2125</v>
      </c>
      <c r="B1098" s="113" t="s">
        <v>2126</v>
      </c>
      <c r="C1098" s="114" t="s">
        <v>63</v>
      </c>
      <c r="D1098" s="115">
        <v>0.7</v>
      </c>
      <c r="E1098" s="115">
        <v>7.42</v>
      </c>
      <c r="F1098" s="115">
        <v>8.1199999999999992</v>
      </c>
    </row>
    <row r="1099" spans="1:6" x14ac:dyDescent="0.25">
      <c r="A1099" s="112" t="s">
        <v>2127</v>
      </c>
      <c r="B1099" s="113" t="s">
        <v>2128</v>
      </c>
      <c r="C1099" s="114" t="s">
        <v>63</v>
      </c>
      <c r="D1099" s="115">
        <v>22.29</v>
      </c>
      <c r="E1099" s="115">
        <v>18.86</v>
      </c>
      <c r="F1099" s="115">
        <v>41.15</v>
      </c>
    </row>
    <row r="1100" spans="1:6" x14ac:dyDescent="0.25">
      <c r="A1100" s="112" t="s">
        <v>2129</v>
      </c>
      <c r="B1100" s="113" t="s">
        <v>2130</v>
      </c>
      <c r="C1100" s="114" t="s">
        <v>119</v>
      </c>
      <c r="D1100" s="115">
        <v>0.7</v>
      </c>
      <c r="E1100" s="115">
        <v>9.4600000000000009</v>
      </c>
      <c r="F1100" s="115">
        <v>10.16</v>
      </c>
    </row>
    <row r="1101" spans="1:6" x14ac:dyDescent="0.25">
      <c r="A1101" s="112" t="s">
        <v>2131</v>
      </c>
      <c r="B1101" s="113" t="s">
        <v>2132</v>
      </c>
      <c r="C1101" s="114" t="s">
        <v>63</v>
      </c>
      <c r="D1101" s="115">
        <v>117.2</v>
      </c>
      <c r="E1101" s="115"/>
      <c r="F1101" s="115">
        <v>117.2</v>
      </c>
    </row>
    <row r="1102" spans="1:6" x14ac:dyDescent="0.25">
      <c r="A1102" s="112" t="s">
        <v>2133</v>
      </c>
      <c r="B1102" s="113" t="s">
        <v>2134</v>
      </c>
      <c r="C1102" s="114" t="s">
        <v>63</v>
      </c>
      <c r="D1102" s="115">
        <v>55.49</v>
      </c>
      <c r="E1102" s="115"/>
      <c r="F1102" s="115">
        <v>55.49</v>
      </c>
    </row>
    <row r="1103" spans="1:6" x14ac:dyDescent="0.25">
      <c r="A1103" s="108" t="s">
        <v>2135</v>
      </c>
      <c r="B1103" s="109" t="s">
        <v>2136</v>
      </c>
      <c r="C1103" s="110"/>
      <c r="D1103" s="111"/>
      <c r="E1103" s="111"/>
      <c r="F1103" s="111"/>
    </row>
    <row r="1104" spans="1:6" x14ac:dyDescent="0.25">
      <c r="A1104" s="108" t="s">
        <v>2137</v>
      </c>
      <c r="B1104" s="109" t="s">
        <v>2138</v>
      </c>
      <c r="C1104" s="110"/>
      <c r="D1104" s="111"/>
      <c r="E1104" s="111"/>
      <c r="F1104" s="111"/>
    </row>
    <row r="1105" spans="1:6" x14ac:dyDescent="0.25">
      <c r="A1105" s="112" t="s">
        <v>2139</v>
      </c>
      <c r="B1105" s="113" t="s">
        <v>2140</v>
      </c>
      <c r="C1105" s="114" t="s">
        <v>63</v>
      </c>
      <c r="D1105" s="115">
        <v>72.06</v>
      </c>
      <c r="E1105" s="115">
        <v>8.5299999999999994</v>
      </c>
      <c r="F1105" s="115">
        <v>80.59</v>
      </c>
    </row>
    <row r="1106" spans="1:6" x14ac:dyDescent="0.25">
      <c r="A1106" s="112" t="s">
        <v>2141</v>
      </c>
      <c r="B1106" s="113" t="s">
        <v>2142</v>
      </c>
      <c r="C1106" s="114" t="s">
        <v>63</v>
      </c>
      <c r="D1106" s="115">
        <v>54.12</v>
      </c>
      <c r="E1106" s="115"/>
      <c r="F1106" s="115">
        <v>54.12</v>
      </c>
    </row>
    <row r="1107" spans="1:6" x14ac:dyDescent="0.25">
      <c r="A1107" s="108" t="s">
        <v>2143</v>
      </c>
      <c r="B1107" s="109" t="s">
        <v>2144</v>
      </c>
      <c r="C1107" s="110"/>
      <c r="D1107" s="111"/>
      <c r="E1107" s="111"/>
      <c r="F1107" s="111"/>
    </row>
    <row r="1108" spans="1:6" ht="30" x14ac:dyDescent="0.25">
      <c r="A1108" s="112" t="s">
        <v>2145</v>
      </c>
      <c r="B1108" s="113" t="s">
        <v>2146</v>
      </c>
      <c r="C1108" s="114" t="s">
        <v>63</v>
      </c>
      <c r="D1108" s="115">
        <v>118.25</v>
      </c>
      <c r="E1108" s="115">
        <v>18.940000000000001</v>
      </c>
      <c r="F1108" s="115">
        <v>137.19</v>
      </c>
    </row>
    <row r="1109" spans="1:6" ht="30" x14ac:dyDescent="0.25">
      <c r="A1109" s="112" t="s">
        <v>2147</v>
      </c>
      <c r="B1109" s="113" t="s">
        <v>2148</v>
      </c>
      <c r="C1109" s="114" t="s">
        <v>63</v>
      </c>
      <c r="D1109" s="115">
        <v>181.93</v>
      </c>
      <c r="E1109" s="115">
        <v>18.940000000000001</v>
      </c>
      <c r="F1109" s="115">
        <v>200.87</v>
      </c>
    </row>
    <row r="1110" spans="1:6" ht="30" x14ac:dyDescent="0.25">
      <c r="A1110" s="112" t="s">
        <v>2149</v>
      </c>
      <c r="B1110" s="113" t="s">
        <v>2150</v>
      </c>
      <c r="C1110" s="114" t="s">
        <v>63</v>
      </c>
      <c r="D1110" s="115">
        <v>223.73</v>
      </c>
      <c r="E1110" s="115"/>
      <c r="F1110" s="115">
        <v>223.73</v>
      </c>
    </row>
    <row r="1111" spans="1:6" ht="30" x14ac:dyDescent="0.25">
      <c r="A1111" s="112" t="s">
        <v>2151</v>
      </c>
      <c r="B1111" s="113" t="s">
        <v>2152</v>
      </c>
      <c r="C1111" s="114" t="s">
        <v>63</v>
      </c>
      <c r="D1111" s="115">
        <v>177.72</v>
      </c>
      <c r="E1111" s="115">
        <v>18.940000000000001</v>
      </c>
      <c r="F1111" s="115">
        <v>196.66</v>
      </c>
    </row>
    <row r="1112" spans="1:6" ht="30" x14ac:dyDescent="0.25">
      <c r="A1112" s="112" t="s">
        <v>2153</v>
      </c>
      <c r="B1112" s="113" t="s">
        <v>2154</v>
      </c>
      <c r="C1112" s="114" t="s">
        <v>63</v>
      </c>
      <c r="D1112" s="115">
        <v>310.48</v>
      </c>
      <c r="E1112" s="115">
        <v>18.940000000000001</v>
      </c>
      <c r="F1112" s="115">
        <v>329.42</v>
      </c>
    </row>
    <row r="1113" spans="1:6" ht="30" x14ac:dyDescent="0.25">
      <c r="A1113" s="112" t="s">
        <v>2155</v>
      </c>
      <c r="B1113" s="113" t="s">
        <v>2156</v>
      </c>
      <c r="C1113" s="114" t="s">
        <v>63</v>
      </c>
      <c r="D1113" s="115">
        <v>191.51</v>
      </c>
      <c r="E1113" s="115">
        <v>18.940000000000001</v>
      </c>
      <c r="F1113" s="115">
        <v>210.45</v>
      </c>
    </row>
    <row r="1114" spans="1:6" ht="30" x14ac:dyDescent="0.25">
      <c r="A1114" s="112" t="s">
        <v>2157</v>
      </c>
      <c r="B1114" s="113" t="s">
        <v>2158</v>
      </c>
      <c r="C1114" s="114" t="s">
        <v>63</v>
      </c>
      <c r="D1114" s="115">
        <v>472.84</v>
      </c>
      <c r="E1114" s="115">
        <v>18.940000000000001</v>
      </c>
      <c r="F1114" s="115">
        <v>491.78</v>
      </c>
    </row>
    <row r="1115" spans="1:6" ht="30" x14ac:dyDescent="0.25">
      <c r="A1115" s="112" t="s">
        <v>2159</v>
      </c>
      <c r="B1115" s="113" t="s">
        <v>2160</v>
      </c>
      <c r="C1115" s="114" t="s">
        <v>63</v>
      </c>
      <c r="D1115" s="115">
        <v>357.48</v>
      </c>
      <c r="E1115" s="115">
        <v>18.940000000000001</v>
      </c>
      <c r="F1115" s="115">
        <v>376.42</v>
      </c>
    </row>
    <row r="1116" spans="1:6" ht="30" x14ac:dyDescent="0.25">
      <c r="A1116" s="112" t="s">
        <v>2161</v>
      </c>
      <c r="B1116" s="113" t="s">
        <v>2162</v>
      </c>
      <c r="C1116" s="114" t="s">
        <v>63</v>
      </c>
      <c r="D1116" s="115">
        <v>286.23</v>
      </c>
      <c r="E1116" s="115">
        <v>38.46</v>
      </c>
      <c r="F1116" s="115">
        <v>324.69</v>
      </c>
    </row>
    <row r="1117" spans="1:6" x14ac:dyDescent="0.25">
      <c r="A1117" s="108" t="s">
        <v>2163</v>
      </c>
      <c r="B1117" s="109" t="s">
        <v>2164</v>
      </c>
      <c r="C1117" s="110"/>
      <c r="D1117" s="111"/>
      <c r="E1117" s="111"/>
      <c r="F1117" s="111"/>
    </row>
    <row r="1118" spans="1:6" ht="30" x14ac:dyDescent="0.25">
      <c r="A1118" s="112" t="s">
        <v>2165</v>
      </c>
      <c r="B1118" s="113" t="s">
        <v>2166</v>
      </c>
      <c r="C1118" s="114" t="s">
        <v>63</v>
      </c>
      <c r="D1118" s="115">
        <v>1014.58</v>
      </c>
      <c r="E1118" s="115"/>
      <c r="F1118" s="115">
        <v>1014.58</v>
      </c>
    </row>
    <row r="1119" spans="1:6" x14ac:dyDescent="0.25">
      <c r="A1119" s="112" t="s">
        <v>2167</v>
      </c>
      <c r="B1119" s="113" t="s">
        <v>2168</v>
      </c>
      <c r="C1119" s="114" t="s">
        <v>63</v>
      </c>
      <c r="D1119" s="115">
        <v>267.36</v>
      </c>
      <c r="E1119" s="115"/>
      <c r="F1119" s="115">
        <v>267.36</v>
      </c>
    </row>
    <row r="1120" spans="1:6" ht="30" x14ac:dyDescent="0.25">
      <c r="A1120" s="112" t="s">
        <v>2169</v>
      </c>
      <c r="B1120" s="113" t="s">
        <v>2170</v>
      </c>
      <c r="C1120" s="114" t="s">
        <v>63</v>
      </c>
      <c r="D1120" s="115">
        <v>670.43</v>
      </c>
      <c r="E1120" s="115"/>
      <c r="F1120" s="115">
        <v>670.43</v>
      </c>
    </row>
    <row r="1121" spans="1:6" ht="30" x14ac:dyDescent="0.25">
      <c r="A1121" s="112" t="s">
        <v>2171</v>
      </c>
      <c r="B1121" s="113" t="s">
        <v>2172</v>
      </c>
      <c r="C1121" s="114" t="s">
        <v>63</v>
      </c>
      <c r="D1121" s="115">
        <v>430.93</v>
      </c>
      <c r="E1121" s="115"/>
      <c r="F1121" s="115">
        <v>430.93</v>
      </c>
    </row>
    <row r="1122" spans="1:6" x14ac:dyDescent="0.25">
      <c r="A1122" s="108" t="s">
        <v>2173</v>
      </c>
      <c r="B1122" s="109" t="s">
        <v>2174</v>
      </c>
      <c r="C1122" s="110"/>
      <c r="D1122" s="111"/>
      <c r="E1122" s="111"/>
      <c r="F1122" s="111"/>
    </row>
    <row r="1123" spans="1:6" ht="30" x14ac:dyDescent="0.25">
      <c r="A1123" s="112" t="s">
        <v>2175</v>
      </c>
      <c r="B1123" s="113" t="s">
        <v>2176</v>
      </c>
      <c r="C1123" s="114" t="s">
        <v>63</v>
      </c>
      <c r="D1123" s="115">
        <v>124.72</v>
      </c>
      <c r="E1123" s="115"/>
      <c r="F1123" s="115">
        <v>124.72</v>
      </c>
    </row>
    <row r="1124" spans="1:6" ht="30" x14ac:dyDescent="0.25">
      <c r="A1124" s="112" t="s">
        <v>2177</v>
      </c>
      <c r="B1124" s="113" t="s">
        <v>2178</v>
      </c>
      <c r="C1124" s="114" t="s">
        <v>63</v>
      </c>
      <c r="D1124" s="115">
        <v>147.53</v>
      </c>
      <c r="E1124" s="115"/>
      <c r="F1124" s="115">
        <v>147.53</v>
      </c>
    </row>
    <row r="1125" spans="1:6" x14ac:dyDescent="0.25">
      <c r="A1125" s="108" t="s">
        <v>2179</v>
      </c>
      <c r="B1125" s="109" t="s">
        <v>2180</v>
      </c>
      <c r="C1125" s="110"/>
      <c r="D1125" s="111"/>
      <c r="E1125" s="111"/>
      <c r="F1125" s="111"/>
    </row>
    <row r="1126" spans="1:6" ht="30" x14ac:dyDescent="0.25">
      <c r="A1126" s="112" t="s">
        <v>2181</v>
      </c>
      <c r="B1126" s="113" t="s">
        <v>2182</v>
      </c>
      <c r="C1126" s="114" t="s">
        <v>63</v>
      </c>
      <c r="D1126" s="115">
        <v>162.21</v>
      </c>
      <c r="E1126" s="115">
        <v>80.790000000000006</v>
      </c>
      <c r="F1126" s="115">
        <v>243</v>
      </c>
    </row>
    <row r="1127" spans="1:6" ht="30" x14ac:dyDescent="0.25">
      <c r="A1127" s="112" t="s">
        <v>2183</v>
      </c>
      <c r="B1127" s="113" t="s">
        <v>2184</v>
      </c>
      <c r="C1127" s="114" t="s">
        <v>63</v>
      </c>
      <c r="D1127" s="115">
        <v>335.32</v>
      </c>
      <c r="E1127" s="115"/>
      <c r="F1127" s="115">
        <v>335.32</v>
      </c>
    </row>
    <row r="1128" spans="1:6" x14ac:dyDescent="0.25">
      <c r="A1128" s="108" t="s">
        <v>2185</v>
      </c>
      <c r="B1128" s="109" t="s">
        <v>2186</v>
      </c>
      <c r="C1128" s="110"/>
      <c r="D1128" s="111"/>
      <c r="E1128" s="111"/>
      <c r="F1128" s="111"/>
    </row>
    <row r="1129" spans="1:6" x14ac:dyDescent="0.25">
      <c r="A1129" s="112" t="s">
        <v>2187</v>
      </c>
      <c r="B1129" s="113" t="s">
        <v>2188</v>
      </c>
      <c r="C1129" s="114" t="s">
        <v>63</v>
      </c>
      <c r="D1129" s="115">
        <v>276.77</v>
      </c>
      <c r="E1129" s="115"/>
      <c r="F1129" s="115">
        <v>276.77</v>
      </c>
    </row>
    <row r="1130" spans="1:6" x14ac:dyDescent="0.25">
      <c r="A1130" s="108" t="s">
        <v>2189</v>
      </c>
      <c r="B1130" s="109" t="s">
        <v>2190</v>
      </c>
      <c r="C1130" s="110"/>
      <c r="D1130" s="111"/>
      <c r="E1130" s="111"/>
      <c r="F1130" s="111"/>
    </row>
    <row r="1131" spans="1:6" x14ac:dyDescent="0.25">
      <c r="A1131" s="112" t="s">
        <v>2191</v>
      </c>
      <c r="B1131" s="113" t="s">
        <v>2192</v>
      </c>
      <c r="C1131" s="114" t="s">
        <v>119</v>
      </c>
      <c r="D1131" s="115">
        <v>35.53</v>
      </c>
      <c r="E1131" s="115">
        <v>6.56</v>
      </c>
      <c r="F1131" s="115">
        <v>42.09</v>
      </c>
    </row>
    <row r="1132" spans="1:6" x14ac:dyDescent="0.25">
      <c r="A1132" s="112" t="s">
        <v>2193</v>
      </c>
      <c r="B1132" s="113" t="s">
        <v>2194</v>
      </c>
      <c r="C1132" s="114" t="s">
        <v>119</v>
      </c>
      <c r="D1132" s="115">
        <v>45.83</v>
      </c>
      <c r="E1132" s="115">
        <v>6.56</v>
      </c>
      <c r="F1132" s="115">
        <v>52.39</v>
      </c>
    </row>
    <row r="1133" spans="1:6" ht="30" x14ac:dyDescent="0.25">
      <c r="A1133" s="112" t="s">
        <v>2195</v>
      </c>
      <c r="B1133" s="113" t="s">
        <v>2196</v>
      </c>
      <c r="C1133" s="114" t="s">
        <v>119</v>
      </c>
      <c r="D1133" s="115">
        <v>22.38</v>
      </c>
      <c r="E1133" s="115">
        <v>8.57</v>
      </c>
      <c r="F1133" s="115">
        <v>30.95</v>
      </c>
    </row>
    <row r="1134" spans="1:6" ht="30" x14ac:dyDescent="0.25">
      <c r="A1134" s="112" t="s">
        <v>2197</v>
      </c>
      <c r="B1134" s="113" t="s">
        <v>2198</v>
      </c>
      <c r="C1134" s="114" t="s">
        <v>119</v>
      </c>
      <c r="D1134" s="115">
        <v>28.06</v>
      </c>
      <c r="E1134" s="115">
        <v>8.57</v>
      </c>
      <c r="F1134" s="115">
        <v>36.630000000000003</v>
      </c>
    </row>
    <row r="1135" spans="1:6" ht="30" x14ac:dyDescent="0.25">
      <c r="A1135" s="112" t="s">
        <v>2199</v>
      </c>
      <c r="B1135" s="113" t="s">
        <v>2200</v>
      </c>
      <c r="C1135" s="114" t="s">
        <v>119</v>
      </c>
      <c r="D1135" s="115">
        <v>40.36</v>
      </c>
      <c r="E1135" s="115">
        <v>6.56</v>
      </c>
      <c r="F1135" s="115">
        <v>46.92</v>
      </c>
    </row>
    <row r="1136" spans="1:6" x14ac:dyDescent="0.25">
      <c r="A1136" s="112" t="s">
        <v>2201</v>
      </c>
      <c r="B1136" s="113" t="s">
        <v>2202</v>
      </c>
      <c r="C1136" s="114" t="s">
        <v>119</v>
      </c>
      <c r="D1136" s="115">
        <v>14.23</v>
      </c>
      <c r="E1136" s="115">
        <v>2.6</v>
      </c>
      <c r="F1136" s="115">
        <v>16.829999999999998</v>
      </c>
    </row>
    <row r="1137" spans="1:6" x14ac:dyDescent="0.25">
      <c r="A1137" s="112" t="s">
        <v>2203</v>
      </c>
      <c r="B1137" s="113" t="s">
        <v>2204</v>
      </c>
      <c r="C1137" s="114" t="s">
        <v>119</v>
      </c>
      <c r="D1137" s="115">
        <v>7.42</v>
      </c>
      <c r="E1137" s="115"/>
      <c r="F1137" s="115">
        <v>7.42</v>
      </c>
    </row>
    <row r="1138" spans="1:6" ht="30" x14ac:dyDescent="0.25">
      <c r="A1138" s="112" t="s">
        <v>2205</v>
      </c>
      <c r="B1138" s="113" t="s">
        <v>2206</v>
      </c>
      <c r="C1138" s="114" t="s">
        <v>119</v>
      </c>
      <c r="D1138" s="115">
        <v>28.99</v>
      </c>
      <c r="E1138" s="115"/>
      <c r="F1138" s="115">
        <v>28.99</v>
      </c>
    </row>
    <row r="1139" spans="1:6" x14ac:dyDescent="0.25">
      <c r="A1139" s="108" t="s">
        <v>2207</v>
      </c>
      <c r="B1139" s="109" t="s">
        <v>2208</v>
      </c>
      <c r="C1139" s="110"/>
      <c r="D1139" s="111"/>
      <c r="E1139" s="111"/>
      <c r="F1139" s="111"/>
    </row>
    <row r="1140" spans="1:6" ht="30" x14ac:dyDescent="0.25">
      <c r="A1140" s="112" t="s">
        <v>2209</v>
      </c>
      <c r="B1140" s="113" t="s">
        <v>2210</v>
      </c>
      <c r="C1140" s="114" t="s">
        <v>119</v>
      </c>
      <c r="D1140" s="115">
        <v>90.82</v>
      </c>
      <c r="E1140" s="115">
        <v>7.05</v>
      </c>
      <c r="F1140" s="115">
        <v>97.87</v>
      </c>
    </row>
    <row r="1141" spans="1:6" ht="30" x14ac:dyDescent="0.25">
      <c r="A1141" s="112" t="s">
        <v>2211</v>
      </c>
      <c r="B1141" s="113" t="s">
        <v>2212</v>
      </c>
      <c r="C1141" s="114" t="s">
        <v>119</v>
      </c>
      <c r="D1141" s="115">
        <v>36.44</v>
      </c>
      <c r="E1141" s="115">
        <v>6.56</v>
      </c>
      <c r="F1141" s="115">
        <v>43</v>
      </c>
    </row>
    <row r="1142" spans="1:6" x14ac:dyDescent="0.25">
      <c r="A1142" s="108" t="s">
        <v>2213</v>
      </c>
      <c r="B1142" s="109" t="s">
        <v>2214</v>
      </c>
      <c r="C1142" s="110"/>
      <c r="D1142" s="111"/>
      <c r="E1142" s="111"/>
      <c r="F1142" s="111"/>
    </row>
    <row r="1143" spans="1:6" x14ac:dyDescent="0.25">
      <c r="A1143" s="112" t="s">
        <v>2215</v>
      </c>
      <c r="B1143" s="113" t="s">
        <v>2216</v>
      </c>
      <c r="C1143" s="114" t="s">
        <v>63</v>
      </c>
      <c r="D1143" s="115">
        <v>7.89</v>
      </c>
      <c r="E1143" s="115">
        <v>7.42</v>
      </c>
      <c r="F1143" s="115">
        <v>15.31</v>
      </c>
    </row>
    <row r="1144" spans="1:6" x14ac:dyDescent="0.25">
      <c r="A1144" s="112" t="s">
        <v>2217</v>
      </c>
      <c r="B1144" s="113" t="s">
        <v>2218</v>
      </c>
      <c r="C1144" s="114" t="s">
        <v>63</v>
      </c>
      <c r="D1144" s="115">
        <v>3.7</v>
      </c>
      <c r="E1144" s="115">
        <v>25.98</v>
      </c>
      <c r="F1144" s="115">
        <v>29.68</v>
      </c>
    </row>
    <row r="1145" spans="1:6" ht="30" x14ac:dyDescent="0.25">
      <c r="A1145" s="112" t="s">
        <v>2219</v>
      </c>
      <c r="B1145" s="113" t="s">
        <v>2220</v>
      </c>
      <c r="C1145" s="114" t="s">
        <v>63</v>
      </c>
      <c r="D1145" s="115"/>
      <c r="E1145" s="115">
        <v>58.27</v>
      </c>
      <c r="F1145" s="115">
        <v>58.27</v>
      </c>
    </row>
    <row r="1146" spans="1:6" x14ac:dyDescent="0.25">
      <c r="A1146" s="112" t="s">
        <v>2221</v>
      </c>
      <c r="B1146" s="113" t="s">
        <v>2222</v>
      </c>
      <c r="C1146" s="114" t="s">
        <v>13</v>
      </c>
      <c r="D1146" s="115">
        <v>60.33</v>
      </c>
      <c r="E1146" s="115"/>
      <c r="F1146" s="115">
        <v>60.33</v>
      </c>
    </row>
    <row r="1147" spans="1:6" x14ac:dyDescent="0.25">
      <c r="A1147" s="112" t="s">
        <v>2223</v>
      </c>
      <c r="B1147" s="113" t="s">
        <v>2224</v>
      </c>
      <c r="C1147" s="114" t="s">
        <v>119</v>
      </c>
      <c r="D1147" s="115"/>
      <c r="E1147" s="115">
        <v>9.4600000000000009</v>
      </c>
      <c r="F1147" s="115">
        <v>9.4600000000000009</v>
      </c>
    </row>
    <row r="1148" spans="1:6" x14ac:dyDescent="0.25">
      <c r="A1148" s="112" t="s">
        <v>2225</v>
      </c>
      <c r="B1148" s="113" t="s">
        <v>2226</v>
      </c>
      <c r="C1148" s="114" t="s">
        <v>119</v>
      </c>
      <c r="D1148" s="115">
        <v>12.19</v>
      </c>
      <c r="E1148" s="115">
        <v>10.18</v>
      </c>
      <c r="F1148" s="115">
        <v>22.37</v>
      </c>
    </row>
    <row r="1149" spans="1:6" x14ac:dyDescent="0.25">
      <c r="A1149" s="112" t="s">
        <v>2227</v>
      </c>
      <c r="B1149" s="113" t="s">
        <v>2228</v>
      </c>
      <c r="C1149" s="114" t="s">
        <v>119</v>
      </c>
      <c r="D1149" s="115">
        <v>13.05</v>
      </c>
      <c r="E1149" s="115">
        <v>10.18</v>
      </c>
      <c r="F1149" s="115">
        <v>23.23</v>
      </c>
    </row>
    <row r="1150" spans="1:6" x14ac:dyDescent="0.25">
      <c r="A1150" s="112" t="s">
        <v>2229</v>
      </c>
      <c r="B1150" s="113" t="s">
        <v>2230</v>
      </c>
      <c r="C1150" s="114" t="s">
        <v>13</v>
      </c>
      <c r="D1150" s="115">
        <v>49.57</v>
      </c>
      <c r="E1150" s="115">
        <v>2.6</v>
      </c>
      <c r="F1150" s="115">
        <v>52.17</v>
      </c>
    </row>
    <row r="1151" spans="1:6" x14ac:dyDescent="0.25">
      <c r="A1151" s="112" t="s">
        <v>2231</v>
      </c>
      <c r="B1151" s="113" t="s">
        <v>2232</v>
      </c>
      <c r="C1151" s="114" t="s">
        <v>119</v>
      </c>
      <c r="D1151" s="115">
        <v>12.44</v>
      </c>
      <c r="E1151" s="115">
        <v>1.3</v>
      </c>
      <c r="F1151" s="115">
        <v>13.74</v>
      </c>
    </row>
    <row r="1152" spans="1:6" x14ac:dyDescent="0.25">
      <c r="A1152" s="112" t="s">
        <v>2233</v>
      </c>
      <c r="B1152" s="113" t="s">
        <v>2234</v>
      </c>
      <c r="C1152" s="114" t="s">
        <v>119</v>
      </c>
      <c r="D1152" s="115">
        <v>32.229999999999997</v>
      </c>
      <c r="E1152" s="115">
        <v>5.56</v>
      </c>
      <c r="F1152" s="115">
        <v>37.79</v>
      </c>
    </row>
    <row r="1153" spans="1:6" x14ac:dyDescent="0.25">
      <c r="A1153" s="108" t="s">
        <v>2235</v>
      </c>
      <c r="B1153" s="109" t="s">
        <v>2236</v>
      </c>
      <c r="C1153" s="110"/>
      <c r="D1153" s="111"/>
      <c r="E1153" s="111"/>
      <c r="F1153" s="111"/>
    </row>
    <row r="1154" spans="1:6" x14ac:dyDescent="0.25">
      <c r="A1154" s="108" t="s">
        <v>2237</v>
      </c>
      <c r="B1154" s="109" t="s">
        <v>2238</v>
      </c>
      <c r="C1154" s="110"/>
      <c r="D1154" s="111"/>
      <c r="E1154" s="111"/>
      <c r="F1154" s="111"/>
    </row>
    <row r="1155" spans="1:6" x14ac:dyDescent="0.25">
      <c r="A1155" s="112" t="s">
        <v>2239</v>
      </c>
      <c r="B1155" s="113" t="s">
        <v>2240</v>
      </c>
      <c r="C1155" s="114" t="s">
        <v>63</v>
      </c>
      <c r="D1155" s="115">
        <v>36.68</v>
      </c>
      <c r="E1155" s="115">
        <v>22.27</v>
      </c>
      <c r="F1155" s="115">
        <v>58.95</v>
      </c>
    </row>
    <row r="1156" spans="1:6" x14ac:dyDescent="0.25">
      <c r="A1156" s="112" t="s">
        <v>2241</v>
      </c>
      <c r="B1156" s="113" t="s">
        <v>2242</v>
      </c>
      <c r="C1156" s="114" t="s">
        <v>63</v>
      </c>
      <c r="D1156" s="115">
        <v>71.78</v>
      </c>
      <c r="E1156" s="115">
        <v>44.53</v>
      </c>
      <c r="F1156" s="115">
        <v>116.31</v>
      </c>
    </row>
    <row r="1157" spans="1:6" ht="30" x14ac:dyDescent="0.25">
      <c r="A1157" s="112" t="s">
        <v>2243</v>
      </c>
      <c r="B1157" s="113" t="s">
        <v>2244</v>
      </c>
      <c r="C1157" s="114" t="s">
        <v>63</v>
      </c>
      <c r="D1157" s="115">
        <v>101.22</v>
      </c>
      <c r="E1157" s="115">
        <v>48.25</v>
      </c>
      <c r="F1157" s="115">
        <v>149.47</v>
      </c>
    </row>
    <row r="1158" spans="1:6" x14ac:dyDescent="0.25">
      <c r="A1158" s="112" t="s">
        <v>2245</v>
      </c>
      <c r="B1158" s="113" t="s">
        <v>2246</v>
      </c>
      <c r="C1158" s="114" t="s">
        <v>119</v>
      </c>
      <c r="D1158" s="115">
        <v>16.59</v>
      </c>
      <c r="E1158" s="115">
        <v>14.84</v>
      </c>
      <c r="F1158" s="115">
        <v>31.43</v>
      </c>
    </row>
    <row r="1159" spans="1:6" ht="30" x14ac:dyDescent="0.25">
      <c r="A1159" s="112" t="s">
        <v>2247</v>
      </c>
      <c r="B1159" s="113" t="s">
        <v>2248</v>
      </c>
      <c r="C1159" s="114" t="s">
        <v>63</v>
      </c>
      <c r="D1159" s="115">
        <v>140.41999999999999</v>
      </c>
      <c r="E1159" s="115">
        <v>44.53</v>
      </c>
      <c r="F1159" s="115">
        <v>184.95</v>
      </c>
    </row>
    <row r="1160" spans="1:6" ht="30" x14ac:dyDescent="0.25">
      <c r="A1160" s="112" t="s">
        <v>2249</v>
      </c>
      <c r="B1160" s="113" t="s">
        <v>2250</v>
      </c>
      <c r="C1160" s="114" t="s">
        <v>63</v>
      </c>
      <c r="D1160" s="115">
        <v>107.84</v>
      </c>
      <c r="E1160" s="115">
        <v>22.27</v>
      </c>
      <c r="F1160" s="115">
        <v>130.11000000000001</v>
      </c>
    </row>
    <row r="1161" spans="1:6" x14ac:dyDescent="0.25">
      <c r="A1161" s="108" t="s">
        <v>2251</v>
      </c>
      <c r="B1161" s="109" t="s">
        <v>2252</v>
      </c>
      <c r="C1161" s="110"/>
      <c r="D1161" s="111"/>
      <c r="E1161" s="111"/>
      <c r="F1161" s="111"/>
    </row>
    <row r="1162" spans="1:6" x14ac:dyDescent="0.25">
      <c r="A1162" s="112" t="s">
        <v>2253</v>
      </c>
      <c r="B1162" s="113" t="s">
        <v>2254</v>
      </c>
      <c r="C1162" s="114" t="s">
        <v>63</v>
      </c>
      <c r="D1162" s="115">
        <v>64.44</v>
      </c>
      <c r="E1162" s="115"/>
      <c r="F1162" s="115">
        <v>64.44</v>
      </c>
    </row>
    <row r="1163" spans="1:6" x14ac:dyDescent="0.25">
      <c r="A1163" s="112" t="s">
        <v>2255</v>
      </c>
      <c r="B1163" s="113" t="s">
        <v>2256</v>
      </c>
      <c r="C1163" s="114" t="s">
        <v>63</v>
      </c>
      <c r="D1163" s="115">
        <v>76.930000000000007</v>
      </c>
      <c r="E1163" s="115"/>
      <c r="F1163" s="115">
        <v>76.930000000000007</v>
      </c>
    </row>
    <row r="1164" spans="1:6" ht="30" x14ac:dyDescent="0.25">
      <c r="A1164" s="112" t="s">
        <v>2257</v>
      </c>
      <c r="B1164" s="113" t="s">
        <v>2258</v>
      </c>
      <c r="C1164" s="114" t="s">
        <v>63</v>
      </c>
      <c r="D1164" s="115">
        <v>93.6</v>
      </c>
      <c r="E1164" s="115"/>
      <c r="F1164" s="115">
        <v>93.6</v>
      </c>
    </row>
    <row r="1165" spans="1:6" ht="30" x14ac:dyDescent="0.25">
      <c r="A1165" s="112" t="s">
        <v>2259</v>
      </c>
      <c r="B1165" s="113" t="s">
        <v>2260</v>
      </c>
      <c r="C1165" s="114" t="s">
        <v>63</v>
      </c>
      <c r="D1165" s="115">
        <v>84.99</v>
      </c>
      <c r="E1165" s="115"/>
      <c r="F1165" s="115">
        <v>84.99</v>
      </c>
    </row>
    <row r="1166" spans="1:6" x14ac:dyDescent="0.25">
      <c r="A1166" s="108" t="s">
        <v>2261</v>
      </c>
      <c r="B1166" s="109" t="s">
        <v>2262</v>
      </c>
      <c r="C1166" s="110"/>
      <c r="D1166" s="111"/>
      <c r="E1166" s="111"/>
      <c r="F1166" s="111"/>
    </row>
    <row r="1167" spans="1:6" x14ac:dyDescent="0.25">
      <c r="A1167" s="112" t="s">
        <v>2263</v>
      </c>
      <c r="B1167" s="113" t="s">
        <v>2264</v>
      </c>
      <c r="C1167" s="114" t="s">
        <v>63</v>
      </c>
      <c r="D1167" s="115">
        <v>82.66</v>
      </c>
      <c r="E1167" s="115"/>
      <c r="F1167" s="115">
        <v>82.66</v>
      </c>
    </row>
    <row r="1168" spans="1:6" x14ac:dyDescent="0.25">
      <c r="A1168" s="112" t="s">
        <v>2265</v>
      </c>
      <c r="B1168" s="113" t="s">
        <v>2266</v>
      </c>
      <c r="C1168" s="114" t="s">
        <v>63</v>
      </c>
      <c r="D1168" s="115">
        <v>116.75</v>
      </c>
      <c r="E1168" s="115"/>
      <c r="F1168" s="115">
        <v>116.75</v>
      </c>
    </row>
    <row r="1169" spans="1:6" x14ac:dyDescent="0.25">
      <c r="A1169" s="112" t="s">
        <v>2267</v>
      </c>
      <c r="B1169" s="113" t="s">
        <v>2268</v>
      </c>
      <c r="C1169" s="114" t="s">
        <v>63</v>
      </c>
      <c r="D1169" s="115">
        <v>86.35</v>
      </c>
      <c r="E1169" s="115"/>
      <c r="F1169" s="115">
        <v>86.35</v>
      </c>
    </row>
    <row r="1170" spans="1:6" x14ac:dyDescent="0.25">
      <c r="A1170" s="112" t="s">
        <v>2269</v>
      </c>
      <c r="B1170" s="113" t="s">
        <v>2270</v>
      </c>
      <c r="C1170" s="114" t="s">
        <v>63</v>
      </c>
      <c r="D1170" s="115">
        <v>90.75</v>
      </c>
      <c r="E1170" s="115"/>
      <c r="F1170" s="115">
        <v>90.75</v>
      </c>
    </row>
    <row r="1171" spans="1:6" x14ac:dyDescent="0.25">
      <c r="A1171" s="112" t="s">
        <v>2271</v>
      </c>
      <c r="B1171" s="113" t="s">
        <v>2272</v>
      </c>
      <c r="C1171" s="114" t="s">
        <v>63</v>
      </c>
      <c r="D1171" s="115">
        <v>60.48</v>
      </c>
      <c r="E1171" s="115"/>
      <c r="F1171" s="115">
        <v>60.48</v>
      </c>
    </row>
    <row r="1172" spans="1:6" ht="30" x14ac:dyDescent="0.25">
      <c r="A1172" s="112" t="s">
        <v>2273</v>
      </c>
      <c r="B1172" s="113" t="s">
        <v>2274</v>
      </c>
      <c r="C1172" s="114" t="s">
        <v>63</v>
      </c>
      <c r="D1172" s="115">
        <v>175.93</v>
      </c>
      <c r="E1172" s="115"/>
      <c r="F1172" s="115">
        <v>175.93</v>
      </c>
    </row>
    <row r="1173" spans="1:6" ht="30" x14ac:dyDescent="0.25">
      <c r="A1173" s="112" t="s">
        <v>2275</v>
      </c>
      <c r="B1173" s="113" t="s">
        <v>2276</v>
      </c>
      <c r="C1173" s="114" t="s">
        <v>63</v>
      </c>
      <c r="D1173" s="115">
        <v>134.28</v>
      </c>
      <c r="E1173" s="115"/>
      <c r="F1173" s="115">
        <v>134.28</v>
      </c>
    </row>
    <row r="1174" spans="1:6" x14ac:dyDescent="0.25">
      <c r="A1174" s="108" t="s">
        <v>2277</v>
      </c>
      <c r="B1174" s="109" t="s">
        <v>2278</v>
      </c>
      <c r="C1174" s="110"/>
      <c r="D1174" s="111"/>
      <c r="E1174" s="111"/>
      <c r="F1174" s="111"/>
    </row>
    <row r="1175" spans="1:6" ht="30" x14ac:dyDescent="0.25">
      <c r="A1175" s="112" t="s">
        <v>2279</v>
      </c>
      <c r="B1175" s="113" t="s">
        <v>2280</v>
      </c>
      <c r="C1175" s="114" t="s">
        <v>63</v>
      </c>
      <c r="D1175" s="115">
        <v>757.11</v>
      </c>
      <c r="E1175" s="115"/>
      <c r="F1175" s="115">
        <v>757.11</v>
      </c>
    </row>
    <row r="1176" spans="1:6" x14ac:dyDescent="0.25">
      <c r="A1176" s="108" t="s">
        <v>2281</v>
      </c>
      <c r="B1176" s="109" t="s">
        <v>2282</v>
      </c>
      <c r="C1176" s="110"/>
      <c r="D1176" s="111"/>
      <c r="E1176" s="111"/>
      <c r="F1176" s="111"/>
    </row>
    <row r="1177" spans="1:6" x14ac:dyDescent="0.25">
      <c r="A1177" s="112" t="s">
        <v>2283</v>
      </c>
      <c r="B1177" s="113" t="s">
        <v>2284</v>
      </c>
      <c r="C1177" s="114" t="s">
        <v>63</v>
      </c>
      <c r="D1177" s="115">
        <v>316.68</v>
      </c>
      <c r="E1177" s="115">
        <v>109.22</v>
      </c>
      <c r="F1177" s="115">
        <v>425.9</v>
      </c>
    </row>
    <row r="1178" spans="1:6" ht="30" x14ac:dyDescent="0.25">
      <c r="A1178" s="112" t="s">
        <v>2285</v>
      </c>
      <c r="B1178" s="113" t="s">
        <v>2286</v>
      </c>
      <c r="C1178" s="114" t="s">
        <v>63</v>
      </c>
      <c r="D1178" s="115">
        <v>620.21</v>
      </c>
      <c r="E1178" s="115"/>
      <c r="F1178" s="115">
        <v>620.21</v>
      </c>
    </row>
    <row r="1179" spans="1:6" ht="30" x14ac:dyDescent="0.25">
      <c r="A1179" s="112" t="s">
        <v>2287</v>
      </c>
      <c r="B1179" s="113" t="s">
        <v>2288</v>
      </c>
      <c r="C1179" s="114" t="s">
        <v>63</v>
      </c>
      <c r="D1179" s="115">
        <v>1040.81</v>
      </c>
      <c r="E1179" s="115"/>
      <c r="F1179" s="115">
        <v>1040.81</v>
      </c>
    </row>
    <row r="1180" spans="1:6" ht="30" x14ac:dyDescent="0.25">
      <c r="A1180" s="112" t="s">
        <v>2289</v>
      </c>
      <c r="B1180" s="113" t="s">
        <v>2290</v>
      </c>
      <c r="C1180" s="114" t="s">
        <v>63</v>
      </c>
      <c r="D1180" s="115">
        <v>513.87</v>
      </c>
      <c r="E1180" s="115"/>
      <c r="F1180" s="115">
        <v>513.87</v>
      </c>
    </row>
    <row r="1181" spans="1:6" ht="30" x14ac:dyDescent="0.25">
      <c r="A1181" s="112" t="s">
        <v>2291</v>
      </c>
      <c r="B1181" s="113" t="s">
        <v>2292</v>
      </c>
      <c r="C1181" s="114" t="s">
        <v>63</v>
      </c>
      <c r="D1181" s="115">
        <v>664.32</v>
      </c>
      <c r="E1181" s="115"/>
      <c r="F1181" s="115">
        <v>664.32</v>
      </c>
    </row>
    <row r="1182" spans="1:6" ht="30" x14ac:dyDescent="0.25">
      <c r="A1182" s="112" t="s">
        <v>2293</v>
      </c>
      <c r="B1182" s="113" t="s">
        <v>2294</v>
      </c>
      <c r="C1182" s="114" t="s">
        <v>63</v>
      </c>
      <c r="D1182" s="115">
        <v>653.51</v>
      </c>
      <c r="E1182" s="115"/>
      <c r="F1182" s="115">
        <v>653.51</v>
      </c>
    </row>
    <row r="1183" spans="1:6" x14ac:dyDescent="0.25">
      <c r="A1183" s="108" t="s">
        <v>2295</v>
      </c>
      <c r="B1183" s="109" t="s">
        <v>2296</v>
      </c>
      <c r="C1183" s="110"/>
      <c r="D1183" s="111"/>
      <c r="E1183" s="111"/>
      <c r="F1183" s="111"/>
    </row>
    <row r="1184" spans="1:6" x14ac:dyDescent="0.25">
      <c r="A1184" s="112" t="s">
        <v>2297</v>
      </c>
      <c r="B1184" s="113" t="s">
        <v>2298</v>
      </c>
      <c r="C1184" s="114" t="s">
        <v>63</v>
      </c>
      <c r="D1184" s="115">
        <v>53.85</v>
      </c>
      <c r="E1184" s="115"/>
      <c r="F1184" s="115">
        <v>53.85</v>
      </c>
    </row>
    <row r="1185" spans="1:6" x14ac:dyDescent="0.25">
      <c r="A1185" s="112" t="s">
        <v>2299</v>
      </c>
      <c r="B1185" s="113" t="s">
        <v>2300</v>
      </c>
      <c r="C1185" s="114" t="s">
        <v>63</v>
      </c>
      <c r="D1185" s="115">
        <v>1.4</v>
      </c>
      <c r="E1185" s="115">
        <v>11.14</v>
      </c>
      <c r="F1185" s="115">
        <v>12.54</v>
      </c>
    </row>
    <row r="1186" spans="1:6" x14ac:dyDescent="0.25">
      <c r="A1186" s="112" t="s">
        <v>2301</v>
      </c>
      <c r="B1186" s="113" t="s">
        <v>2302</v>
      </c>
      <c r="C1186" s="114" t="s">
        <v>63</v>
      </c>
      <c r="D1186" s="115"/>
      <c r="E1186" s="115">
        <v>5.56</v>
      </c>
      <c r="F1186" s="115">
        <v>5.56</v>
      </c>
    </row>
    <row r="1187" spans="1:6" x14ac:dyDescent="0.25">
      <c r="A1187" s="112" t="s">
        <v>2303</v>
      </c>
      <c r="B1187" s="113" t="s">
        <v>2304</v>
      </c>
      <c r="C1187" s="114" t="s">
        <v>119</v>
      </c>
      <c r="D1187" s="115">
        <v>13.95</v>
      </c>
      <c r="E1187" s="115"/>
      <c r="F1187" s="115">
        <v>13.95</v>
      </c>
    </row>
    <row r="1188" spans="1:6" x14ac:dyDescent="0.25">
      <c r="A1188" s="112" t="s">
        <v>2305</v>
      </c>
      <c r="B1188" s="113" t="s">
        <v>2306</v>
      </c>
      <c r="C1188" s="114" t="s">
        <v>13</v>
      </c>
      <c r="D1188" s="115">
        <v>14.9</v>
      </c>
      <c r="E1188" s="115"/>
      <c r="F1188" s="115">
        <v>14.9</v>
      </c>
    </row>
    <row r="1189" spans="1:6" x14ac:dyDescent="0.25">
      <c r="A1189" s="108" t="s">
        <v>2307</v>
      </c>
      <c r="B1189" s="109" t="s">
        <v>2308</v>
      </c>
      <c r="C1189" s="110"/>
      <c r="D1189" s="111"/>
      <c r="E1189" s="111"/>
      <c r="F1189" s="111"/>
    </row>
    <row r="1190" spans="1:6" x14ac:dyDescent="0.25">
      <c r="A1190" s="108" t="s">
        <v>2309</v>
      </c>
      <c r="B1190" s="109" t="s">
        <v>2310</v>
      </c>
      <c r="C1190" s="110"/>
      <c r="D1190" s="111"/>
      <c r="E1190" s="111"/>
      <c r="F1190" s="111"/>
    </row>
    <row r="1191" spans="1:6" x14ac:dyDescent="0.25">
      <c r="A1191" s="112" t="s">
        <v>2311</v>
      </c>
      <c r="B1191" s="113" t="s">
        <v>2312</v>
      </c>
      <c r="C1191" s="114" t="s">
        <v>63</v>
      </c>
      <c r="D1191" s="115">
        <v>852.95</v>
      </c>
      <c r="E1191" s="115">
        <v>48.6</v>
      </c>
      <c r="F1191" s="115">
        <v>901.55</v>
      </c>
    </row>
    <row r="1192" spans="1:6" x14ac:dyDescent="0.25">
      <c r="A1192" s="112" t="s">
        <v>2313</v>
      </c>
      <c r="B1192" s="113" t="s">
        <v>2314</v>
      </c>
      <c r="C1192" s="114" t="s">
        <v>63</v>
      </c>
      <c r="D1192" s="115">
        <v>765.96</v>
      </c>
      <c r="E1192" s="115">
        <v>48.6</v>
      </c>
      <c r="F1192" s="115">
        <v>814.56</v>
      </c>
    </row>
    <row r="1193" spans="1:6" x14ac:dyDescent="0.25">
      <c r="A1193" s="108" t="s">
        <v>2315</v>
      </c>
      <c r="B1193" s="109" t="s">
        <v>2316</v>
      </c>
      <c r="C1193" s="110"/>
      <c r="D1193" s="111"/>
      <c r="E1193" s="111"/>
      <c r="F1193" s="111"/>
    </row>
    <row r="1194" spans="1:6" x14ac:dyDescent="0.25">
      <c r="A1194" s="112" t="s">
        <v>2317</v>
      </c>
      <c r="B1194" s="113" t="s">
        <v>2318</v>
      </c>
      <c r="C1194" s="114" t="s">
        <v>63</v>
      </c>
      <c r="D1194" s="115">
        <v>602.20000000000005</v>
      </c>
      <c r="E1194" s="115">
        <v>51.22</v>
      </c>
      <c r="F1194" s="115">
        <v>653.41999999999996</v>
      </c>
    </row>
    <row r="1195" spans="1:6" x14ac:dyDescent="0.25">
      <c r="A1195" s="112" t="s">
        <v>2319</v>
      </c>
      <c r="B1195" s="113" t="s">
        <v>2320</v>
      </c>
      <c r="C1195" s="114" t="s">
        <v>13</v>
      </c>
      <c r="D1195" s="115">
        <v>1038.9000000000001</v>
      </c>
      <c r="E1195" s="115">
        <v>103.92</v>
      </c>
      <c r="F1195" s="115">
        <v>1142.82</v>
      </c>
    </row>
    <row r="1196" spans="1:6" x14ac:dyDescent="0.25">
      <c r="A1196" s="112" t="s">
        <v>2321</v>
      </c>
      <c r="B1196" s="113" t="s">
        <v>2322</v>
      </c>
      <c r="C1196" s="114" t="s">
        <v>13</v>
      </c>
      <c r="D1196" s="115">
        <v>1167.6400000000001</v>
      </c>
      <c r="E1196" s="115">
        <v>103.92</v>
      </c>
      <c r="F1196" s="115">
        <v>1271.56</v>
      </c>
    </row>
    <row r="1197" spans="1:6" x14ac:dyDescent="0.25">
      <c r="A1197" s="112" t="s">
        <v>2323</v>
      </c>
      <c r="B1197" s="113" t="s">
        <v>2324</v>
      </c>
      <c r="C1197" s="114" t="s">
        <v>13</v>
      </c>
      <c r="D1197" s="115">
        <v>1269.01</v>
      </c>
      <c r="E1197" s="115">
        <v>103.92</v>
      </c>
      <c r="F1197" s="115">
        <v>1372.93</v>
      </c>
    </row>
    <row r="1198" spans="1:6" x14ac:dyDescent="0.25">
      <c r="A1198" s="112" t="s">
        <v>2325</v>
      </c>
      <c r="B1198" s="113" t="s">
        <v>2326</v>
      </c>
      <c r="C1198" s="114" t="s">
        <v>13</v>
      </c>
      <c r="D1198" s="115">
        <v>1908.98</v>
      </c>
      <c r="E1198" s="115">
        <v>129.88999999999999</v>
      </c>
      <c r="F1198" s="115">
        <v>2038.87</v>
      </c>
    </row>
    <row r="1199" spans="1:6" x14ac:dyDescent="0.25">
      <c r="A1199" s="108" t="s">
        <v>2327</v>
      </c>
      <c r="B1199" s="109" t="s">
        <v>2328</v>
      </c>
      <c r="C1199" s="110"/>
      <c r="D1199" s="111"/>
      <c r="E1199" s="111"/>
      <c r="F1199" s="111"/>
    </row>
    <row r="1200" spans="1:6" ht="30" x14ac:dyDescent="0.25">
      <c r="A1200" s="112" t="s">
        <v>2329</v>
      </c>
      <c r="B1200" s="113" t="s">
        <v>2330</v>
      </c>
      <c r="C1200" s="114" t="s">
        <v>13</v>
      </c>
      <c r="D1200" s="115">
        <v>1041.1400000000001</v>
      </c>
      <c r="E1200" s="115">
        <v>51.95</v>
      </c>
      <c r="F1200" s="115">
        <v>1093.0899999999999</v>
      </c>
    </row>
    <row r="1201" spans="1:6" ht="30" x14ac:dyDescent="0.25">
      <c r="A1201" s="112" t="s">
        <v>2331</v>
      </c>
      <c r="B1201" s="113" t="s">
        <v>2332</v>
      </c>
      <c r="C1201" s="114" t="s">
        <v>13</v>
      </c>
      <c r="D1201" s="115">
        <v>918.82</v>
      </c>
      <c r="E1201" s="115">
        <v>51.95</v>
      </c>
      <c r="F1201" s="115">
        <v>970.77</v>
      </c>
    </row>
    <row r="1202" spans="1:6" ht="30" x14ac:dyDescent="0.25">
      <c r="A1202" s="112" t="s">
        <v>2333</v>
      </c>
      <c r="B1202" s="113" t="s">
        <v>2334</v>
      </c>
      <c r="C1202" s="114" t="s">
        <v>13</v>
      </c>
      <c r="D1202" s="115">
        <v>1056.99</v>
      </c>
      <c r="E1202" s="115">
        <v>103.92</v>
      </c>
      <c r="F1202" s="115">
        <v>1160.9100000000001</v>
      </c>
    </row>
    <row r="1203" spans="1:6" ht="30" x14ac:dyDescent="0.25">
      <c r="A1203" s="112" t="s">
        <v>2335</v>
      </c>
      <c r="B1203" s="113" t="s">
        <v>2336</v>
      </c>
      <c r="C1203" s="114" t="s">
        <v>13</v>
      </c>
      <c r="D1203" s="115">
        <v>1155.23</v>
      </c>
      <c r="E1203" s="115">
        <v>103.92</v>
      </c>
      <c r="F1203" s="115">
        <v>1259.1500000000001</v>
      </c>
    </row>
    <row r="1204" spans="1:6" ht="30" x14ac:dyDescent="0.25">
      <c r="A1204" s="112" t="s">
        <v>2337</v>
      </c>
      <c r="B1204" s="113" t="s">
        <v>2338</v>
      </c>
      <c r="C1204" s="114" t="s">
        <v>13</v>
      </c>
      <c r="D1204" s="115">
        <v>1186.3499999999999</v>
      </c>
      <c r="E1204" s="115">
        <v>103.92</v>
      </c>
      <c r="F1204" s="115">
        <v>1290.27</v>
      </c>
    </row>
    <row r="1205" spans="1:6" ht="30" x14ac:dyDescent="0.25">
      <c r="A1205" s="112" t="s">
        <v>2339</v>
      </c>
      <c r="B1205" s="113" t="s">
        <v>2340</v>
      </c>
      <c r="C1205" s="114" t="s">
        <v>13</v>
      </c>
      <c r="D1205" s="115">
        <v>1876.22</v>
      </c>
      <c r="E1205" s="115">
        <v>129.88999999999999</v>
      </c>
      <c r="F1205" s="115">
        <v>2006.11</v>
      </c>
    </row>
    <row r="1206" spans="1:6" ht="30" x14ac:dyDescent="0.25">
      <c r="A1206" s="112" t="s">
        <v>2341</v>
      </c>
      <c r="B1206" s="113" t="s">
        <v>2342</v>
      </c>
      <c r="C1206" s="114" t="s">
        <v>13</v>
      </c>
      <c r="D1206" s="115">
        <v>1971.78</v>
      </c>
      <c r="E1206" s="115">
        <v>129.88999999999999</v>
      </c>
      <c r="F1206" s="115">
        <v>2101.67</v>
      </c>
    </row>
    <row r="1207" spans="1:6" ht="30" x14ac:dyDescent="0.25">
      <c r="A1207" s="112" t="s">
        <v>2343</v>
      </c>
      <c r="B1207" s="113" t="s">
        <v>2344</v>
      </c>
      <c r="C1207" s="114" t="s">
        <v>13</v>
      </c>
      <c r="D1207" s="115">
        <v>3631.9</v>
      </c>
      <c r="E1207" s="115">
        <v>148.44999999999999</v>
      </c>
      <c r="F1207" s="115">
        <v>3780.35</v>
      </c>
    </row>
    <row r="1208" spans="1:6" ht="30" x14ac:dyDescent="0.25">
      <c r="A1208" s="112" t="s">
        <v>2345</v>
      </c>
      <c r="B1208" s="113" t="s">
        <v>2346</v>
      </c>
      <c r="C1208" s="114" t="s">
        <v>13</v>
      </c>
      <c r="D1208" s="115">
        <v>816.54</v>
      </c>
      <c r="E1208" s="115">
        <v>12.99</v>
      </c>
      <c r="F1208" s="115">
        <v>829.53</v>
      </c>
    </row>
    <row r="1209" spans="1:6" ht="30" x14ac:dyDescent="0.25">
      <c r="A1209" s="112" t="s">
        <v>2347</v>
      </c>
      <c r="B1209" s="113" t="s">
        <v>2348</v>
      </c>
      <c r="C1209" s="114" t="s">
        <v>13</v>
      </c>
      <c r="D1209" s="115">
        <v>1322.18</v>
      </c>
      <c r="E1209" s="115">
        <v>100.2</v>
      </c>
      <c r="F1209" s="115">
        <v>1422.38</v>
      </c>
    </row>
    <row r="1210" spans="1:6" ht="30" x14ac:dyDescent="0.25">
      <c r="A1210" s="112" t="s">
        <v>2349</v>
      </c>
      <c r="B1210" s="113" t="s">
        <v>2350</v>
      </c>
      <c r="C1210" s="114" t="s">
        <v>13</v>
      </c>
      <c r="D1210" s="115">
        <v>1363.3</v>
      </c>
      <c r="E1210" s="115">
        <v>96.5</v>
      </c>
      <c r="F1210" s="115">
        <v>1459.8</v>
      </c>
    </row>
    <row r="1211" spans="1:6" ht="30" x14ac:dyDescent="0.25">
      <c r="A1211" s="112" t="s">
        <v>2351</v>
      </c>
      <c r="B1211" s="113" t="s">
        <v>2352</v>
      </c>
      <c r="C1211" s="114" t="s">
        <v>13</v>
      </c>
      <c r="D1211" s="115">
        <v>1484.76</v>
      </c>
      <c r="E1211" s="115">
        <v>96.5</v>
      </c>
      <c r="F1211" s="115">
        <v>1581.26</v>
      </c>
    </row>
    <row r="1212" spans="1:6" ht="30" x14ac:dyDescent="0.25">
      <c r="A1212" s="112" t="s">
        <v>2353</v>
      </c>
      <c r="B1212" s="113" t="s">
        <v>2354</v>
      </c>
      <c r="C1212" s="114" t="s">
        <v>13</v>
      </c>
      <c r="D1212" s="115">
        <v>1515.88</v>
      </c>
      <c r="E1212" s="115">
        <v>96.5</v>
      </c>
      <c r="F1212" s="115">
        <v>1612.38</v>
      </c>
    </row>
    <row r="1213" spans="1:6" ht="30" x14ac:dyDescent="0.25">
      <c r="A1213" s="112" t="s">
        <v>2355</v>
      </c>
      <c r="B1213" s="113" t="s">
        <v>2356</v>
      </c>
      <c r="C1213" s="114" t="s">
        <v>13</v>
      </c>
      <c r="D1213" s="115">
        <v>2141.36</v>
      </c>
      <c r="E1213" s="115">
        <v>126.18</v>
      </c>
      <c r="F1213" s="115">
        <v>2267.54</v>
      </c>
    </row>
    <row r="1214" spans="1:6" x14ac:dyDescent="0.25">
      <c r="A1214" s="108" t="s">
        <v>2357</v>
      </c>
      <c r="B1214" s="109" t="s">
        <v>2358</v>
      </c>
      <c r="C1214" s="110"/>
      <c r="D1214" s="111"/>
      <c r="E1214" s="111"/>
      <c r="F1214" s="111"/>
    </row>
    <row r="1215" spans="1:6" x14ac:dyDescent="0.25">
      <c r="A1215" s="112" t="s">
        <v>2359</v>
      </c>
      <c r="B1215" s="113" t="s">
        <v>2360</v>
      </c>
      <c r="C1215" s="114" t="s">
        <v>63</v>
      </c>
      <c r="D1215" s="115">
        <v>112.96</v>
      </c>
      <c r="E1215" s="115">
        <v>37.11</v>
      </c>
      <c r="F1215" s="115">
        <v>150.07</v>
      </c>
    </row>
    <row r="1216" spans="1:6" ht="30" x14ac:dyDescent="0.25">
      <c r="A1216" s="112" t="s">
        <v>2361</v>
      </c>
      <c r="B1216" s="113" t="s">
        <v>2362</v>
      </c>
      <c r="C1216" s="114" t="s">
        <v>119</v>
      </c>
      <c r="D1216" s="115">
        <v>9.4600000000000009</v>
      </c>
      <c r="E1216" s="115">
        <v>7.42</v>
      </c>
      <c r="F1216" s="115">
        <v>16.88</v>
      </c>
    </row>
    <row r="1217" spans="1:6" ht="30" x14ac:dyDescent="0.25">
      <c r="A1217" s="112" t="s">
        <v>2363</v>
      </c>
      <c r="B1217" s="113" t="s">
        <v>2364</v>
      </c>
      <c r="C1217" s="114" t="s">
        <v>119</v>
      </c>
      <c r="D1217" s="115">
        <v>88.23</v>
      </c>
      <c r="E1217" s="115">
        <v>74.22</v>
      </c>
      <c r="F1217" s="115">
        <v>162.44999999999999</v>
      </c>
    </row>
    <row r="1218" spans="1:6" ht="30" x14ac:dyDescent="0.25">
      <c r="A1218" s="112" t="s">
        <v>2365</v>
      </c>
      <c r="B1218" s="113" t="s">
        <v>2366</v>
      </c>
      <c r="C1218" s="114" t="s">
        <v>63</v>
      </c>
      <c r="D1218" s="115">
        <v>1830.68</v>
      </c>
      <c r="E1218" s="115"/>
      <c r="F1218" s="115">
        <v>1830.68</v>
      </c>
    </row>
    <row r="1219" spans="1:6" ht="30" x14ac:dyDescent="0.25">
      <c r="A1219" s="112" t="s">
        <v>2367</v>
      </c>
      <c r="B1219" s="113" t="s">
        <v>2368</v>
      </c>
      <c r="C1219" s="114" t="s">
        <v>63</v>
      </c>
      <c r="D1219" s="115">
        <v>739.33</v>
      </c>
      <c r="E1219" s="115"/>
      <c r="F1219" s="115">
        <v>739.33</v>
      </c>
    </row>
    <row r="1220" spans="1:6" ht="30" x14ac:dyDescent="0.25">
      <c r="A1220" s="112" t="s">
        <v>2369</v>
      </c>
      <c r="B1220" s="113" t="s">
        <v>2370</v>
      </c>
      <c r="C1220" s="114" t="s">
        <v>63</v>
      </c>
      <c r="D1220" s="115">
        <v>540.52</v>
      </c>
      <c r="E1220" s="115">
        <v>14.84</v>
      </c>
      <c r="F1220" s="115">
        <v>555.36</v>
      </c>
    </row>
    <row r="1221" spans="1:6" ht="30" x14ac:dyDescent="0.25">
      <c r="A1221" s="112" t="s">
        <v>2371</v>
      </c>
      <c r="B1221" s="113" t="s">
        <v>2372</v>
      </c>
      <c r="C1221" s="114" t="s">
        <v>63</v>
      </c>
      <c r="D1221" s="115">
        <v>1379.61</v>
      </c>
      <c r="E1221" s="115"/>
      <c r="F1221" s="115">
        <v>1379.61</v>
      </c>
    </row>
    <row r="1222" spans="1:6" x14ac:dyDescent="0.25">
      <c r="A1222" s="112" t="s">
        <v>2373</v>
      </c>
      <c r="B1222" s="113" t="s">
        <v>2374</v>
      </c>
      <c r="C1222" s="114" t="s">
        <v>63</v>
      </c>
      <c r="D1222" s="115">
        <v>193.29</v>
      </c>
      <c r="E1222" s="115">
        <v>37.11</v>
      </c>
      <c r="F1222" s="115">
        <v>230.4</v>
      </c>
    </row>
    <row r="1223" spans="1:6" x14ac:dyDescent="0.25">
      <c r="A1223" s="112" t="s">
        <v>2375</v>
      </c>
      <c r="B1223" s="113" t="s">
        <v>2376</v>
      </c>
      <c r="C1223" s="114" t="s">
        <v>319</v>
      </c>
      <c r="D1223" s="115">
        <v>942.85</v>
      </c>
      <c r="E1223" s="115">
        <v>159.58000000000001</v>
      </c>
      <c r="F1223" s="115">
        <v>1102.43</v>
      </c>
    </row>
    <row r="1224" spans="1:6" x14ac:dyDescent="0.25">
      <c r="A1224" s="112" t="s">
        <v>2377</v>
      </c>
      <c r="B1224" s="113" t="s">
        <v>2378</v>
      </c>
      <c r="C1224" s="114" t="s">
        <v>63</v>
      </c>
      <c r="D1224" s="115">
        <v>196.09</v>
      </c>
      <c r="E1224" s="115">
        <v>7.28</v>
      </c>
      <c r="F1224" s="115">
        <v>203.37</v>
      </c>
    </row>
    <row r="1225" spans="1:6" ht="30" x14ac:dyDescent="0.25">
      <c r="A1225" s="112" t="s">
        <v>2379</v>
      </c>
      <c r="B1225" s="113" t="s">
        <v>2380</v>
      </c>
      <c r="C1225" s="114" t="s">
        <v>63</v>
      </c>
      <c r="D1225" s="115">
        <v>1794.54</v>
      </c>
      <c r="E1225" s="115"/>
      <c r="F1225" s="115">
        <v>1794.54</v>
      </c>
    </row>
    <row r="1226" spans="1:6" ht="30" x14ac:dyDescent="0.25">
      <c r="A1226" s="112" t="s">
        <v>2381</v>
      </c>
      <c r="B1226" s="113" t="s">
        <v>2382</v>
      </c>
      <c r="C1226" s="114" t="s">
        <v>63</v>
      </c>
      <c r="D1226" s="115">
        <v>1587.07</v>
      </c>
      <c r="E1226" s="115"/>
      <c r="F1226" s="115">
        <v>1587.07</v>
      </c>
    </row>
    <row r="1227" spans="1:6" x14ac:dyDescent="0.25">
      <c r="A1227" s="112" t="s">
        <v>2383</v>
      </c>
      <c r="B1227" s="113" t="s">
        <v>2384</v>
      </c>
      <c r="C1227" s="114" t="s">
        <v>63</v>
      </c>
      <c r="D1227" s="115">
        <v>414.17</v>
      </c>
      <c r="E1227" s="115">
        <v>75.14</v>
      </c>
      <c r="F1227" s="115">
        <v>489.31</v>
      </c>
    </row>
    <row r="1228" spans="1:6" ht="30" x14ac:dyDescent="0.25">
      <c r="A1228" s="112" t="s">
        <v>2385</v>
      </c>
      <c r="B1228" s="113" t="s">
        <v>2386</v>
      </c>
      <c r="C1228" s="114" t="s">
        <v>119</v>
      </c>
      <c r="D1228" s="115">
        <v>124.77</v>
      </c>
      <c r="E1228" s="115">
        <v>7.42</v>
      </c>
      <c r="F1228" s="115">
        <v>132.19</v>
      </c>
    </row>
    <row r="1229" spans="1:6" x14ac:dyDescent="0.25">
      <c r="A1229" s="108" t="s">
        <v>2387</v>
      </c>
      <c r="B1229" s="109" t="s">
        <v>2388</v>
      </c>
      <c r="C1229" s="110"/>
      <c r="D1229" s="111"/>
      <c r="E1229" s="111"/>
      <c r="F1229" s="111"/>
    </row>
    <row r="1230" spans="1:6" x14ac:dyDescent="0.25">
      <c r="A1230" s="112" t="s">
        <v>2389</v>
      </c>
      <c r="B1230" s="113" t="s">
        <v>2390</v>
      </c>
      <c r="C1230" s="114" t="s">
        <v>63</v>
      </c>
      <c r="D1230" s="115">
        <v>246.93</v>
      </c>
      <c r="E1230" s="115">
        <v>51.22</v>
      </c>
      <c r="F1230" s="115">
        <v>298.14999999999998</v>
      </c>
    </row>
    <row r="1231" spans="1:6" x14ac:dyDescent="0.25">
      <c r="A1231" s="112" t="s">
        <v>2391</v>
      </c>
      <c r="B1231" s="113" t="s">
        <v>2392</v>
      </c>
      <c r="C1231" s="114" t="s">
        <v>13</v>
      </c>
      <c r="D1231" s="115">
        <v>496.5</v>
      </c>
      <c r="E1231" s="115">
        <v>103.92</v>
      </c>
      <c r="F1231" s="115">
        <v>600.41999999999996</v>
      </c>
    </row>
    <row r="1232" spans="1:6" x14ac:dyDescent="0.25">
      <c r="A1232" s="112" t="s">
        <v>2393</v>
      </c>
      <c r="B1232" s="113" t="s">
        <v>2394</v>
      </c>
      <c r="C1232" s="114" t="s">
        <v>13</v>
      </c>
      <c r="D1232" s="115">
        <v>492.6</v>
      </c>
      <c r="E1232" s="115">
        <v>103.92</v>
      </c>
      <c r="F1232" s="115">
        <v>596.52</v>
      </c>
    </row>
    <row r="1233" spans="1:6" x14ac:dyDescent="0.25">
      <c r="A1233" s="112" t="s">
        <v>2395</v>
      </c>
      <c r="B1233" s="113" t="s">
        <v>2396</v>
      </c>
      <c r="C1233" s="114" t="s">
        <v>13</v>
      </c>
      <c r="D1233" s="115">
        <v>501.29</v>
      </c>
      <c r="E1233" s="115">
        <v>103.92</v>
      </c>
      <c r="F1233" s="115">
        <v>605.21</v>
      </c>
    </row>
    <row r="1234" spans="1:6" x14ac:dyDescent="0.25">
      <c r="A1234" s="112" t="s">
        <v>2397</v>
      </c>
      <c r="B1234" s="113" t="s">
        <v>2398</v>
      </c>
      <c r="C1234" s="114" t="s">
        <v>13</v>
      </c>
      <c r="D1234" s="115">
        <v>526.38</v>
      </c>
      <c r="E1234" s="115">
        <v>103.92</v>
      </c>
      <c r="F1234" s="115">
        <v>630.29999999999995</v>
      </c>
    </row>
    <row r="1235" spans="1:6" x14ac:dyDescent="0.25">
      <c r="A1235" s="112" t="s">
        <v>2399</v>
      </c>
      <c r="B1235" s="113" t="s">
        <v>2400</v>
      </c>
      <c r="C1235" s="114" t="s">
        <v>13</v>
      </c>
      <c r="D1235" s="115">
        <v>641.55999999999995</v>
      </c>
      <c r="E1235" s="115">
        <v>103.92</v>
      </c>
      <c r="F1235" s="115">
        <v>745.48</v>
      </c>
    </row>
    <row r="1236" spans="1:6" x14ac:dyDescent="0.25">
      <c r="A1236" s="112" t="s">
        <v>2401</v>
      </c>
      <c r="B1236" s="113" t="s">
        <v>2402</v>
      </c>
      <c r="C1236" s="114" t="s">
        <v>13</v>
      </c>
      <c r="D1236" s="115">
        <v>815.74</v>
      </c>
      <c r="E1236" s="115">
        <v>129.88999999999999</v>
      </c>
      <c r="F1236" s="115">
        <v>945.63</v>
      </c>
    </row>
    <row r="1237" spans="1:6" x14ac:dyDescent="0.25">
      <c r="A1237" s="112" t="s">
        <v>2403</v>
      </c>
      <c r="B1237" s="113" t="s">
        <v>2404</v>
      </c>
      <c r="C1237" s="114" t="s">
        <v>13</v>
      </c>
      <c r="D1237" s="115">
        <v>884.71</v>
      </c>
      <c r="E1237" s="115">
        <v>150.30000000000001</v>
      </c>
      <c r="F1237" s="115">
        <v>1035.01</v>
      </c>
    </row>
    <row r="1238" spans="1:6" ht="30" x14ac:dyDescent="0.25">
      <c r="A1238" s="112" t="s">
        <v>2405</v>
      </c>
      <c r="B1238" s="113" t="s">
        <v>2406</v>
      </c>
      <c r="C1238" s="114" t="s">
        <v>13</v>
      </c>
      <c r="D1238" s="115">
        <v>313.51</v>
      </c>
      <c r="E1238" s="115">
        <v>51.95</v>
      </c>
      <c r="F1238" s="115">
        <v>365.46</v>
      </c>
    </row>
    <row r="1239" spans="1:6" ht="30" x14ac:dyDescent="0.25">
      <c r="A1239" s="112" t="s">
        <v>2407</v>
      </c>
      <c r="B1239" s="113" t="s">
        <v>2408</v>
      </c>
      <c r="C1239" s="114" t="s">
        <v>13</v>
      </c>
      <c r="D1239" s="115">
        <v>318.3</v>
      </c>
      <c r="E1239" s="115">
        <v>51.95</v>
      </c>
      <c r="F1239" s="115">
        <v>370.25</v>
      </c>
    </row>
    <row r="1240" spans="1:6" ht="30" x14ac:dyDescent="0.25">
      <c r="A1240" s="112" t="s">
        <v>2409</v>
      </c>
      <c r="B1240" s="113" t="s">
        <v>2410</v>
      </c>
      <c r="C1240" s="114" t="s">
        <v>13</v>
      </c>
      <c r="D1240" s="115">
        <v>343.39</v>
      </c>
      <c r="E1240" s="115">
        <v>51.95</v>
      </c>
      <c r="F1240" s="115">
        <v>395.34</v>
      </c>
    </row>
    <row r="1241" spans="1:6" x14ac:dyDescent="0.25">
      <c r="A1241" s="112" t="s">
        <v>2411</v>
      </c>
      <c r="B1241" s="113" t="s">
        <v>2412</v>
      </c>
      <c r="C1241" s="114" t="s">
        <v>13</v>
      </c>
      <c r="D1241" s="115">
        <v>593.83000000000004</v>
      </c>
      <c r="E1241" s="115">
        <v>51.95</v>
      </c>
      <c r="F1241" s="115">
        <v>645.78</v>
      </c>
    </row>
    <row r="1242" spans="1:6" x14ac:dyDescent="0.25">
      <c r="A1242" s="112" t="s">
        <v>2413</v>
      </c>
      <c r="B1242" s="113" t="s">
        <v>2414</v>
      </c>
      <c r="C1242" s="114" t="s">
        <v>13</v>
      </c>
      <c r="D1242" s="115">
        <v>598.62</v>
      </c>
      <c r="E1242" s="115">
        <v>51.95</v>
      </c>
      <c r="F1242" s="115">
        <v>650.57000000000005</v>
      </c>
    </row>
    <row r="1243" spans="1:6" x14ac:dyDescent="0.25">
      <c r="A1243" s="112" t="s">
        <v>2415</v>
      </c>
      <c r="B1243" s="113" t="s">
        <v>2416</v>
      </c>
      <c r="C1243" s="114" t="s">
        <v>13</v>
      </c>
      <c r="D1243" s="115">
        <v>798.91</v>
      </c>
      <c r="E1243" s="115">
        <v>96.5</v>
      </c>
      <c r="F1243" s="115">
        <v>895.41</v>
      </c>
    </row>
    <row r="1244" spans="1:6" x14ac:dyDescent="0.25">
      <c r="A1244" s="112" t="s">
        <v>2417</v>
      </c>
      <c r="B1244" s="113" t="s">
        <v>2418</v>
      </c>
      <c r="C1244" s="114" t="s">
        <v>13</v>
      </c>
      <c r="D1244" s="115">
        <v>819.21</v>
      </c>
      <c r="E1244" s="115">
        <v>96.5</v>
      </c>
      <c r="F1244" s="115">
        <v>915.71</v>
      </c>
    </row>
    <row r="1245" spans="1:6" x14ac:dyDescent="0.25">
      <c r="A1245" s="112" t="s">
        <v>2419</v>
      </c>
      <c r="B1245" s="113" t="s">
        <v>2420</v>
      </c>
      <c r="C1245" s="114" t="s">
        <v>13</v>
      </c>
      <c r="D1245" s="115">
        <v>855.91</v>
      </c>
      <c r="E1245" s="115">
        <v>96.5</v>
      </c>
      <c r="F1245" s="115">
        <v>952.41</v>
      </c>
    </row>
    <row r="1246" spans="1:6" x14ac:dyDescent="0.25">
      <c r="A1246" s="112" t="s">
        <v>2421</v>
      </c>
      <c r="B1246" s="113" t="s">
        <v>2422</v>
      </c>
      <c r="C1246" s="114" t="s">
        <v>13</v>
      </c>
      <c r="D1246" s="115">
        <v>1080.8800000000001</v>
      </c>
      <c r="E1246" s="115">
        <v>126.18</v>
      </c>
      <c r="F1246" s="115">
        <v>1207.06</v>
      </c>
    </row>
    <row r="1247" spans="1:6" x14ac:dyDescent="0.25">
      <c r="A1247" s="112" t="s">
        <v>2423</v>
      </c>
      <c r="B1247" s="113" t="s">
        <v>2424</v>
      </c>
      <c r="C1247" s="114" t="s">
        <v>13</v>
      </c>
      <c r="D1247" s="115">
        <v>1136.8900000000001</v>
      </c>
      <c r="E1247" s="115">
        <v>126.18</v>
      </c>
      <c r="F1247" s="115">
        <v>1263.07</v>
      </c>
    </row>
    <row r="1248" spans="1:6" x14ac:dyDescent="0.25">
      <c r="A1248" s="112" t="s">
        <v>2425</v>
      </c>
      <c r="B1248" s="113" t="s">
        <v>2426</v>
      </c>
      <c r="C1248" s="114" t="s">
        <v>13</v>
      </c>
      <c r="D1248" s="115">
        <v>687.47</v>
      </c>
      <c r="E1248" s="115">
        <v>51.95</v>
      </c>
      <c r="F1248" s="115">
        <v>739.42</v>
      </c>
    </row>
    <row r="1249" spans="1:6" x14ac:dyDescent="0.25">
      <c r="A1249" s="112" t="s">
        <v>2427</v>
      </c>
      <c r="B1249" s="113" t="s">
        <v>2428</v>
      </c>
      <c r="C1249" s="114" t="s">
        <v>13</v>
      </c>
      <c r="D1249" s="115">
        <v>791.2</v>
      </c>
      <c r="E1249" s="115">
        <v>51.95</v>
      </c>
      <c r="F1249" s="115">
        <v>843.15</v>
      </c>
    </row>
    <row r="1250" spans="1:6" x14ac:dyDescent="0.25">
      <c r="A1250" s="112" t="s">
        <v>2429</v>
      </c>
      <c r="B1250" s="113" t="s">
        <v>2430</v>
      </c>
      <c r="C1250" s="114" t="s">
        <v>13</v>
      </c>
      <c r="D1250" s="115">
        <v>983.39</v>
      </c>
      <c r="E1250" s="115">
        <v>129.88999999999999</v>
      </c>
      <c r="F1250" s="115">
        <v>1113.28</v>
      </c>
    </row>
    <row r="1251" spans="1:6" x14ac:dyDescent="0.25">
      <c r="A1251" s="108" t="s">
        <v>2431</v>
      </c>
      <c r="B1251" s="109" t="s">
        <v>2432</v>
      </c>
      <c r="C1251" s="110"/>
      <c r="D1251" s="111"/>
      <c r="E1251" s="111"/>
      <c r="F1251" s="111"/>
    </row>
    <row r="1252" spans="1:6" ht="30" x14ac:dyDescent="0.25">
      <c r="A1252" s="112" t="s">
        <v>2433</v>
      </c>
      <c r="B1252" s="113" t="s">
        <v>2434</v>
      </c>
      <c r="C1252" s="114" t="s">
        <v>63</v>
      </c>
      <c r="D1252" s="115">
        <v>256.16000000000003</v>
      </c>
      <c r="E1252" s="115">
        <v>51.22</v>
      </c>
      <c r="F1252" s="115">
        <v>307.38</v>
      </c>
    </row>
    <row r="1253" spans="1:6" ht="30" x14ac:dyDescent="0.25">
      <c r="A1253" s="112" t="s">
        <v>2435</v>
      </c>
      <c r="B1253" s="113" t="s">
        <v>2436</v>
      </c>
      <c r="C1253" s="114" t="s">
        <v>13</v>
      </c>
      <c r="D1253" s="115">
        <v>509.44</v>
      </c>
      <c r="E1253" s="115">
        <v>103.92</v>
      </c>
      <c r="F1253" s="115">
        <v>613.36</v>
      </c>
    </row>
    <row r="1254" spans="1:6" ht="30" x14ac:dyDescent="0.25">
      <c r="A1254" s="112" t="s">
        <v>2437</v>
      </c>
      <c r="B1254" s="113" t="s">
        <v>2438</v>
      </c>
      <c r="C1254" s="114" t="s">
        <v>13</v>
      </c>
      <c r="D1254" s="115">
        <v>519.98</v>
      </c>
      <c r="E1254" s="115">
        <v>103.92</v>
      </c>
      <c r="F1254" s="115">
        <v>623.9</v>
      </c>
    </row>
    <row r="1255" spans="1:6" ht="30" x14ac:dyDescent="0.25">
      <c r="A1255" s="112" t="s">
        <v>2439</v>
      </c>
      <c r="B1255" s="113" t="s">
        <v>2440</v>
      </c>
      <c r="C1255" s="114" t="s">
        <v>13</v>
      </c>
      <c r="D1255" s="115">
        <v>541.9</v>
      </c>
      <c r="E1255" s="115">
        <v>103.92</v>
      </c>
      <c r="F1255" s="115">
        <v>645.82000000000005</v>
      </c>
    </row>
    <row r="1256" spans="1:6" x14ac:dyDescent="0.25">
      <c r="A1256" s="108" t="s">
        <v>2441</v>
      </c>
      <c r="B1256" s="109" t="s">
        <v>2442</v>
      </c>
      <c r="C1256" s="110"/>
      <c r="D1256" s="111"/>
      <c r="E1256" s="111"/>
      <c r="F1256" s="111"/>
    </row>
    <row r="1257" spans="1:6" ht="30" x14ac:dyDescent="0.25">
      <c r="A1257" s="112" t="s">
        <v>2443</v>
      </c>
      <c r="B1257" s="113" t="s">
        <v>2444</v>
      </c>
      <c r="C1257" s="114" t="s">
        <v>13</v>
      </c>
      <c r="D1257" s="115">
        <v>633.25</v>
      </c>
      <c r="E1257" s="115"/>
      <c r="F1257" s="115">
        <v>633.25</v>
      </c>
    </row>
    <row r="1258" spans="1:6" ht="30" x14ac:dyDescent="0.25">
      <c r="A1258" s="108" t="s">
        <v>2445</v>
      </c>
      <c r="B1258" s="109" t="s">
        <v>2446</v>
      </c>
      <c r="C1258" s="110"/>
      <c r="D1258" s="111"/>
      <c r="E1258" s="111"/>
      <c r="F1258" s="111"/>
    </row>
    <row r="1259" spans="1:6" ht="45" x14ac:dyDescent="0.25">
      <c r="A1259" s="112" t="s">
        <v>2447</v>
      </c>
      <c r="B1259" s="113" t="s">
        <v>2448</v>
      </c>
      <c r="C1259" s="114" t="s">
        <v>13</v>
      </c>
      <c r="D1259" s="115">
        <v>633.25</v>
      </c>
      <c r="E1259" s="115"/>
      <c r="F1259" s="115">
        <v>633.25</v>
      </c>
    </row>
    <row r="1260" spans="1:6" ht="45" x14ac:dyDescent="0.25">
      <c r="A1260" s="112" t="s">
        <v>2449</v>
      </c>
      <c r="B1260" s="113" t="s">
        <v>2450</v>
      </c>
      <c r="C1260" s="114" t="s">
        <v>13</v>
      </c>
      <c r="D1260" s="115">
        <v>653.5</v>
      </c>
      <c r="E1260" s="115"/>
      <c r="F1260" s="115">
        <v>653.5</v>
      </c>
    </row>
    <row r="1261" spans="1:6" ht="45" x14ac:dyDescent="0.25">
      <c r="A1261" s="112" t="s">
        <v>2451</v>
      </c>
      <c r="B1261" s="113" t="s">
        <v>2452</v>
      </c>
      <c r="C1261" s="114" t="s">
        <v>13</v>
      </c>
      <c r="D1261" s="115">
        <v>600.75</v>
      </c>
      <c r="E1261" s="115"/>
      <c r="F1261" s="115">
        <v>600.75</v>
      </c>
    </row>
    <row r="1262" spans="1:6" ht="45" x14ac:dyDescent="0.25">
      <c r="A1262" s="112" t="s">
        <v>2453</v>
      </c>
      <c r="B1262" s="113" t="s">
        <v>2454</v>
      </c>
      <c r="C1262" s="114" t="s">
        <v>13</v>
      </c>
      <c r="D1262" s="115">
        <v>650.13</v>
      </c>
      <c r="E1262" s="115"/>
      <c r="F1262" s="115">
        <v>650.13</v>
      </c>
    </row>
    <row r="1263" spans="1:6" ht="45" x14ac:dyDescent="0.25">
      <c r="A1263" s="112" t="s">
        <v>2455</v>
      </c>
      <c r="B1263" s="113" t="s">
        <v>2456</v>
      </c>
      <c r="C1263" s="114" t="s">
        <v>13</v>
      </c>
      <c r="D1263" s="115">
        <v>787.88</v>
      </c>
      <c r="E1263" s="115"/>
      <c r="F1263" s="115">
        <v>787.88</v>
      </c>
    </row>
    <row r="1264" spans="1:6" ht="60" x14ac:dyDescent="0.25">
      <c r="A1264" s="112" t="s">
        <v>2457</v>
      </c>
      <c r="B1264" s="113" t="s">
        <v>2458</v>
      </c>
      <c r="C1264" s="114" t="s">
        <v>13</v>
      </c>
      <c r="D1264" s="115">
        <v>807.38</v>
      </c>
      <c r="E1264" s="115"/>
      <c r="F1264" s="115">
        <v>807.38</v>
      </c>
    </row>
    <row r="1265" spans="1:6" x14ac:dyDescent="0.25">
      <c r="A1265" s="108" t="s">
        <v>2459</v>
      </c>
      <c r="B1265" s="109" t="s">
        <v>2460</v>
      </c>
      <c r="C1265" s="110"/>
      <c r="D1265" s="111"/>
      <c r="E1265" s="111"/>
      <c r="F1265" s="111"/>
    </row>
    <row r="1266" spans="1:6" x14ac:dyDescent="0.25">
      <c r="A1266" s="112" t="s">
        <v>2461</v>
      </c>
      <c r="B1266" s="113" t="s">
        <v>2462</v>
      </c>
      <c r="C1266" s="114" t="s">
        <v>13</v>
      </c>
      <c r="D1266" s="115"/>
      <c r="E1266" s="115">
        <v>48.25</v>
      </c>
      <c r="F1266" s="115">
        <v>48.25</v>
      </c>
    </row>
    <row r="1267" spans="1:6" x14ac:dyDescent="0.25">
      <c r="A1267" s="112" t="s">
        <v>2463</v>
      </c>
      <c r="B1267" s="113" t="s">
        <v>2464</v>
      </c>
      <c r="C1267" s="114" t="s">
        <v>13</v>
      </c>
      <c r="D1267" s="115"/>
      <c r="E1267" s="115">
        <v>59.38</v>
      </c>
      <c r="F1267" s="115">
        <v>59.38</v>
      </c>
    </row>
    <row r="1268" spans="1:6" x14ac:dyDescent="0.25">
      <c r="A1268" s="112" t="s">
        <v>2465</v>
      </c>
      <c r="B1268" s="113" t="s">
        <v>2466</v>
      </c>
      <c r="C1268" s="114" t="s">
        <v>119</v>
      </c>
      <c r="D1268" s="115"/>
      <c r="E1268" s="115">
        <v>1.86</v>
      </c>
      <c r="F1268" s="115">
        <v>1.86</v>
      </c>
    </row>
    <row r="1269" spans="1:6" x14ac:dyDescent="0.25">
      <c r="A1269" s="112" t="s">
        <v>2467</v>
      </c>
      <c r="B1269" s="113" t="s">
        <v>2468</v>
      </c>
      <c r="C1269" s="114" t="s">
        <v>119</v>
      </c>
      <c r="D1269" s="115">
        <v>45.4</v>
      </c>
      <c r="E1269" s="115">
        <v>11.14</v>
      </c>
      <c r="F1269" s="115">
        <v>56.54</v>
      </c>
    </row>
    <row r="1270" spans="1:6" x14ac:dyDescent="0.25">
      <c r="A1270" s="112" t="s">
        <v>2469</v>
      </c>
      <c r="B1270" s="113" t="s">
        <v>2470</v>
      </c>
      <c r="C1270" s="114" t="s">
        <v>63</v>
      </c>
      <c r="D1270" s="115">
        <v>1030.04</v>
      </c>
      <c r="E1270" s="115">
        <v>148.44</v>
      </c>
      <c r="F1270" s="115">
        <v>1178.48</v>
      </c>
    </row>
    <row r="1271" spans="1:6" x14ac:dyDescent="0.25">
      <c r="A1271" s="112" t="s">
        <v>2471</v>
      </c>
      <c r="B1271" s="113" t="s">
        <v>2472</v>
      </c>
      <c r="C1271" s="114" t="s">
        <v>119</v>
      </c>
      <c r="D1271" s="115">
        <v>5.86</v>
      </c>
      <c r="E1271" s="115">
        <v>1.86</v>
      </c>
      <c r="F1271" s="115">
        <v>7.72</v>
      </c>
    </row>
    <row r="1272" spans="1:6" x14ac:dyDescent="0.25">
      <c r="A1272" s="112" t="s">
        <v>2473</v>
      </c>
      <c r="B1272" s="113" t="s">
        <v>2474</v>
      </c>
      <c r="C1272" s="114" t="s">
        <v>13</v>
      </c>
      <c r="D1272" s="115">
        <v>264.92</v>
      </c>
      <c r="E1272" s="115"/>
      <c r="F1272" s="115">
        <v>264.92</v>
      </c>
    </row>
    <row r="1273" spans="1:6" x14ac:dyDescent="0.25">
      <c r="A1273" s="112" t="s">
        <v>2475</v>
      </c>
      <c r="B1273" s="113" t="s">
        <v>2476</v>
      </c>
      <c r="C1273" s="114" t="s">
        <v>63</v>
      </c>
      <c r="D1273" s="115">
        <v>923.5</v>
      </c>
      <c r="E1273" s="115">
        <v>18.559999999999999</v>
      </c>
      <c r="F1273" s="115">
        <v>942.06</v>
      </c>
    </row>
    <row r="1274" spans="1:6" x14ac:dyDescent="0.25">
      <c r="A1274" s="112" t="s">
        <v>2477</v>
      </c>
      <c r="B1274" s="113" t="s">
        <v>2478</v>
      </c>
      <c r="C1274" s="114" t="s">
        <v>63</v>
      </c>
      <c r="D1274" s="115">
        <v>194.78</v>
      </c>
      <c r="E1274" s="115">
        <v>18.559999999999999</v>
      </c>
      <c r="F1274" s="115">
        <v>213.34</v>
      </c>
    </row>
    <row r="1275" spans="1:6" x14ac:dyDescent="0.25">
      <c r="A1275" s="112" t="s">
        <v>2479</v>
      </c>
      <c r="B1275" s="113" t="s">
        <v>2480</v>
      </c>
      <c r="C1275" s="114" t="s">
        <v>63</v>
      </c>
      <c r="D1275" s="115">
        <v>408.41</v>
      </c>
      <c r="E1275" s="115">
        <v>18.559999999999999</v>
      </c>
      <c r="F1275" s="115">
        <v>426.97</v>
      </c>
    </row>
    <row r="1276" spans="1:6" x14ac:dyDescent="0.25">
      <c r="A1276" s="112" t="s">
        <v>2481</v>
      </c>
      <c r="B1276" s="113" t="s">
        <v>2482</v>
      </c>
      <c r="C1276" s="114" t="s">
        <v>13</v>
      </c>
      <c r="D1276" s="115">
        <v>220.03</v>
      </c>
      <c r="E1276" s="115">
        <v>55.67</v>
      </c>
      <c r="F1276" s="115">
        <v>275.7</v>
      </c>
    </row>
    <row r="1277" spans="1:6" x14ac:dyDescent="0.25">
      <c r="A1277" s="112" t="s">
        <v>2483</v>
      </c>
      <c r="B1277" s="113" t="s">
        <v>2484</v>
      </c>
      <c r="C1277" s="114" t="s">
        <v>13</v>
      </c>
      <c r="D1277" s="115">
        <v>216.13</v>
      </c>
      <c r="E1277" s="115">
        <v>55.67</v>
      </c>
      <c r="F1277" s="115">
        <v>271.8</v>
      </c>
    </row>
    <row r="1278" spans="1:6" x14ac:dyDescent="0.25">
      <c r="A1278" s="112" t="s">
        <v>2485</v>
      </c>
      <c r="B1278" s="113" t="s">
        <v>2486</v>
      </c>
      <c r="C1278" s="114" t="s">
        <v>13</v>
      </c>
      <c r="D1278" s="115">
        <v>224.82</v>
      </c>
      <c r="E1278" s="115">
        <v>55.67</v>
      </c>
      <c r="F1278" s="115">
        <v>280.49</v>
      </c>
    </row>
    <row r="1279" spans="1:6" x14ac:dyDescent="0.25">
      <c r="A1279" s="112" t="s">
        <v>2487</v>
      </c>
      <c r="B1279" s="113" t="s">
        <v>2488</v>
      </c>
      <c r="C1279" s="114" t="s">
        <v>13</v>
      </c>
      <c r="D1279" s="115">
        <v>249.91</v>
      </c>
      <c r="E1279" s="115">
        <v>55.67</v>
      </c>
      <c r="F1279" s="115">
        <v>305.58</v>
      </c>
    </row>
    <row r="1280" spans="1:6" ht="30" x14ac:dyDescent="0.25">
      <c r="A1280" s="112" t="s">
        <v>2489</v>
      </c>
      <c r="B1280" s="113" t="s">
        <v>2490</v>
      </c>
      <c r="C1280" s="114" t="s">
        <v>13</v>
      </c>
      <c r="D1280" s="115">
        <v>780.52</v>
      </c>
      <c r="E1280" s="115">
        <v>55.67</v>
      </c>
      <c r="F1280" s="115">
        <v>836.19</v>
      </c>
    </row>
    <row r="1281" spans="1:6" ht="30" x14ac:dyDescent="0.25">
      <c r="A1281" s="112" t="s">
        <v>2491</v>
      </c>
      <c r="B1281" s="113" t="s">
        <v>2492</v>
      </c>
      <c r="C1281" s="114" t="s">
        <v>13</v>
      </c>
      <c r="D1281" s="115">
        <v>909.88</v>
      </c>
      <c r="E1281" s="115">
        <v>55.67</v>
      </c>
      <c r="F1281" s="115">
        <v>965.55</v>
      </c>
    </row>
    <row r="1282" spans="1:6" ht="30" x14ac:dyDescent="0.25">
      <c r="A1282" s="112" t="s">
        <v>2493</v>
      </c>
      <c r="B1282" s="113" t="s">
        <v>2494</v>
      </c>
      <c r="C1282" s="114" t="s">
        <v>13</v>
      </c>
      <c r="D1282" s="115">
        <v>878.76</v>
      </c>
      <c r="E1282" s="115">
        <v>55.67</v>
      </c>
      <c r="F1282" s="115">
        <v>934.43</v>
      </c>
    </row>
    <row r="1283" spans="1:6" x14ac:dyDescent="0.25">
      <c r="A1283" s="112" t="s">
        <v>2495</v>
      </c>
      <c r="B1283" s="113" t="s">
        <v>2496</v>
      </c>
      <c r="C1283" s="114" t="s">
        <v>63</v>
      </c>
      <c r="D1283" s="115">
        <v>1194.32</v>
      </c>
      <c r="E1283" s="115">
        <v>55.67</v>
      </c>
      <c r="F1283" s="115">
        <v>1249.99</v>
      </c>
    </row>
    <row r="1284" spans="1:6" x14ac:dyDescent="0.25">
      <c r="A1284" s="108" t="s">
        <v>2497</v>
      </c>
      <c r="B1284" s="109" t="s">
        <v>2498</v>
      </c>
      <c r="C1284" s="110"/>
      <c r="D1284" s="111"/>
      <c r="E1284" s="111"/>
      <c r="F1284" s="111"/>
    </row>
    <row r="1285" spans="1:6" x14ac:dyDescent="0.25">
      <c r="A1285" s="108" t="s">
        <v>2499</v>
      </c>
      <c r="B1285" s="109" t="s">
        <v>2500</v>
      </c>
      <c r="C1285" s="110"/>
      <c r="D1285" s="111"/>
      <c r="E1285" s="111"/>
      <c r="F1285" s="111"/>
    </row>
    <row r="1286" spans="1:6" x14ac:dyDescent="0.25">
      <c r="A1286" s="112" t="s">
        <v>2501</v>
      </c>
      <c r="B1286" s="113" t="s">
        <v>2502</v>
      </c>
      <c r="C1286" s="114" t="s">
        <v>63</v>
      </c>
      <c r="D1286" s="115">
        <v>910.1</v>
      </c>
      <c r="E1286" s="115">
        <v>23.55</v>
      </c>
      <c r="F1286" s="115">
        <v>933.65</v>
      </c>
    </row>
    <row r="1287" spans="1:6" x14ac:dyDescent="0.25">
      <c r="A1287" s="112" t="s">
        <v>2503</v>
      </c>
      <c r="B1287" s="113" t="s">
        <v>2504</v>
      </c>
      <c r="C1287" s="114" t="s">
        <v>63</v>
      </c>
      <c r="D1287" s="115">
        <v>975.37</v>
      </c>
      <c r="E1287" s="115">
        <v>23.55</v>
      </c>
      <c r="F1287" s="115">
        <v>998.92</v>
      </c>
    </row>
    <row r="1288" spans="1:6" x14ac:dyDescent="0.25">
      <c r="A1288" s="112" t="s">
        <v>2505</v>
      </c>
      <c r="B1288" s="113" t="s">
        <v>2506</v>
      </c>
      <c r="C1288" s="114" t="s">
        <v>63</v>
      </c>
      <c r="D1288" s="115">
        <v>942.82</v>
      </c>
      <c r="E1288" s="115">
        <v>23.55</v>
      </c>
      <c r="F1288" s="115">
        <v>966.37</v>
      </c>
    </row>
    <row r="1289" spans="1:6" x14ac:dyDescent="0.25">
      <c r="A1289" s="112" t="s">
        <v>2507</v>
      </c>
      <c r="B1289" s="113" t="s">
        <v>2508</v>
      </c>
      <c r="C1289" s="114" t="s">
        <v>63</v>
      </c>
      <c r="D1289" s="115">
        <v>851.12</v>
      </c>
      <c r="E1289" s="115">
        <v>23.55</v>
      </c>
      <c r="F1289" s="115">
        <v>874.67</v>
      </c>
    </row>
    <row r="1290" spans="1:6" x14ac:dyDescent="0.25">
      <c r="A1290" s="112" t="s">
        <v>2509</v>
      </c>
      <c r="B1290" s="113" t="s">
        <v>2510</v>
      </c>
      <c r="C1290" s="114" t="s">
        <v>63</v>
      </c>
      <c r="D1290" s="115">
        <v>543.02</v>
      </c>
      <c r="E1290" s="115">
        <v>23.55</v>
      </c>
      <c r="F1290" s="115">
        <v>566.57000000000005</v>
      </c>
    </row>
    <row r="1291" spans="1:6" x14ac:dyDescent="0.25">
      <c r="A1291" s="112" t="s">
        <v>2511</v>
      </c>
      <c r="B1291" s="113" t="s">
        <v>2512</v>
      </c>
      <c r="C1291" s="114" t="s">
        <v>63</v>
      </c>
      <c r="D1291" s="115">
        <v>880.87</v>
      </c>
      <c r="E1291" s="115">
        <v>23.55</v>
      </c>
      <c r="F1291" s="115">
        <v>904.42</v>
      </c>
    </row>
    <row r="1292" spans="1:6" ht="30" x14ac:dyDescent="0.25">
      <c r="A1292" s="112" t="s">
        <v>2513</v>
      </c>
      <c r="B1292" s="113" t="s">
        <v>2514</v>
      </c>
      <c r="C1292" s="114" t="s">
        <v>63</v>
      </c>
      <c r="D1292" s="115">
        <v>265.56</v>
      </c>
      <c r="E1292" s="115"/>
      <c r="F1292" s="115">
        <v>265.56</v>
      </c>
    </row>
    <row r="1293" spans="1:6" ht="30" x14ac:dyDescent="0.25">
      <c r="A1293" s="112" t="s">
        <v>2515</v>
      </c>
      <c r="B1293" s="113" t="s">
        <v>2516</v>
      </c>
      <c r="C1293" s="114" t="s">
        <v>63</v>
      </c>
      <c r="D1293" s="115">
        <v>548.63</v>
      </c>
      <c r="E1293" s="115">
        <v>22.9</v>
      </c>
      <c r="F1293" s="115">
        <v>571.53</v>
      </c>
    </row>
    <row r="1294" spans="1:6" ht="30" x14ac:dyDescent="0.25">
      <c r="A1294" s="112" t="s">
        <v>2517</v>
      </c>
      <c r="B1294" s="113" t="s">
        <v>2518</v>
      </c>
      <c r="C1294" s="114" t="s">
        <v>63</v>
      </c>
      <c r="D1294" s="115">
        <v>319.07</v>
      </c>
      <c r="E1294" s="115">
        <v>22.9</v>
      </c>
      <c r="F1294" s="115">
        <v>341.97</v>
      </c>
    </row>
    <row r="1295" spans="1:6" ht="30" x14ac:dyDescent="0.25">
      <c r="A1295" s="112" t="s">
        <v>2519</v>
      </c>
      <c r="B1295" s="113" t="s">
        <v>2520</v>
      </c>
      <c r="C1295" s="114" t="s">
        <v>63</v>
      </c>
      <c r="D1295" s="115">
        <v>1417.42</v>
      </c>
      <c r="E1295" s="115">
        <v>60.8</v>
      </c>
      <c r="F1295" s="115">
        <v>1478.22</v>
      </c>
    </row>
    <row r="1296" spans="1:6" x14ac:dyDescent="0.25">
      <c r="A1296" s="112" t="s">
        <v>2521</v>
      </c>
      <c r="B1296" s="113" t="s">
        <v>2522</v>
      </c>
      <c r="C1296" s="114" t="s">
        <v>63</v>
      </c>
      <c r="D1296" s="115">
        <v>962.74</v>
      </c>
      <c r="E1296" s="115">
        <v>77.83</v>
      </c>
      <c r="F1296" s="115">
        <v>1040.57</v>
      </c>
    </row>
    <row r="1297" spans="1:6" x14ac:dyDescent="0.25">
      <c r="A1297" s="108" t="s">
        <v>2523</v>
      </c>
      <c r="B1297" s="109" t="s">
        <v>2524</v>
      </c>
      <c r="C1297" s="110"/>
      <c r="D1297" s="111"/>
      <c r="E1297" s="111"/>
      <c r="F1297" s="111"/>
    </row>
    <row r="1298" spans="1:6" x14ac:dyDescent="0.25">
      <c r="A1298" s="112" t="s">
        <v>2525</v>
      </c>
      <c r="B1298" s="113" t="s">
        <v>2526</v>
      </c>
      <c r="C1298" s="114" t="s">
        <v>63</v>
      </c>
      <c r="D1298" s="115">
        <v>963.25</v>
      </c>
      <c r="E1298" s="115">
        <v>70.61</v>
      </c>
      <c r="F1298" s="115">
        <v>1033.8599999999999</v>
      </c>
    </row>
    <row r="1299" spans="1:6" x14ac:dyDescent="0.25">
      <c r="A1299" s="112" t="s">
        <v>2527</v>
      </c>
      <c r="B1299" s="113" t="s">
        <v>2528</v>
      </c>
      <c r="C1299" s="114" t="s">
        <v>63</v>
      </c>
      <c r="D1299" s="115">
        <v>953.41</v>
      </c>
      <c r="E1299" s="115">
        <v>70.61</v>
      </c>
      <c r="F1299" s="115">
        <v>1024.02</v>
      </c>
    </row>
    <row r="1300" spans="1:6" ht="30" x14ac:dyDescent="0.25">
      <c r="A1300" s="112" t="s">
        <v>2529</v>
      </c>
      <c r="B1300" s="113" t="s">
        <v>2530</v>
      </c>
      <c r="C1300" s="114" t="s">
        <v>13</v>
      </c>
      <c r="D1300" s="115">
        <v>1125.8399999999999</v>
      </c>
      <c r="E1300" s="115">
        <v>124.47</v>
      </c>
      <c r="F1300" s="115">
        <v>1250.31</v>
      </c>
    </row>
    <row r="1301" spans="1:6" ht="30" x14ac:dyDescent="0.25">
      <c r="A1301" s="112" t="s">
        <v>2531</v>
      </c>
      <c r="B1301" s="113" t="s">
        <v>2532</v>
      </c>
      <c r="C1301" s="114" t="s">
        <v>13</v>
      </c>
      <c r="D1301" s="115">
        <v>1142.3599999999999</v>
      </c>
      <c r="E1301" s="115">
        <v>124.47</v>
      </c>
      <c r="F1301" s="115">
        <v>1266.83</v>
      </c>
    </row>
    <row r="1302" spans="1:6" ht="30" x14ac:dyDescent="0.25">
      <c r="A1302" s="112" t="s">
        <v>2533</v>
      </c>
      <c r="B1302" s="113" t="s">
        <v>2534</v>
      </c>
      <c r="C1302" s="114" t="s">
        <v>63</v>
      </c>
      <c r="D1302" s="115">
        <v>1200</v>
      </c>
      <c r="E1302" s="115">
        <v>124.47</v>
      </c>
      <c r="F1302" s="115">
        <v>1324.47</v>
      </c>
    </row>
    <row r="1303" spans="1:6" ht="30" x14ac:dyDescent="0.25">
      <c r="A1303" s="112" t="s">
        <v>2535</v>
      </c>
      <c r="B1303" s="113" t="s">
        <v>2536</v>
      </c>
      <c r="C1303" s="114" t="s">
        <v>13</v>
      </c>
      <c r="D1303" s="115">
        <v>1322.91</v>
      </c>
      <c r="E1303" s="115">
        <v>135.30000000000001</v>
      </c>
      <c r="F1303" s="115">
        <v>1458.21</v>
      </c>
    </row>
    <row r="1304" spans="1:6" ht="30" x14ac:dyDescent="0.25">
      <c r="A1304" s="112" t="s">
        <v>2537</v>
      </c>
      <c r="B1304" s="113" t="s">
        <v>2538</v>
      </c>
      <c r="C1304" s="114" t="s">
        <v>13</v>
      </c>
      <c r="D1304" s="115">
        <v>1099.8399999999999</v>
      </c>
      <c r="E1304" s="115">
        <v>135.30000000000001</v>
      </c>
      <c r="F1304" s="115">
        <v>1235.1400000000001</v>
      </c>
    </row>
    <row r="1305" spans="1:6" x14ac:dyDescent="0.25">
      <c r="A1305" s="112" t="s">
        <v>2539</v>
      </c>
      <c r="B1305" s="113" t="s">
        <v>2540</v>
      </c>
      <c r="C1305" s="114" t="s">
        <v>63</v>
      </c>
      <c r="D1305" s="115">
        <v>1043.19</v>
      </c>
      <c r="E1305" s="115">
        <v>70.61</v>
      </c>
      <c r="F1305" s="115">
        <v>1113.8</v>
      </c>
    </row>
    <row r="1306" spans="1:6" x14ac:dyDescent="0.25">
      <c r="A1306" s="112" t="s">
        <v>2541</v>
      </c>
      <c r="B1306" s="113" t="s">
        <v>2542</v>
      </c>
      <c r="C1306" s="114" t="s">
        <v>63</v>
      </c>
      <c r="D1306" s="115">
        <v>386.82</v>
      </c>
      <c r="E1306" s="115">
        <v>70.61</v>
      </c>
      <c r="F1306" s="115">
        <v>457.43</v>
      </c>
    </row>
    <row r="1307" spans="1:6" x14ac:dyDescent="0.25">
      <c r="A1307" s="112" t="s">
        <v>2543</v>
      </c>
      <c r="B1307" s="113" t="s">
        <v>2544</v>
      </c>
      <c r="C1307" s="114" t="s">
        <v>63</v>
      </c>
      <c r="D1307" s="115">
        <v>1648.23</v>
      </c>
      <c r="E1307" s="115">
        <v>70.61</v>
      </c>
      <c r="F1307" s="115">
        <v>1718.84</v>
      </c>
    </row>
    <row r="1308" spans="1:6" ht="30" x14ac:dyDescent="0.25">
      <c r="A1308" s="112" t="s">
        <v>2545</v>
      </c>
      <c r="B1308" s="113" t="s">
        <v>2546</v>
      </c>
      <c r="C1308" s="114" t="s">
        <v>63</v>
      </c>
      <c r="D1308" s="115">
        <v>566.46</v>
      </c>
      <c r="E1308" s="115">
        <v>53.86</v>
      </c>
      <c r="F1308" s="115">
        <v>620.32000000000005</v>
      </c>
    </row>
    <row r="1309" spans="1:6" ht="30" x14ac:dyDescent="0.25">
      <c r="A1309" s="112" t="s">
        <v>2547</v>
      </c>
      <c r="B1309" s="113" t="s">
        <v>2548</v>
      </c>
      <c r="C1309" s="114" t="s">
        <v>63</v>
      </c>
      <c r="D1309" s="115">
        <v>603.66</v>
      </c>
      <c r="E1309" s="115">
        <v>70.61</v>
      </c>
      <c r="F1309" s="115">
        <v>674.27</v>
      </c>
    </row>
    <row r="1310" spans="1:6" ht="30" x14ac:dyDescent="0.25">
      <c r="A1310" s="112" t="s">
        <v>2549</v>
      </c>
      <c r="B1310" s="113" t="s">
        <v>2550</v>
      </c>
      <c r="C1310" s="114" t="s">
        <v>63</v>
      </c>
      <c r="D1310" s="115">
        <v>461.59</v>
      </c>
      <c r="E1310" s="115">
        <v>70.61</v>
      </c>
      <c r="F1310" s="115">
        <v>532.20000000000005</v>
      </c>
    </row>
    <row r="1311" spans="1:6" x14ac:dyDescent="0.25">
      <c r="A1311" s="112" t="s">
        <v>2551</v>
      </c>
      <c r="B1311" s="113" t="s">
        <v>2552</v>
      </c>
      <c r="C1311" s="114" t="s">
        <v>63</v>
      </c>
      <c r="D1311" s="115">
        <v>1517.3</v>
      </c>
      <c r="E1311" s="115">
        <v>70.61</v>
      </c>
      <c r="F1311" s="115">
        <v>1587.91</v>
      </c>
    </row>
    <row r="1312" spans="1:6" x14ac:dyDescent="0.25">
      <c r="A1312" s="112" t="s">
        <v>2553</v>
      </c>
      <c r="B1312" s="113" t="s">
        <v>2554</v>
      </c>
      <c r="C1312" s="114" t="s">
        <v>63</v>
      </c>
      <c r="D1312" s="115">
        <v>1576.98</v>
      </c>
      <c r="E1312" s="115">
        <v>70.61</v>
      </c>
      <c r="F1312" s="115">
        <v>1647.59</v>
      </c>
    </row>
    <row r="1313" spans="1:6" ht="30" x14ac:dyDescent="0.25">
      <c r="A1313" s="112" t="s">
        <v>2555</v>
      </c>
      <c r="B1313" s="113" t="s">
        <v>2556</v>
      </c>
      <c r="C1313" s="114" t="s">
        <v>63</v>
      </c>
      <c r="D1313" s="115">
        <v>1338.15</v>
      </c>
      <c r="E1313" s="115">
        <v>70.61</v>
      </c>
      <c r="F1313" s="115">
        <v>1408.76</v>
      </c>
    </row>
    <row r="1314" spans="1:6" x14ac:dyDescent="0.25">
      <c r="A1314" s="112" t="s">
        <v>2557</v>
      </c>
      <c r="B1314" s="113" t="s">
        <v>2558</v>
      </c>
      <c r="C1314" s="114" t="s">
        <v>63</v>
      </c>
      <c r="D1314" s="115">
        <v>927.41</v>
      </c>
      <c r="E1314" s="115">
        <v>46.92</v>
      </c>
      <c r="F1314" s="115">
        <v>974.33</v>
      </c>
    </row>
    <row r="1315" spans="1:6" x14ac:dyDescent="0.25">
      <c r="A1315" s="112" t="s">
        <v>2559</v>
      </c>
      <c r="B1315" s="113" t="s">
        <v>2560</v>
      </c>
      <c r="C1315" s="114" t="s">
        <v>63</v>
      </c>
      <c r="D1315" s="115">
        <v>649.99</v>
      </c>
      <c r="E1315" s="115">
        <v>57.47</v>
      </c>
      <c r="F1315" s="115">
        <v>707.46</v>
      </c>
    </row>
    <row r="1316" spans="1:6" ht="30" x14ac:dyDescent="0.25">
      <c r="A1316" s="112" t="s">
        <v>2561</v>
      </c>
      <c r="B1316" s="113" t="s">
        <v>2562</v>
      </c>
      <c r="C1316" s="114" t="s">
        <v>63</v>
      </c>
      <c r="D1316" s="115">
        <v>1257.92</v>
      </c>
      <c r="E1316" s="115">
        <v>46.92</v>
      </c>
      <c r="F1316" s="115">
        <v>1304.8399999999999</v>
      </c>
    </row>
    <row r="1317" spans="1:6" ht="30" x14ac:dyDescent="0.25">
      <c r="A1317" s="112" t="s">
        <v>2563</v>
      </c>
      <c r="B1317" s="113" t="s">
        <v>2564</v>
      </c>
      <c r="C1317" s="114" t="s">
        <v>63</v>
      </c>
      <c r="D1317" s="115">
        <v>1240.58</v>
      </c>
      <c r="E1317" s="115">
        <v>46.92</v>
      </c>
      <c r="F1317" s="115">
        <v>1287.5</v>
      </c>
    </row>
    <row r="1318" spans="1:6" x14ac:dyDescent="0.25">
      <c r="A1318" s="112" t="s">
        <v>2565</v>
      </c>
      <c r="B1318" s="113" t="s">
        <v>2566</v>
      </c>
      <c r="C1318" s="114" t="s">
        <v>63</v>
      </c>
      <c r="D1318" s="115">
        <v>1502.13</v>
      </c>
      <c r="E1318" s="115">
        <v>23.55</v>
      </c>
      <c r="F1318" s="115">
        <v>1525.68</v>
      </c>
    </row>
    <row r="1319" spans="1:6" x14ac:dyDescent="0.25">
      <c r="A1319" s="112" t="s">
        <v>2567</v>
      </c>
      <c r="B1319" s="113" t="s">
        <v>2568</v>
      </c>
      <c r="C1319" s="114" t="s">
        <v>63</v>
      </c>
      <c r="D1319" s="115">
        <v>284.24</v>
      </c>
      <c r="E1319" s="115">
        <v>37.11</v>
      </c>
      <c r="F1319" s="115">
        <v>321.35000000000002</v>
      </c>
    </row>
    <row r="1320" spans="1:6" ht="30" x14ac:dyDescent="0.25">
      <c r="A1320" s="112" t="s">
        <v>2569</v>
      </c>
      <c r="B1320" s="113" t="s">
        <v>2570</v>
      </c>
      <c r="C1320" s="114" t="s">
        <v>63</v>
      </c>
      <c r="D1320" s="115">
        <v>560.80999999999995</v>
      </c>
      <c r="E1320" s="115">
        <v>70.61</v>
      </c>
      <c r="F1320" s="115">
        <v>631.41999999999996</v>
      </c>
    </row>
    <row r="1321" spans="1:6" ht="30" x14ac:dyDescent="0.25">
      <c r="A1321" s="112" t="s">
        <v>2571</v>
      </c>
      <c r="B1321" s="113" t="s">
        <v>2572</v>
      </c>
      <c r="C1321" s="114" t="s">
        <v>63</v>
      </c>
      <c r="D1321" s="115">
        <v>1313.87</v>
      </c>
      <c r="E1321" s="115">
        <v>112.09</v>
      </c>
      <c r="F1321" s="115">
        <v>1425.96</v>
      </c>
    </row>
    <row r="1322" spans="1:6" ht="30" x14ac:dyDescent="0.25">
      <c r="A1322" s="112" t="s">
        <v>14831</v>
      </c>
      <c r="B1322" s="116" t="s">
        <v>14832</v>
      </c>
      <c r="C1322" s="114" t="s">
        <v>63</v>
      </c>
      <c r="D1322" s="115">
        <v>5329.8</v>
      </c>
      <c r="E1322" s="115">
        <v>138.30000000000001</v>
      </c>
      <c r="F1322" s="115">
        <v>5468.1</v>
      </c>
    </row>
    <row r="1323" spans="1:6" ht="30" x14ac:dyDescent="0.25">
      <c r="A1323" s="112" t="s">
        <v>2573</v>
      </c>
      <c r="B1323" s="113" t="s">
        <v>2574</v>
      </c>
      <c r="C1323" s="114" t="s">
        <v>63</v>
      </c>
      <c r="D1323" s="115">
        <v>824.26</v>
      </c>
      <c r="E1323" s="115">
        <v>50.31</v>
      </c>
      <c r="F1323" s="115">
        <v>874.57</v>
      </c>
    </row>
    <row r="1324" spans="1:6" ht="30" x14ac:dyDescent="0.25">
      <c r="A1324" s="112" t="s">
        <v>2575</v>
      </c>
      <c r="B1324" s="116" t="s">
        <v>2576</v>
      </c>
      <c r="C1324" s="114" t="s">
        <v>63</v>
      </c>
      <c r="D1324" s="115">
        <v>1876.84</v>
      </c>
      <c r="E1324" s="115">
        <v>53.62</v>
      </c>
      <c r="F1324" s="115">
        <v>1930.46</v>
      </c>
    </row>
    <row r="1325" spans="1:6" ht="30" x14ac:dyDescent="0.25">
      <c r="A1325" s="112" t="s">
        <v>2577</v>
      </c>
      <c r="B1325" s="113" t="s">
        <v>2578</v>
      </c>
      <c r="C1325" s="114" t="s">
        <v>63</v>
      </c>
      <c r="D1325" s="115">
        <v>528.78</v>
      </c>
      <c r="E1325" s="115">
        <v>70.61</v>
      </c>
      <c r="F1325" s="115">
        <v>599.39</v>
      </c>
    </row>
    <row r="1326" spans="1:6" x14ac:dyDescent="0.25">
      <c r="A1326" s="108" t="s">
        <v>2579</v>
      </c>
      <c r="B1326" s="109" t="s">
        <v>2580</v>
      </c>
      <c r="C1326" s="110"/>
      <c r="D1326" s="111"/>
      <c r="E1326" s="111"/>
      <c r="F1326" s="111"/>
    </row>
    <row r="1327" spans="1:6" x14ac:dyDescent="0.25">
      <c r="A1327" s="112" t="s">
        <v>2581</v>
      </c>
      <c r="B1327" s="113" t="s">
        <v>2582</v>
      </c>
      <c r="C1327" s="114" t="s">
        <v>119</v>
      </c>
      <c r="D1327" s="115">
        <v>768.01</v>
      </c>
      <c r="E1327" s="115">
        <v>37.11</v>
      </c>
      <c r="F1327" s="115">
        <v>805.12</v>
      </c>
    </row>
    <row r="1328" spans="1:6" x14ac:dyDescent="0.25">
      <c r="A1328" s="112" t="s">
        <v>2583</v>
      </c>
      <c r="B1328" s="113" t="s">
        <v>2584</v>
      </c>
      <c r="C1328" s="114" t="s">
        <v>119</v>
      </c>
      <c r="D1328" s="115">
        <v>720.94</v>
      </c>
      <c r="E1328" s="115">
        <v>14.84</v>
      </c>
      <c r="F1328" s="115">
        <v>735.78</v>
      </c>
    </row>
    <row r="1329" spans="1:6" x14ac:dyDescent="0.25">
      <c r="A1329" s="112" t="s">
        <v>2585</v>
      </c>
      <c r="B1329" s="113" t="s">
        <v>2586</v>
      </c>
      <c r="C1329" s="114" t="s">
        <v>119</v>
      </c>
      <c r="D1329" s="115">
        <v>1272.93</v>
      </c>
      <c r="E1329" s="115">
        <v>37.11</v>
      </c>
      <c r="F1329" s="115">
        <v>1310.04</v>
      </c>
    </row>
    <row r="1330" spans="1:6" x14ac:dyDescent="0.25">
      <c r="A1330" s="112" t="s">
        <v>2587</v>
      </c>
      <c r="B1330" s="113" t="s">
        <v>2588</v>
      </c>
      <c r="C1330" s="114" t="s">
        <v>63</v>
      </c>
      <c r="D1330" s="115">
        <v>1421.14</v>
      </c>
      <c r="E1330" s="115">
        <v>74.22</v>
      </c>
      <c r="F1330" s="115">
        <v>1495.36</v>
      </c>
    </row>
    <row r="1331" spans="1:6" ht="30" x14ac:dyDescent="0.25">
      <c r="A1331" s="112" t="s">
        <v>2589</v>
      </c>
      <c r="B1331" s="113" t="s">
        <v>2590</v>
      </c>
      <c r="C1331" s="114" t="s">
        <v>63</v>
      </c>
      <c r="D1331" s="115">
        <v>978.96</v>
      </c>
      <c r="E1331" s="115">
        <v>12.25</v>
      </c>
      <c r="F1331" s="115">
        <v>991.21</v>
      </c>
    </row>
    <row r="1332" spans="1:6" ht="30" x14ac:dyDescent="0.25">
      <c r="A1332" s="112" t="s">
        <v>2591</v>
      </c>
      <c r="B1332" s="113" t="s">
        <v>2592</v>
      </c>
      <c r="C1332" s="114" t="s">
        <v>63</v>
      </c>
      <c r="D1332" s="115">
        <v>685.02</v>
      </c>
      <c r="E1332" s="115">
        <v>37.11</v>
      </c>
      <c r="F1332" s="115">
        <v>722.13</v>
      </c>
    </row>
    <row r="1333" spans="1:6" ht="30" x14ac:dyDescent="0.25">
      <c r="A1333" s="112" t="s">
        <v>2593</v>
      </c>
      <c r="B1333" s="113" t="s">
        <v>2594</v>
      </c>
      <c r="C1333" s="114" t="s">
        <v>63</v>
      </c>
      <c r="D1333" s="115">
        <v>1088.29</v>
      </c>
      <c r="E1333" s="115">
        <v>23.55</v>
      </c>
      <c r="F1333" s="115">
        <v>1111.8399999999999</v>
      </c>
    </row>
    <row r="1334" spans="1:6" ht="30" x14ac:dyDescent="0.25">
      <c r="A1334" s="112" t="s">
        <v>2595</v>
      </c>
      <c r="B1334" s="113" t="s">
        <v>2596</v>
      </c>
      <c r="C1334" s="114" t="s">
        <v>63</v>
      </c>
      <c r="D1334" s="115">
        <v>559</v>
      </c>
      <c r="E1334" s="115">
        <v>46.92</v>
      </c>
      <c r="F1334" s="115">
        <v>605.91999999999996</v>
      </c>
    </row>
    <row r="1335" spans="1:6" x14ac:dyDescent="0.25">
      <c r="A1335" s="112" t="s">
        <v>2597</v>
      </c>
      <c r="B1335" s="113" t="s">
        <v>2598</v>
      </c>
      <c r="C1335" s="114" t="s">
        <v>119</v>
      </c>
      <c r="D1335" s="115">
        <v>166.25</v>
      </c>
      <c r="E1335" s="115">
        <v>18.559999999999999</v>
      </c>
      <c r="F1335" s="115">
        <v>184.81</v>
      </c>
    </row>
    <row r="1336" spans="1:6" x14ac:dyDescent="0.25">
      <c r="A1336" s="112" t="s">
        <v>2599</v>
      </c>
      <c r="B1336" s="113" t="s">
        <v>2600</v>
      </c>
      <c r="C1336" s="114" t="s">
        <v>119</v>
      </c>
      <c r="D1336" s="115">
        <v>194.52</v>
      </c>
      <c r="E1336" s="115">
        <v>18.559999999999999</v>
      </c>
      <c r="F1336" s="115">
        <v>213.08</v>
      </c>
    </row>
    <row r="1337" spans="1:6" ht="30" x14ac:dyDescent="0.25">
      <c r="A1337" s="112" t="s">
        <v>2601</v>
      </c>
      <c r="B1337" s="113" t="s">
        <v>2602</v>
      </c>
      <c r="C1337" s="114" t="s">
        <v>63</v>
      </c>
      <c r="D1337" s="115">
        <v>1258.58</v>
      </c>
      <c r="E1337" s="115">
        <v>53.86</v>
      </c>
      <c r="F1337" s="115">
        <v>1312.44</v>
      </c>
    </row>
    <row r="1338" spans="1:6" ht="30" x14ac:dyDescent="0.25">
      <c r="A1338" s="112" t="s">
        <v>2603</v>
      </c>
      <c r="B1338" s="113" t="s">
        <v>2604</v>
      </c>
      <c r="C1338" s="114" t="s">
        <v>63</v>
      </c>
      <c r="D1338" s="115">
        <v>1099.45</v>
      </c>
      <c r="E1338" s="115">
        <v>23.55</v>
      </c>
      <c r="F1338" s="115">
        <v>1123</v>
      </c>
    </row>
    <row r="1339" spans="1:6" ht="30" x14ac:dyDescent="0.25">
      <c r="A1339" s="112" t="s">
        <v>2605</v>
      </c>
      <c r="B1339" s="113" t="s">
        <v>2606</v>
      </c>
      <c r="C1339" s="114" t="s">
        <v>63</v>
      </c>
      <c r="D1339" s="115">
        <v>906.22</v>
      </c>
      <c r="E1339" s="115">
        <v>46.92</v>
      </c>
      <c r="F1339" s="115">
        <v>953.14</v>
      </c>
    </row>
    <row r="1340" spans="1:6" ht="30" x14ac:dyDescent="0.25">
      <c r="A1340" s="112" t="s">
        <v>2607</v>
      </c>
      <c r="B1340" s="113" t="s">
        <v>2608</v>
      </c>
      <c r="C1340" s="114" t="s">
        <v>63</v>
      </c>
      <c r="D1340" s="115">
        <v>708.12</v>
      </c>
      <c r="E1340" s="115">
        <v>14.84</v>
      </c>
      <c r="F1340" s="115">
        <v>722.96</v>
      </c>
    </row>
    <row r="1341" spans="1:6" ht="30" x14ac:dyDescent="0.25">
      <c r="A1341" s="112" t="s">
        <v>2609</v>
      </c>
      <c r="B1341" s="113" t="s">
        <v>2610</v>
      </c>
      <c r="C1341" s="114" t="s">
        <v>63</v>
      </c>
      <c r="D1341" s="115">
        <v>551.11</v>
      </c>
      <c r="E1341" s="115"/>
      <c r="F1341" s="115">
        <v>551.11</v>
      </c>
    </row>
    <row r="1342" spans="1:6" x14ac:dyDescent="0.25">
      <c r="A1342" s="108" t="s">
        <v>2611</v>
      </c>
      <c r="B1342" s="109" t="s">
        <v>2612</v>
      </c>
      <c r="C1342" s="110"/>
      <c r="D1342" s="111"/>
      <c r="E1342" s="111"/>
      <c r="F1342" s="111"/>
    </row>
    <row r="1343" spans="1:6" ht="30" x14ac:dyDescent="0.25">
      <c r="A1343" s="112" t="s">
        <v>2613</v>
      </c>
      <c r="B1343" s="113" t="s">
        <v>2614</v>
      </c>
      <c r="C1343" s="114" t="s">
        <v>63</v>
      </c>
      <c r="D1343" s="115">
        <v>2787.07</v>
      </c>
      <c r="E1343" s="115">
        <v>53.07</v>
      </c>
      <c r="F1343" s="115">
        <v>2840.14</v>
      </c>
    </row>
    <row r="1344" spans="1:6" ht="30" x14ac:dyDescent="0.25">
      <c r="A1344" s="112" t="s">
        <v>2615</v>
      </c>
      <c r="B1344" s="113" t="s">
        <v>2616</v>
      </c>
      <c r="C1344" s="114" t="s">
        <v>63</v>
      </c>
      <c r="D1344" s="115">
        <v>1682.07</v>
      </c>
      <c r="E1344" s="115">
        <v>53.07</v>
      </c>
      <c r="F1344" s="115">
        <v>1735.14</v>
      </c>
    </row>
    <row r="1345" spans="1:6" ht="30" x14ac:dyDescent="0.25">
      <c r="A1345" s="112" t="s">
        <v>2617</v>
      </c>
      <c r="B1345" s="113" t="s">
        <v>2618</v>
      </c>
      <c r="C1345" s="114" t="s">
        <v>63</v>
      </c>
      <c r="D1345" s="115">
        <v>1816.09</v>
      </c>
      <c r="E1345" s="115">
        <v>53.07</v>
      </c>
      <c r="F1345" s="115">
        <v>1869.16</v>
      </c>
    </row>
    <row r="1346" spans="1:6" ht="30" x14ac:dyDescent="0.25">
      <c r="A1346" s="112" t="s">
        <v>2619</v>
      </c>
      <c r="B1346" s="113" t="s">
        <v>2620</v>
      </c>
      <c r="C1346" s="114" t="s">
        <v>63</v>
      </c>
      <c r="D1346" s="115">
        <v>2741.1</v>
      </c>
      <c r="E1346" s="115">
        <v>53.07</v>
      </c>
      <c r="F1346" s="115">
        <v>2794.17</v>
      </c>
    </row>
    <row r="1347" spans="1:6" ht="30" x14ac:dyDescent="0.25">
      <c r="A1347" s="112" t="s">
        <v>2621</v>
      </c>
      <c r="B1347" s="113" t="s">
        <v>2622</v>
      </c>
      <c r="C1347" s="114" t="s">
        <v>63</v>
      </c>
      <c r="D1347" s="115">
        <v>2183.9299999999998</v>
      </c>
      <c r="E1347" s="115">
        <v>97.5</v>
      </c>
      <c r="F1347" s="115">
        <v>2281.4299999999998</v>
      </c>
    </row>
    <row r="1348" spans="1:6" ht="30" x14ac:dyDescent="0.25">
      <c r="A1348" s="112" t="s">
        <v>2623</v>
      </c>
      <c r="B1348" s="113" t="s">
        <v>2624</v>
      </c>
      <c r="C1348" s="114" t="s">
        <v>63</v>
      </c>
      <c r="D1348" s="115">
        <v>3281.89</v>
      </c>
      <c r="E1348" s="115">
        <v>97.5</v>
      </c>
      <c r="F1348" s="115">
        <v>3379.39</v>
      </c>
    </row>
    <row r="1349" spans="1:6" ht="45" x14ac:dyDescent="0.25">
      <c r="A1349" s="112" t="s">
        <v>2625</v>
      </c>
      <c r="B1349" s="113" t="s">
        <v>2626</v>
      </c>
      <c r="C1349" s="114" t="s">
        <v>63</v>
      </c>
      <c r="D1349" s="115">
        <v>2674.67</v>
      </c>
      <c r="E1349" s="115">
        <v>97.5</v>
      </c>
      <c r="F1349" s="115">
        <v>2772.17</v>
      </c>
    </row>
    <row r="1350" spans="1:6" ht="30" x14ac:dyDescent="0.25">
      <c r="A1350" s="112" t="s">
        <v>2627</v>
      </c>
      <c r="B1350" s="113" t="s">
        <v>2628</v>
      </c>
      <c r="C1350" s="114" t="s">
        <v>63</v>
      </c>
      <c r="D1350" s="115">
        <v>3333.76</v>
      </c>
      <c r="E1350" s="115">
        <v>97.5</v>
      </c>
      <c r="F1350" s="115">
        <v>3431.26</v>
      </c>
    </row>
    <row r="1351" spans="1:6" ht="30" x14ac:dyDescent="0.25">
      <c r="A1351" s="112" t="s">
        <v>2629</v>
      </c>
      <c r="B1351" s="113" t="s">
        <v>2630</v>
      </c>
      <c r="C1351" s="114" t="s">
        <v>63</v>
      </c>
      <c r="D1351" s="115">
        <v>2084.34</v>
      </c>
      <c r="E1351" s="115">
        <v>53.07</v>
      </c>
      <c r="F1351" s="115">
        <v>2137.41</v>
      </c>
    </row>
    <row r="1352" spans="1:6" ht="30" x14ac:dyDescent="0.25">
      <c r="A1352" s="112" t="s">
        <v>2631</v>
      </c>
      <c r="B1352" s="113" t="s">
        <v>2632</v>
      </c>
      <c r="C1352" s="114" t="s">
        <v>63</v>
      </c>
      <c r="D1352" s="115">
        <v>2056.13</v>
      </c>
      <c r="E1352" s="115">
        <v>53.07</v>
      </c>
      <c r="F1352" s="115">
        <v>2109.1999999999998</v>
      </c>
    </row>
    <row r="1353" spans="1:6" ht="30" x14ac:dyDescent="0.25">
      <c r="A1353" s="112" t="s">
        <v>2633</v>
      </c>
      <c r="B1353" s="113" t="s">
        <v>2634</v>
      </c>
      <c r="C1353" s="114" t="s">
        <v>63</v>
      </c>
      <c r="D1353" s="115">
        <v>3156</v>
      </c>
      <c r="E1353" s="115">
        <v>53.07</v>
      </c>
      <c r="F1353" s="115">
        <v>3209.07</v>
      </c>
    </row>
    <row r="1354" spans="1:6" ht="30" x14ac:dyDescent="0.25">
      <c r="A1354" s="112" t="s">
        <v>2635</v>
      </c>
      <c r="B1354" s="113" t="s">
        <v>2636</v>
      </c>
      <c r="C1354" s="114" t="s">
        <v>63</v>
      </c>
      <c r="D1354" s="115">
        <v>2621.2600000000002</v>
      </c>
      <c r="E1354" s="115">
        <v>97.5</v>
      </c>
      <c r="F1354" s="115">
        <v>2718.76</v>
      </c>
    </row>
    <row r="1355" spans="1:6" ht="30" x14ac:dyDescent="0.25">
      <c r="A1355" s="112" t="s">
        <v>2637</v>
      </c>
      <c r="B1355" s="113" t="s">
        <v>2638</v>
      </c>
      <c r="C1355" s="114" t="s">
        <v>63</v>
      </c>
      <c r="D1355" s="115">
        <v>3720.25</v>
      </c>
      <c r="E1355" s="115">
        <v>97.5</v>
      </c>
      <c r="F1355" s="115">
        <v>3817.75</v>
      </c>
    </row>
    <row r="1356" spans="1:6" ht="45" x14ac:dyDescent="0.25">
      <c r="A1356" s="112" t="s">
        <v>2639</v>
      </c>
      <c r="B1356" s="113" t="s">
        <v>2640</v>
      </c>
      <c r="C1356" s="114" t="s">
        <v>63</v>
      </c>
      <c r="D1356" s="115">
        <v>2862.12</v>
      </c>
      <c r="E1356" s="115">
        <v>97.5</v>
      </c>
      <c r="F1356" s="115">
        <v>2959.62</v>
      </c>
    </row>
    <row r="1357" spans="1:6" ht="45" x14ac:dyDescent="0.25">
      <c r="A1357" s="112" t="s">
        <v>2641</v>
      </c>
      <c r="B1357" s="113" t="s">
        <v>2642</v>
      </c>
      <c r="C1357" s="114" t="s">
        <v>63</v>
      </c>
      <c r="D1357" s="115">
        <v>3759.19</v>
      </c>
      <c r="E1357" s="115">
        <v>97.5</v>
      </c>
      <c r="F1357" s="115">
        <v>3856.69</v>
      </c>
    </row>
    <row r="1358" spans="1:6" ht="30" x14ac:dyDescent="0.25">
      <c r="A1358" s="112" t="s">
        <v>2643</v>
      </c>
      <c r="B1358" s="113" t="s">
        <v>2644</v>
      </c>
      <c r="C1358" s="114" t="s">
        <v>63</v>
      </c>
      <c r="D1358" s="115">
        <v>3810.32</v>
      </c>
      <c r="E1358" s="115">
        <v>97.5</v>
      </c>
      <c r="F1358" s="115">
        <v>3907.82</v>
      </c>
    </row>
    <row r="1359" spans="1:6" ht="30" x14ac:dyDescent="0.25">
      <c r="A1359" s="112" t="s">
        <v>2645</v>
      </c>
      <c r="B1359" s="113" t="s">
        <v>2646</v>
      </c>
      <c r="C1359" s="114" t="s">
        <v>63</v>
      </c>
      <c r="D1359" s="115">
        <v>3707.54</v>
      </c>
      <c r="E1359" s="115">
        <v>53.07</v>
      </c>
      <c r="F1359" s="115">
        <v>3760.61</v>
      </c>
    </row>
    <row r="1360" spans="1:6" ht="30" x14ac:dyDescent="0.25">
      <c r="A1360" s="112" t="s">
        <v>2647</v>
      </c>
      <c r="B1360" s="113" t="s">
        <v>2648</v>
      </c>
      <c r="C1360" s="114" t="s">
        <v>63</v>
      </c>
      <c r="D1360" s="115">
        <v>3095.53</v>
      </c>
      <c r="E1360" s="115">
        <v>53.07</v>
      </c>
      <c r="F1360" s="115">
        <v>3148.6</v>
      </c>
    </row>
    <row r="1361" spans="1:6" ht="30" x14ac:dyDescent="0.25">
      <c r="A1361" s="112" t="s">
        <v>2649</v>
      </c>
      <c r="B1361" s="113" t="s">
        <v>2650</v>
      </c>
      <c r="C1361" s="114" t="s">
        <v>63</v>
      </c>
      <c r="D1361" s="115">
        <v>3904.48</v>
      </c>
      <c r="E1361" s="115">
        <v>53.07</v>
      </c>
      <c r="F1361" s="115">
        <v>3957.55</v>
      </c>
    </row>
    <row r="1362" spans="1:6" ht="30" x14ac:dyDescent="0.25">
      <c r="A1362" s="112" t="s">
        <v>2651</v>
      </c>
      <c r="B1362" s="113" t="s">
        <v>2652</v>
      </c>
      <c r="C1362" s="114" t="s">
        <v>63</v>
      </c>
      <c r="D1362" s="115">
        <v>2824.33</v>
      </c>
      <c r="E1362" s="115">
        <v>217.4</v>
      </c>
      <c r="F1362" s="115">
        <v>3041.73</v>
      </c>
    </row>
    <row r="1363" spans="1:6" ht="30" x14ac:dyDescent="0.25">
      <c r="A1363" s="112" t="s">
        <v>2653</v>
      </c>
      <c r="B1363" s="113" t="s">
        <v>2654</v>
      </c>
      <c r="C1363" s="114" t="s">
        <v>63</v>
      </c>
      <c r="D1363" s="115">
        <v>2356.71</v>
      </c>
      <c r="E1363" s="115">
        <v>53.07</v>
      </c>
      <c r="F1363" s="115">
        <v>2409.7800000000002</v>
      </c>
    </row>
    <row r="1364" spans="1:6" ht="30" x14ac:dyDescent="0.25">
      <c r="A1364" s="112" t="s">
        <v>2655</v>
      </c>
      <c r="B1364" s="113" t="s">
        <v>2656</v>
      </c>
      <c r="C1364" s="114" t="s">
        <v>63</v>
      </c>
      <c r="D1364" s="115">
        <v>1465.27</v>
      </c>
      <c r="E1364" s="115">
        <v>53.07</v>
      </c>
      <c r="F1364" s="115">
        <v>1518.34</v>
      </c>
    </row>
    <row r="1365" spans="1:6" ht="30" x14ac:dyDescent="0.25">
      <c r="A1365" s="112" t="s">
        <v>2657</v>
      </c>
      <c r="B1365" s="113" t="s">
        <v>2658</v>
      </c>
      <c r="C1365" s="114" t="s">
        <v>63</v>
      </c>
      <c r="D1365" s="115">
        <v>2411.4699999999998</v>
      </c>
      <c r="E1365" s="115">
        <v>53.07</v>
      </c>
      <c r="F1365" s="115">
        <v>2464.54</v>
      </c>
    </row>
    <row r="1366" spans="1:6" ht="30" x14ac:dyDescent="0.25">
      <c r="A1366" s="112" t="s">
        <v>2659</v>
      </c>
      <c r="B1366" s="113" t="s">
        <v>2660</v>
      </c>
      <c r="C1366" s="114" t="s">
        <v>63</v>
      </c>
      <c r="D1366" s="115">
        <v>2031.69</v>
      </c>
      <c r="E1366" s="115">
        <v>53.07</v>
      </c>
      <c r="F1366" s="115">
        <v>2084.7600000000002</v>
      </c>
    </row>
    <row r="1367" spans="1:6" x14ac:dyDescent="0.25">
      <c r="A1367" s="108" t="s">
        <v>2661</v>
      </c>
      <c r="B1367" s="109" t="s">
        <v>2662</v>
      </c>
      <c r="C1367" s="110"/>
      <c r="D1367" s="111"/>
      <c r="E1367" s="111"/>
      <c r="F1367" s="111"/>
    </row>
    <row r="1368" spans="1:6" ht="30" x14ac:dyDescent="0.25">
      <c r="A1368" s="112" t="s">
        <v>2663</v>
      </c>
      <c r="B1368" s="113" t="s">
        <v>2664</v>
      </c>
      <c r="C1368" s="114" t="s">
        <v>119</v>
      </c>
      <c r="D1368" s="115">
        <v>1153.8399999999999</v>
      </c>
      <c r="E1368" s="115">
        <v>44.43</v>
      </c>
      <c r="F1368" s="115">
        <v>1198.27</v>
      </c>
    </row>
    <row r="1369" spans="1:6" x14ac:dyDescent="0.25">
      <c r="A1369" s="108" t="s">
        <v>2665</v>
      </c>
      <c r="B1369" s="109" t="s">
        <v>2666</v>
      </c>
      <c r="C1369" s="110"/>
      <c r="D1369" s="111"/>
      <c r="E1369" s="111"/>
      <c r="F1369" s="111"/>
    </row>
    <row r="1370" spans="1:6" ht="30" x14ac:dyDescent="0.25">
      <c r="A1370" s="112" t="s">
        <v>2667</v>
      </c>
      <c r="B1370" s="113" t="s">
        <v>2668</v>
      </c>
      <c r="C1370" s="114" t="s">
        <v>63</v>
      </c>
      <c r="D1370" s="115">
        <v>637.89</v>
      </c>
      <c r="E1370" s="115">
        <v>37.11</v>
      </c>
      <c r="F1370" s="115">
        <v>675</v>
      </c>
    </row>
    <row r="1371" spans="1:6" ht="30" x14ac:dyDescent="0.25">
      <c r="A1371" s="112" t="s">
        <v>2669</v>
      </c>
      <c r="B1371" s="113" t="s">
        <v>2670</v>
      </c>
      <c r="C1371" s="114" t="s">
        <v>63</v>
      </c>
      <c r="D1371" s="115">
        <v>1063.3900000000001</v>
      </c>
      <c r="E1371" s="115">
        <v>105.47</v>
      </c>
      <c r="F1371" s="115">
        <v>1168.8599999999999</v>
      </c>
    </row>
    <row r="1372" spans="1:6" x14ac:dyDescent="0.25">
      <c r="A1372" s="108" t="s">
        <v>2671</v>
      </c>
      <c r="B1372" s="109" t="s">
        <v>2672</v>
      </c>
      <c r="C1372" s="110"/>
      <c r="D1372" s="111"/>
      <c r="E1372" s="111"/>
      <c r="F1372" s="111"/>
    </row>
    <row r="1373" spans="1:6" ht="30" x14ac:dyDescent="0.25">
      <c r="A1373" s="112" t="s">
        <v>2673</v>
      </c>
      <c r="B1373" s="113" t="s">
        <v>2674</v>
      </c>
      <c r="C1373" s="114" t="s">
        <v>119</v>
      </c>
      <c r="D1373" s="115">
        <v>825.14</v>
      </c>
      <c r="E1373" s="115">
        <v>44.53</v>
      </c>
      <c r="F1373" s="115">
        <v>869.67</v>
      </c>
    </row>
    <row r="1374" spans="1:6" x14ac:dyDescent="0.25">
      <c r="A1374" s="112" t="s">
        <v>2675</v>
      </c>
      <c r="B1374" s="113" t="s">
        <v>2676</v>
      </c>
      <c r="C1374" s="114" t="s">
        <v>119</v>
      </c>
      <c r="D1374" s="115">
        <v>512.59</v>
      </c>
      <c r="E1374" s="115">
        <v>18.559999999999999</v>
      </c>
      <c r="F1374" s="115">
        <v>531.15</v>
      </c>
    </row>
    <row r="1375" spans="1:6" ht="30" x14ac:dyDescent="0.25">
      <c r="A1375" s="112" t="s">
        <v>2677</v>
      </c>
      <c r="B1375" s="113" t="s">
        <v>2678</v>
      </c>
      <c r="C1375" s="114" t="s">
        <v>119</v>
      </c>
      <c r="D1375" s="115">
        <v>635.29999999999995</v>
      </c>
      <c r="E1375" s="115">
        <v>37.11</v>
      </c>
      <c r="F1375" s="115">
        <v>672.41</v>
      </c>
    </row>
    <row r="1376" spans="1:6" x14ac:dyDescent="0.25">
      <c r="A1376" s="108" t="s">
        <v>2679</v>
      </c>
      <c r="B1376" s="109" t="s">
        <v>2680</v>
      </c>
      <c r="C1376" s="110"/>
      <c r="D1376" s="111"/>
      <c r="E1376" s="111"/>
      <c r="F1376" s="111"/>
    </row>
    <row r="1377" spans="1:6" x14ac:dyDescent="0.25">
      <c r="A1377" s="112" t="s">
        <v>2681</v>
      </c>
      <c r="B1377" s="113" t="s">
        <v>2682</v>
      </c>
      <c r="C1377" s="114" t="s">
        <v>63</v>
      </c>
      <c r="D1377" s="115"/>
      <c r="E1377" s="115">
        <v>37.11</v>
      </c>
      <c r="F1377" s="115">
        <v>37.11</v>
      </c>
    </row>
    <row r="1378" spans="1:6" x14ac:dyDescent="0.25">
      <c r="A1378" s="112" t="s">
        <v>2683</v>
      </c>
      <c r="B1378" s="113" t="s">
        <v>2684</v>
      </c>
      <c r="C1378" s="114" t="s">
        <v>119</v>
      </c>
      <c r="D1378" s="115">
        <v>1.55</v>
      </c>
      <c r="E1378" s="115">
        <v>9.65</v>
      </c>
      <c r="F1378" s="115">
        <v>11.2</v>
      </c>
    </row>
    <row r="1379" spans="1:6" x14ac:dyDescent="0.25">
      <c r="A1379" s="112" t="s">
        <v>2685</v>
      </c>
      <c r="B1379" s="113" t="s">
        <v>2686</v>
      </c>
      <c r="C1379" s="114" t="s">
        <v>119</v>
      </c>
      <c r="D1379" s="115"/>
      <c r="E1379" s="115">
        <v>22.27</v>
      </c>
      <c r="F1379" s="115">
        <v>22.27</v>
      </c>
    </row>
    <row r="1380" spans="1:6" x14ac:dyDescent="0.25">
      <c r="A1380" s="112" t="s">
        <v>2687</v>
      </c>
      <c r="B1380" s="113" t="s">
        <v>2688</v>
      </c>
      <c r="C1380" s="114" t="s">
        <v>119</v>
      </c>
      <c r="D1380" s="115">
        <v>24.56</v>
      </c>
      <c r="E1380" s="115">
        <v>25.8</v>
      </c>
      <c r="F1380" s="115">
        <v>50.36</v>
      </c>
    </row>
    <row r="1381" spans="1:6" x14ac:dyDescent="0.25">
      <c r="A1381" s="112" t="s">
        <v>2689</v>
      </c>
      <c r="B1381" s="113" t="s">
        <v>2690</v>
      </c>
      <c r="C1381" s="114" t="s">
        <v>319</v>
      </c>
      <c r="D1381" s="115">
        <v>3457.11</v>
      </c>
      <c r="E1381" s="115">
        <v>88.86</v>
      </c>
      <c r="F1381" s="115">
        <v>3545.97</v>
      </c>
    </row>
    <row r="1382" spans="1:6" x14ac:dyDescent="0.25">
      <c r="A1382" s="112" t="s">
        <v>2691</v>
      </c>
      <c r="B1382" s="113" t="s">
        <v>2692</v>
      </c>
      <c r="C1382" s="114" t="s">
        <v>119</v>
      </c>
      <c r="D1382" s="115">
        <v>118.47</v>
      </c>
      <c r="E1382" s="115">
        <v>9.65</v>
      </c>
      <c r="F1382" s="115">
        <v>128.12</v>
      </c>
    </row>
    <row r="1383" spans="1:6" ht="30" x14ac:dyDescent="0.25">
      <c r="A1383" s="112" t="s">
        <v>2693</v>
      </c>
      <c r="B1383" s="113" t="s">
        <v>2694</v>
      </c>
      <c r="C1383" s="114" t="s">
        <v>119</v>
      </c>
      <c r="D1383" s="115">
        <v>393.35</v>
      </c>
      <c r="E1383" s="115">
        <v>9.65</v>
      </c>
      <c r="F1383" s="115">
        <v>403</v>
      </c>
    </row>
    <row r="1384" spans="1:6" x14ac:dyDescent="0.25">
      <c r="A1384" s="112" t="s">
        <v>2695</v>
      </c>
      <c r="B1384" s="113" t="s">
        <v>2696</v>
      </c>
      <c r="C1384" s="114" t="s">
        <v>63</v>
      </c>
      <c r="D1384" s="115">
        <v>251.21</v>
      </c>
      <c r="E1384" s="115">
        <v>44.53</v>
      </c>
      <c r="F1384" s="115">
        <v>295.74</v>
      </c>
    </row>
    <row r="1385" spans="1:6" x14ac:dyDescent="0.25">
      <c r="A1385" s="112" t="s">
        <v>2697</v>
      </c>
      <c r="B1385" s="113" t="s">
        <v>2698</v>
      </c>
      <c r="C1385" s="114" t="s">
        <v>63</v>
      </c>
      <c r="D1385" s="115">
        <v>136.09</v>
      </c>
      <c r="E1385" s="115">
        <v>8.08</v>
      </c>
      <c r="F1385" s="115">
        <v>144.16999999999999</v>
      </c>
    </row>
    <row r="1386" spans="1:6" x14ac:dyDescent="0.25">
      <c r="A1386" s="112" t="s">
        <v>2699</v>
      </c>
      <c r="B1386" s="113" t="s">
        <v>2700</v>
      </c>
      <c r="C1386" s="114" t="s">
        <v>63</v>
      </c>
      <c r="D1386" s="115">
        <v>47.27</v>
      </c>
      <c r="E1386" s="115">
        <v>8.08</v>
      </c>
      <c r="F1386" s="115">
        <v>55.35</v>
      </c>
    </row>
    <row r="1387" spans="1:6" ht="30" x14ac:dyDescent="0.25">
      <c r="A1387" s="112" t="s">
        <v>2701</v>
      </c>
      <c r="B1387" s="113" t="s">
        <v>2702</v>
      </c>
      <c r="C1387" s="114" t="s">
        <v>63</v>
      </c>
      <c r="D1387" s="115">
        <v>676.78</v>
      </c>
      <c r="E1387" s="115">
        <v>81.7</v>
      </c>
      <c r="F1387" s="115">
        <v>758.48</v>
      </c>
    </row>
    <row r="1388" spans="1:6" ht="30" x14ac:dyDescent="0.25">
      <c r="A1388" s="112" t="s">
        <v>2703</v>
      </c>
      <c r="B1388" s="113" t="s">
        <v>2704</v>
      </c>
      <c r="C1388" s="114" t="s">
        <v>63</v>
      </c>
      <c r="D1388" s="115">
        <v>1204.98</v>
      </c>
      <c r="E1388" s="115">
        <v>81.7</v>
      </c>
      <c r="F1388" s="115">
        <v>1286.68</v>
      </c>
    </row>
    <row r="1389" spans="1:6" x14ac:dyDescent="0.25">
      <c r="A1389" s="108" t="s">
        <v>2705</v>
      </c>
      <c r="B1389" s="109" t="s">
        <v>2706</v>
      </c>
      <c r="C1389" s="110"/>
      <c r="D1389" s="111"/>
      <c r="E1389" s="111"/>
      <c r="F1389" s="111"/>
    </row>
    <row r="1390" spans="1:6" x14ac:dyDescent="0.25">
      <c r="A1390" s="108" t="s">
        <v>2707</v>
      </c>
      <c r="B1390" s="109" t="s">
        <v>2708</v>
      </c>
      <c r="C1390" s="110"/>
      <c r="D1390" s="111"/>
      <c r="E1390" s="111"/>
      <c r="F1390" s="111"/>
    </row>
    <row r="1391" spans="1:6" x14ac:dyDescent="0.25">
      <c r="A1391" s="112" t="s">
        <v>2709</v>
      </c>
      <c r="B1391" s="113" t="s">
        <v>2710</v>
      </c>
      <c r="C1391" s="114" t="s">
        <v>63</v>
      </c>
      <c r="D1391" s="115">
        <v>756</v>
      </c>
      <c r="E1391" s="115">
        <v>55.67</v>
      </c>
      <c r="F1391" s="115">
        <v>811.67</v>
      </c>
    </row>
    <row r="1392" spans="1:6" x14ac:dyDescent="0.25">
      <c r="A1392" s="112" t="s">
        <v>2711</v>
      </c>
      <c r="B1392" s="113" t="s">
        <v>2712</v>
      </c>
      <c r="C1392" s="114" t="s">
        <v>63</v>
      </c>
      <c r="D1392" s="115">
        <v>359.25</v>
      </c>
      <c r="E1392" s="115">
        <v>55.67</v>
      </c>
      <c r="F1392" s="115">
        <v>414.92</v>
      </c>
    </row>
    <row r="1393" spans="1:6" x14ac:dyDescent="0.25">
      <c r="A1393" s="112" t="s">
        <v>2713</v>
      </c>
      <c r="B1393" s="113" t="s">
        <v>2714</v>
      </c>
      <c r="C1393" s="114" t="s">
        <v>63</v>
      </c>
      <c r="D1393" s="115">
        <v>988.62</v>
      </c>
      <c r="E1393" s="115">
        <v>55.67</v>
      </c>
      <c r="F1393" s="115">
        <v>1044.29</v>
      </c>
    </row>
    <row r="1394" spans="1:6" x14ac:dyDescent="0.25">
      <c r="A1394" s="112" t="s">
        <v>2715</v>
      </c>
      <c r="B1394" s="113" t="s">
        <v>2716</v>
      </c>
      <c r="C1394" s="114" t="s">
        <v>63</v>
      </c>
      <c r="D1394" s="115">
        <v>826.68</v>
      </c>
      <c r="E1394" s="115">
        <v>55.67</v>
      </c>
      <c r="F1394" s="115">
        <v>882.35</v>
      </c>
    </row>
    <row r="1395" spans="1:6" x14ac:dyDescent="0.25">
      <c r="A1395" s="112" t="s">
        <v>2717</v>
      </c>
      <c r="B1395" s="113" t="s">
        <v>2718</v>
      </c>
      <c r="C1395" s="114" t="s">
        <v>63</v>
      </c>
      <c r="D1395" s="115">
        <v>793.47</v>
      </c>
      <c r="E1395" s="115">
        <v>55.67</v>
      </c>
      <c r="F1395" s="115">
        <v>849.14</v>
      </c>
    </row>
    <row r="1396" spans="1:6" x14ac:dyDescent="0.25">
      <c r="A1396" s="112" t="s">
        <v>2719</v>
      </c>
      <c r="B1396" s="113" t="s">
        <v>2720</v>
      </c>
      <c r="C1396" s="114" t="s">
        <v>63</v>
      </c>
      <c r="D1396" s="115">
        <v>366.81</v>
      </c>
      <c r="E1396" s="115">
        <v>55.67</v>
      </c>
      <c r="F1396" s="115">
        <v>422.48</v>
      </c>
    </row>
    <row r="1397" spans="1:6" x14ac:dyDescent="0.25">
      <c r="A1397" s="112" t="s">
        <v>2721</v>
      </c>
      <c r="B1397" s="113" t="s">
        <v>2722</v>
      </c>
      <c r="C1397" s="114" t="s">
        <v>63</v>
      </c>
      <c r="D1397" s="115">
        <v>875.01</v>
      </c>
      <c r="E1397" s="115">
        <v>55.67</v>
      </c>
      <c r="F1397" s="115">
        <v>930.68</v>
      </c>
    </row>
    <row r="1398" spans="1:6" x14ac:dyDescent="0.25">
      <c r="A1398" s="112" t="s">
        <v>2723</v>
      </c>
      <c r="B1398" s="113" t="s">
        <v>2724</v>
      </c>
      <c r="C1398" s="114" t="s">
        <v>63</v>
      </c>
      <c r="D1398" s="115">
        <v>575.42999999999995</v>
      </c>
      <c r="E1398" s="115">
        <v>55.67</v>
      </c>
      <c r="F1398" s="115">
        <v>631.1</v>
      </c>
    </row>
    <row r="1399" spans="1:6" x14ac:dyDescent="0.25">
      <c r="A1399" s="112" t="s">
        <v>2725</v>
      </c>
      <c r="B1399" s="113" t="s">
        <v>2726</v>
      </c>
      <c r="C1399" s="114" t="s">
        <v>63</v>
      </c>
      <c r="D1399" s="115">
        <v>1049.0999999999999</v>
      </c>
      <c r="E1399" s="115">
        <v>55.67</v>
      </c>
      <c r="F1399" s="115">
        <v>1104.77</v>
      </c>
    </row>
    <row r="1400" spans="1:6" x14ac:dyDescent="0.25">
      <c r="A1400" s="112" t="s">
        <v>2727</v>
      </c>
      <c r="B1400" s="113" t="s">
        <v>2728</v>
      </c>
      <c r="C1400" s="114" t="s">
        <v>63</v>
      </c>
      <c r="D1400" s="115">
        <v>944.25</v>
      </c>
      <c r="E1400" s="115">
        <v>55.67</v>
      </c>
      <c r="F1400" s="115">
        <v>999.92</v>
      </c>
    </row>
    <row r="1401" spans="1:6" ht="30" x14ac:dyDescent="0.25">
      <c r="A1401" s="112" t="s">
        <v>2729</v>
      </c>
      <c r="B1401" s="113" t="s">
        <v>2730</v>
      </c>
      <c r="C1401" s="114" t="s">
        <v>63</v>
      </c>
      <c r="D1401" s="115">
        <v>372.11</v>
      </c>
      <c r="E1401" s="115"/>
      <c r="F1401" s="115">
        <v>372.11</v>
      </c>
    </row>
    <row r="1402" spans="1:6" x14ac:dyDescent="0.25">
      <c r="A1402" s="112" t="s">
        <v>2731</v>
      </c>
      <c r="B1402" s="113" t="s">
        <v>2732</v>
      </c>
      <c r="C1402" s="114" t="s">
        <v>63</v>
      </c>
      <c r="D1402" s="115">
        <v>847.26</v>
      </c>
      <c r="E1402" s="115">
        <v>42.77</v>
      </c>
      <c r="F1402" s="115">
        <v>890.03</v>
      </c>
    </row>
    <row r="1403" spans="1:6" x14ac:dyDescent="0.25">
      <c r="A1403" s="112" t="s">
        <v>2733</v>
      </c>
      <c r="B1403" s="113" t="s">
        <v>2734</v>
      </c>
      <c r="C1403" s="114" t="s">
        <v>63</v>
      </c>
      <c r="D1403" s="115">
        <v>1292.42</v>
      </c>
      <c r="E1403" s="115">
        <v>55.67</v>
      </c>
      <c r="F1403" s="115">
        <v>1348.09</v>
      </c>
    </row>
    <row r="1404" spans="1:6" x14ac:dyDescent="0.25">
      <c r="A1404" s="112" t="s">
        <v>2735</v>
      </c>
      <c r="B1404" s="113" t="s">
        <v>2736</v>
      </c>
      <c r="C1404" s="114" t="s">
        <v>63</v>
      </c>
      <c r="D1404" s="115">
        <v>1451.3</v>
      </c>
      <c r="E1404" s="115">
        <v>55.67</v>
      </c>
      <c r="F1404" s="115">
        <v>1506.97</v>
      </c>
    </row>
    <row r="1405" spans="1:6" x14ac:dyDescent="0.25">
      <c r="A1405" s="112" t="s">
        <v>2737</v>
      </c>
      <c r="B1405" s="113" t="s">
        <v>2738</v>
      </c>
      <c r="C1405" s="114" t="s">
        <v>63</v>
      </c>
      <c r="D1405" s="115">
        <v>729.48</v>
      </c>
      <c r="E1405" s="115">
        <v>55.67</v>
      </c>
      <c r="F1405" s="115">
        <v>785.15</v>
      </c>
    </row>
    <row r="1406" spans="1:6" x14ac:dyDescent="0.25">
      <c r="A1406" s="112" t="s">
        <v>2739</v>
      </c>
      <c r="B1406" s="113" t="s">
        <v>2740</v>
      </c>
      <c r="C1406" s="114" t="s">
        <v>63</v>
      </c>
      <c r="D1406" s="115">
        <v>541</v>
      </c>
      <c r="E1406" s="115">
        <v>42.77</v>
      </c>
      <c r="F1406" s="115">
        <v>583.77</v>
      </c>
    </row>
    <row r="1407" spans="1:6" x14ac:dyDescent="0.25">
      <c r="A1407" s="112" t="s">
        <v>2741</v>
      </c>
      <c r="B1407" s="113" t="s">
        <v>2742</v>
      </c>
      <c r="C1407" s="114" t="s">
        <v>63</v>
      </c>
      <c r="D1407" s="115">
        <v>770.58</v>
      </c>
      <c r="E1407" s="115">
        <v>42.77</v>
      </c>
      <c r="F1407" s="115">
        <v>813.35</v>
      </c>
    </row>
    <row r="1408" spans="1:6" x14ac:dyDescent="0.25">
      <c r="A1408" s="112" t="s">
        <v>2743</v>
      </c>
      <c r="B1408" s="113" t="s">
        <v>2744</v>
      </c>
      <c r="C1408" s="114" t="s">
        <v>63</v>
      </c>
      <c r="D1408" s="115">
        <v>655.72</v>
      </c>
      <c r="E1408" s="115">
        <v>32.090000000000003</v>
      </c>
      <c r="F1408" s="115">
        <v>687.81</v>
      </c>
    </row>
    <row r="1409" spans="1:6" x14ac:dyDescent="0.25">
      <c r="A1409" s="112" t="s">
        <v>2745</v>
      </c>
      <c r="B1409" s="113" t="s">
        <v>2746</v>
      </c>
      <c r="C1409" s="114" t="s">
        <v>63</v>
      </c>
      <c r="D1409" s="115">
        <v>731.71</v>
      </c>
      <c r="E1409" s="115">
        <v>32.090000000000003</v>
      </c>
      <c r="F1409" s="115">
        <v>763.8</v>
      </c>
    </row>
    <row r="1410" spans="1:6" x14ac:dyDescent="0.25">
      <c r="A1410" s="112" t="s">
        <v>2747</v>
      </c>
      <c r="B1410" s="113" t="s">
        <v>2748</v>
      </c>
      <c r="C1410" s="114" t="s">
        <v>63</v>
      </c>
      <c r="D1410" s="115">
        <v>520.19000000000005</v>
      </c>
      <c r="E1410" s="115">
        <v>32.090000000000003</v>
      </c>
      <c r="F1410" s="115">
        <v>552.28</v>
      </c>
    </row>
    <row r="1411" spans="1:6" x14ac:dyDescent="0.25">
      <c r="A1411" s="112" t="s">
        <v>2749</v>
      </c>
      <c r="B1411" s="113" t="s">
        <v>2750</v>
      </c>
      <c r="C1411" s="114" t="s">
        <v>63</v>
      </c>
      <c r="D1411" s="115">
        <v>939.19</v>
      </c>
      <c r="E1411" s="115"/>
      <c r="F1411" s="115">
        <v>939.19</v>
      </c>
    </row>
    <row r="1412" spans="1:6" ht="30" x14ac:dyDescent="0.25">
      <c r="A1412" s="112" t="s">
        <v>2751</v>
      </c>
      <c r="B1412" s="113" t="s">
        <v>2752</v>
      </c>
      <c r="C1412" s="114" t="s">
        <v>63</v>
      </c>
      <c r="D1412" s="115">
        <v>1243.95</v>
      </c>
      <c r="E1412" s="115"/>
      <c r="F1412" s="115">
        <v>1243.95</v>
      </c>
    </row>
    <row r="1413" spans="1:6" ht="30" x14ac:dyDescent="0.25">
      <c r="A1413" s="112" t="s">
        <v>2753</v>
      </c>
      <c r="B1413" s="113" t="s">
        <v>2754</v>
      </c>
      <c r="C1413" s="114" t="s">
        <v>63</v>
      </c>
      <c r="D1413" s="115">
        <v>847.45</v>
      </c>
      <c r="E1413" s="115"/>
      <c r="F1413" s="115">
        <v>847.45</v>
      </c>
    </row>
    <row r="1414" spans="1:6" ht="30" x14ac:dyDescent="0.25">
      <c r="A1414" s="112" t="s">
        <v>2755</v>
      </c>
      <c r="B1414" s="113" t="s">
        <v>2756</v>
      </c>
      <c r="C1414" s="114" t="s">
        <v>63</v>
      </c>
      <c r="D1414" s="115">
        <v>817.23</v>
      </c>
      <c r="E1414" s="115"/>
      <c r="F1414" s="115">
        <v>817.23</v>
      </c>
    </row>
    <row r="1415" spans="1:6" x14ac:dyDescent="0.25">
      <c r="A1415" s="112" t="s">
        <v>2757</v>
      </c>
      <c r="B1415" s="113" t="s">
        <v>2758</v>
      </c>
      <c r="C1415" s="114" t="s">
        <v>63</v>
      </c>
      <c r="D1415" s="115">
        <v>855.1</v>
      </c>
      <c r="E1415" s="115">
        <v>55.67</v>
      </c>
      <c r="F1415" s="115">
        <v>910.77</v>
      </c>
    </row>
    <row r="1416" spans="1:6" ht="30" x14ac:dyDescent="0.25">
      <c r="A1416" s="112" t="s">
        <v>2759</v>
      </c>
      <c r="B1416" s="113" t="s">
        <v>2760</v>
      </c>
      <c r="C1416" s="114" t="s">
        <v>63</v>
      </c>
      <c r="D1416" s="115">
        <v>1220.67</v>
      </c>
      <c r="E1416" s="115">
        <v>55.67</v>
      </c>
      <c r="F1416" s="115">
        <v>1276.3399999999999</v>
      </c>
    </row>
    <row r="1417" spans="1:6" x14ac:dyDescent="0.25">
      <c r="A1417" s="112" t="s">
        <v>2761</v>
      </c>
      <c r="B1417" s="113" t="s">
        <v>2762</v>
      </c>
      <c r="C1417" s="114" t="s">
        <v>63</v>
      </c>
      <c r="D1417" s="115">
        <v>913.32</v>
      </c>
      <c r="E1417" s="115">
        <v>55.67</v>
      </c>
      <c r="F1417" s="115">
        <v>968.99</v>
      </c>
    </row>
    <row r="1418" spans="1:6" x14ac:dyDescent="0.25">
      <c r="A1418" s="112" t="s">
        <v>2763</v>
      </c>
      <c r="B1418" s="113" t="s">
        <v>2764</v>
      </c>
      <c r="C1418" s="114" t="s">
        <v>63</v>
      </c>
      <c r="D1418" s="115">
        <v>939.81</v>
      </c>
      <c r="E1418" s="115">
        <v>55.67</v>
      </c>
      <c r="F1418" s="115">
        <v>995.48</v>
      </c>
    </row>
    <row r="1419" spans="1:6" x14ac:dyDescent="0.25">
      <c r="A1419" s="108" t="s">
        <v>2765</v>
      </c>
      <c r="B1419" s="109" t="s">
        <v>2766</v>
      </c>
      <c r="C1419" s="110"/>
      <c r="D1419" s="111"/>
      <c r="E1419" s="111"/>
      <c r="F1419" s="111"/>
    </row>
    <row r="1420" spans="1:6" x14ac:dyDescent="0.25">
      <c r="A1420" s="112" t="s">
        <v>2767</v>
      </c>
      <c r="B1420" s="113" t="s">
        <v>2768</v>
      </c>
      <c r="C1420" s="114" t="s">
        <v>63</v>
      </c>
      <c r="D1420" s="115">
        <v>965.91</v>
      </c>
      <c r="E1420" s="115">
        <v>111.33</v>
      </c>
      <c r="F1420" s="115">
        <v>1077.24</v>
      </c>
    </row>
    <row r="1421" spans="1:6" x14ac:dyDescent="0.25">
      <c r="A1421" s="112" t="s">
        <v>2769</v>
      </c>
      <c r="B1421" s="113" t="s">
        <v>2770</v>
      </c>
      <c r="C1421" s="114" t="s">
        <v>63</v>
      </c>
      <c r="D1421" s="115">
        <v>1075.77</v>
      </c>
      <c r="E1421" s="115">
        <v>111.33</v>
      </c>
      <c r="F1421" s="115">
        <v>1187.0999999999999</v>
      </c>
    </row>
    <row r="1422" spans="1:6" x14ac:dyDescent="0.25">
      <c r="A1422" s="112" t="s">
        <v>2771</v>
      </c>
      <c r="B1422" s="113" t="s">
        <v>2772</v>
      </c>
      <c r="C1422" s="114" t="s">
        <v>63</v>
      </c>
      <c r="D1422" s="115">
        <v>858.03</v>
      </c>
      <c r="E1422" s="115">
        <v>55.67</v>
      </c>
      <c r="F1422" s="115">
        <v>913.7</v>
      </c>
    </row>
    <row r="1423" spans="1:6" x14ac:dyDescent="0.25">
      <c r="A1423" s="112" t="s">
        <v>2773</v>
      </c>
      <c r="B1423" s="113" t="s">
        <v>2774</v>
      </c>
      <c r="C1423" s="114" t="s">
        <v>63</v>
      </c>
      <c r="D1423" s="115">
        <v>525.83000000000004</v>
      </c>
      <c r="E1423" s="115">
        <v>111.33</v>
      </c>
      <c r="F1423" s="115">
        <v>637.16</v>
      </c>
    </row>
    <row r="1424" spans="1:6" x14ac:dyDescent="0.25">
      <c r="A1424" s="112" t="s">
        <v>2775</v>
      </c>
      <c r="B1424" s="113" t="s">
        <v>2776</v>
      </c>
      <c r="C1424" s="114" t="s">
        <v>63</v>
      </c>
      <c r="D1424" s="115">
        <v>791.23</v>
      </c>
      <c r="E1424" s="115">
        <v>111.33</v>
      </c>
      <c r="F1424" s="115">
        <v>902.56</v>
      </c>
    </row>
    <row r="1425" spans="1:6" x14ac:dyDescent="0.25">
      <c r="A1425" s="112" t="s">
        <v>2777</v>
      </c>
      <c r="B1425" s="113" t="s">
        <v>2778</v>
      </c>
      <c r="C1425" s="114" t="s">
        <v>63</v>
      </c>
      <c r="D1425" s="115">
        <v>516.51</v>
      </c>
      <c r="E1425" s="115">
        <v>111.33</v>
      </c>
      <c r="F1425" s="115">
        <v>627.84</v>
      </c>
    </row>
    <row r="1426" spans="1:6" x14ac:dyDescent="0.25">
      <c r="A1426" s="112" t="s">
        <v>2779</v>
      </c>
      <c r="B1426" s="113" t="s">
        <v>2780</v>
      </c>
      <c r="C1426" s="114" t="s">
        <v>63</v>
      </c>
      <c r="D1426" s="115">
        <v>1031.3399999999999</v>
      </c>
      <c r="E1426" s="115">
        <v>111.33</v>
      </c>
      <c r="F1426" s="115">
        <v>1142.67</v>
      </c>
    </row>
    <row r="1427" spans="1:6" x14ac:dyDescent="0.25">
      <c r="A1427" s="112" t="s">
        <v>2781</v>
      </c>
      <c r="B1427" s="113" t="s">
        <v>2782</v>
      </c>
      <c r="C1427" s="114" t="s">
        <v>63</v>
      </c>
      <c r="D1427" s="115">
        <v>423.13</v>
      </c>
      <c r="E1427" s="115">
        <v>111.33</v>
      </c>
      <c r="F1427" s="115">
        <v>534.46</v>
      </c>
    </row>
    <row r="1428" spans="1:6" x14ac:dyDescent="0.25">
      <c r="A1428" s="112" t="s">
        <v>2783</v>
      </c>
      <c r="B1428" s="113" t="s">
        <v>2784</v>
      </c>
      <c r="C1428" s="114" t="s">
        <v>63</v>
      </c>
      <c r="D1428" s="115">
        <v>1029.44</v>
      </c>
      <c r="E1428" s="115">
        <v>111.33</v>
      </c>
      <c r="F1428" s="115">
        <v>1140.77</v>
      </c>
    </row>
    <row r="1429" spans="1:6" x14ac:dyDescent="0.25">
      <c r="A1429" s="112" t="s">
        <v>2785</v>
      </c>
      <c r="B1429" s="113" t="s">
        <v>2786</v>
      </c>
      <c r="C1429" s="114" t="s">
        <v>63</v>
      </c>
      <c r="D1429" s="115">
        <v>939.18</v>
      </c>
      <c r="E1429" s="115">
        <v>55.67</v>
      </c>
      <c r="F1429" s="115">
        <v>994.85</v>
      </c>
    </row>
    <row r="1430" spans="1:6" x14ac:dyDescent="0.25">
      <c r="A1430" s="112" t="s">
        <v>2787</v>
      </c>
      <c r="B1430" s="113" t="s">
        <v>2788</v>
      </c>
      <c r="C1430" s="114" t="s">
        <v>63</v>
      </c>
      <c r="D1430" s="115">
        <v>861.82</v>
      </c>
      <c r="E1430" s="115">
        <v>55.67</v>
      </c>
      <c r="F1430" s="115">
        <v>917.49</v>
      </c>
    </row>
    <row r="1431" spans="1:6" ht="30" x14ac:dyDescent="0.25">
      <c r="A1431" s="112" t="s">
        <v>2789</v>
      </c>
      <c r="B1431" s="113" t="s">
        <v>2790</v>
      </c>
      <c r="C1431" s="114" t="s">
        <v>63</v>
      </c>
      <c r="D1431" s="115">
        <v>1039.19</v>
      </c>
      <c r="E1431" s="115">
        <v>55.67</v>
      </c>
      <c r="F1431" s="115">
        <v>1094.8599999999999</v>
      </c>
    </row>
    <row r="1432" spans="1:6" ht="30" x14ac:dyDescent="0.25">
      <c r="A1432" s="112" t="s">
        <v>2791</v>
      </c>
      <c r="B1432" s="113" t="s">
        <v>2792</v>
      </c>
      <c r="C1432" s="114" t="s">
        <v>63</v>
      </c>
      <c r="D1432" s="115">
        <v>1135.93</v>
      </c>
      <c r="E1432" s="115">
        <v>55.67</v>
      </c>
      <c r="F1432" s="115">
        <v>1191.5999999999999</v>
      </c>
    </row>
    <row r="1433" spans="1:6" ht="30" x14ac:dyDescent="0.25">
      <c r="A1433" s="112" t="s">
        <v>2793</v>
      </c>
      <c r="B1433" s="113" t="s">
        <v>2794</v>
      </c>
      <c r="C1433" s="114" t="s">
        <v>63</v>
      </c>
      <c r="D1433" s="115">
        <v>993.23</v>
      </c>
      <c r="E1433" s="115">
        <v>111.33</v>
      </c>
      <c r="F1433" s="115">
        <v>1104.56</v>
      </c>
    </row>
    <row r="1434" spans="1:6" x14ac:dyDescent="0.25">
      <c r="A1434" s="112" t="s">
        <v>2795</v>
      </c>
      <c r="B1434" s="113" t="s">
        <v>2796</v>
      </c>
      <c r="C1434" s="114" t="s">
        <v>63</v>
      </c>
      <c r="D1434" s="115">
        <v>1037.02</v>
      </c>
      <c r="E1434" s="115">
        <v>111.33</v>
      </c>
      <c r="F1434" s="115">
        <v>1148.3499999999999</v>
      </c>
    </row>
    <row r="1435" spans="1:6" x14ac:dyDescent="0.25">
      <c r="A1435" s="108" t="s">
        <v>2797</v>
      </c>
      <c r="B1435" s="109" t="s">
        <v>2798</v>
      </c>
      <c r="C1435" s="110"/>
      <c r="D1435" s="111"/>
      <c r="E1435" s="111"/>
      <c r="F1435" s="111"/>
    </row>
    <row r="1436" spans="1:6" ht="30" x14ac:dyDescent="0.25">
      <c r="A1436" s="112" t="s">
        <v>2799</v>
      </c>
      <c r="B1436" s="113" t="s">
        <v>2800</v>
      </c>
      <c r="C1436" s="114" t="s">
        <v>63</v>
      </c>
      <c r="D1436" s="115">
        <v>143.78</v>
      </c>
      <c r="E1436" s="115"/>
      <c r="F1436" s="115">
        <v>143.78</v>
      </c>
    </row>
    <row r="1437" spans="1:6" x14ac:dyDescent="0.25">
      <c r="A1437" s="108" t="s">
        <v>2801</v>
      </c>
      <c r="B1437" s="109" t="s">
        <v>2802</v>
      </c>
      <c r="C1437" s="110"/>
      <c r="D1437" s="111"/>
      <c r="E1437" s="111"/>
      <c r="F1437" s="111"/>
    </row>
    <row r="1438" spans="1:6" x14ac:dyDescent="0.25">
      <c r="A1438" s="108" t="s">
        <v>2803</v>
      </c>
      <c r="B1438" s="109" t="s">
        <v>2804</v>
      </c>
      <c r="C1438" s="110"/>
      <c r="D1438" s="111"/>
      <c r="E1438" s="111"/>
      <c r="F1438" s="111"/>
    </row>
    <row r="1439" spans="1:6" x14ac:dyDescent="0.25">
      <c r="A1439" s="112" t="s">
        <v>2805</v>
      </c>
      <c r="B1439" s="113" t="s">
        <v>2806</v>
      </c>
      <c r="C1439" s="114" t="s">
        <v>63</v>
      </c>
      <c r="D1439" s="115">
        <v>85.78</v>
      </c>
      <c r="E1439" s="115">
        <v>25.24</v>
      </c>
      <c r="F1439" s="115">
        <v>111.02</v>
      </c>
    </row>
    <row r="1440" spans="1:6" x14ac:dyDescent="0.25">
      <c r="A1440" s="112" t="s">
        <v>2807</v>
      </c>
      <c r="B1440" s="113" t="s">
        <v>2808</v>
      </c>
      <c r="C1440" s="114" t="s">
        <v>63</v>
      </c>
      <c r="D1440" s="115">
        <v>114.5</v>
      </c>
      <c r="E1440" s="115">
        <v>25.24</v>
      </c>
      <c r="F1440" s="115">
        <v>139.74</v>
      </c>
    </row>
    <row r="1441" spans="1:6" x14ac:dyDescent="0.25">
      <c r="A1441" s="112" t="s">
        <v>2809</v>
      </c>
      <c r="B1441" s="113" t="s">
        <v>2810</v>
      </c>
      <c r="C1441" s="114" t="s">
        <v>63</v>
      </c>
      <c r="D1441" s="115">
        <v>121.37</v>
      </c>
      <c r="E1441" s="115">
        <v>25.24</v>
      </c>
      <c r="F1441" s="115">
        <v>146.61000000000001</v>
      </c>
    </row>
    <row r="1442" spans="1:6" x14ac:dyDescent="0.25">
      <c r="A1442" s="112" t="s">
        <v>2811</v>
      </c>
      <c r="B1442" s="113" t="s">
        <v>2812</v>
      </c>
      <c r="C1442" s="114" t="s">
        <v>63</v>
      </c>
      <c r="D1442" s="115">
        <v>134.88</v>
      </c>
      <c r="E1442" s="115">
        <v>25.24</v>
      </c>
      <c r="F1442" s="115">
        <v>160.12</v>
      </c>
    </row>
    <row r="1443" spans="1:6" x14ac:dyDescent="0.25">
      <c r="A1443" s="112" t="s">
        <v>2813</v>
      </c>
      <c r="B1443" s="113" t="s">
        <v>2814</v>
      </c>
      <c r="C1443" s="114" t="s">
        <v>63</v>
      </c>
      <c r="D1443" s="115">
        <v>418.77</v>
      </c>
      <c r="E1443" s="115">
        <v>25.24</v>
      </c>
      <c r="F1443" s="115">
        <v>444.01</v>
      </c>
    </row>
    <row r="1444" spans="1:6" x14ac:dyDescent="0.25">
      <c r="A1444" s="112" t="s">
        <v>2815</v>
      </c>
      <c r="B1444" s="113" t="s">
        <v>2816</v>
      </c>
      <c r="C1444" s="114" t="s">
        <v>63</v>
      </c>
      <c r="D1444" s="115">
        <v>652.72</v>
      </c>
      <c r="E1444" s="115">
        <v>25.24</v>
      </c>
      <c r="F1444" s="115">
        <v>677.96</v>
      </c>
    </row>
    <row r="1445" spans="1:6" x14ac:dyDescent="0.25">
      <c r="A1445" s="112" t="s">
        <v>2817</v>
      </c>
      <c r="B1445" s="113" t="s">
        <v>2818</v>
      </c>
      <c r="C1445" s="114" t="s">
        <v>63</v>
      </c>
      <c r="D1445" s="115">
        <v>463.7</v>
      </c>
      <c r="E1445" s="115">
        <v>25.24</v>
      </c>
      <c r="F1445" s="115">
        <v>488.94</v>
      </c>
    </row>
    <row r="1446" spans="1:6" x14ac:dyDescent="0.25">
      <c r="A1446" s="112" t="s">
        <v>2819</v>
      </c>
      <c r="B1446" s="113" t="s">
        <v>2820</v>
      </c>
      <c r="C1446" s="114" t="s">
        <v>63</v>
      </c>
      <c r="D1446" s="115">
        <v>236.28</v>
      </c>
      <c r="E1446" s="115">
        <v>25.24</v>
      </c>
      <c r="F1446" s="115">
        <v>261.52</v>
      </c>
    </row>
    <row r="1447" spans="1:6" x14ac:dyDescent="0.25">
      <c r="A1447" s="112" t="s">
        <v>2821</v>
      </c>
      <c r="B1447" s="113" t="s">
        <v>2822</v>
      </c>
      <c r="C1447" s="114" t="s">
        <v>63</v>
      </c>
      <c r="D1447" s="115">
        <v>343.33</v>
      </c>
      <c r="E1447" s="115">
        <v>25.24</v>
      </c>
      <c r="F1447" s="115">
        <v>368.57</v>
      </c>
    </row>
    <row r="1448" spans="1:6" x14ac:dyDescent="0.25">
      <c r="A1448" s="112" t="s">
        <v>2823</v>
      </c>
      <c r="B1448" s="113" t="s">
        <v>2824</v>
      </c>
      <c r="C1448" s="114" t="s">
        <v>63</v>
      </c>
      <c r="D1448" s="115">
        <v>400.08</v>
      </c>
      <c r="E1448" s="115">
        <v>25.24</v>
      </c>
      <c r="F1448" s="115">
        <v>425.32</v>
      </c>
    </row>
    <row r="1449" spans="1:6" x14ac:dyDescent="0.25">
      <c r="A1449" s="112" t="s">
        <v>2825</v>
      </c>
      <c r="B1449" s="113" t="s">
        <v>2826</v>
      </c>
      <c r="C1449" s="114" t="s">
        <v>63</v>
      </c>
      <c r="D1449" s="115">
        <v>385.72</v>
      </c>
      <c r="E1449" s="115">
        <v>25.24</v>
      </c>
      <c r="F1449" s="115">
        <v>410.96</v>
      </c>
    </row>
    <row r="1450" spans="1:6" x14ac:dyDescent="0.25">
      <c r="A1450" s="112" t="s">
        <v>2827</v>
      </c>
      <c r="B1450" s="113" t="s">
        <v>2828</v>
      </c>
      <c r="C1450" s="114" t="s">
        <v>63</v>
      </c>
      <c r="D1450" s="115">
        <v>123.75</v>
      </c>
      <c r="E1450" s="115">
        <v>25.24</v>
      </c>
      <c r="F1450" s="115">
        <v>148.99</v>
      </c>
    </row>
    <row r="1451" spans="1:6" x14ac:dyDescent="0.25">
      <c r="A1451" s="112" t="s">
        <v>2829</v>
      </c>
      <c r="B1451" s="113" t="s">
        <v>2830</v>
      </c>
      <c r="C1451" s="114" t="s">
        <v>63</v>
      </c>
      <c r="D1451" s="115">
        <v>3476.68</v>
      </c>
      <c r="E1451" s="115"/>
      <c r="F1451" s="115">
        <v>3476.68</v>
      </c>
    </row>
    <row r="1452" spans="1:6" ht="30" x14ac:dyDescent="0.25">
      <c r="A1452" s="112" t="s">
        <v>2831</v>
      </c>
      <c r="B1452" s="113" t="s">
        <v>2832</v>
      </c>
      <c r="C1452" s="114" t="s">
        <v>63</v>
      </c>
      <c r="D1452" s="115">
        <v>5772</v>
      </c>
      <c r="E1452" s="115"/>
      <c r="F1452" s="115">
        <v>5772</v>
      </c>
    </row>
    <row r="1453" spans="1:6" x14ac:dyDescent="0.25">
      <c r="A1453" s="112" t="s">
        <v>2833</v>
      </c>
      <c r="B1453" s="113" t="s">
        <v>2834</v>
      </c>
      <c r="C1453" s="114" t="s">
        <v>63</v>
      </c>
      <c r="D1453" s="115">
        <v>156.52000000000001</v>
      </c>
      <c r="E1453" s="115">
        <v>25.24</v>
      </c>
      <c r="F1453" s="115">
        <v>181.76</v>
      </c>
    </row>
    <row r="1454" spans="1:6" x14ac:dyDescent="0.25">
      <c r="A1454" s="108" t="s">
        <v>2835</v>
      </c>
      <c r="B1454" s="109" t="s">
        <v>2836</v>
      </c>
      <c r="C1454" s="110"/>
      <c r="D1454" s="111"/>
      <c r="E1454" s="111"/>
      <c r="F1454" s="111"/>
    </row>
    <row r="1455" spans="1:6" x14ac:dyDescent="0.25">
      <c r="A1455" s="112" t="s">
        <v>2837</v>
      </c>
      <c r="B1455" s="113" t="s">
        <v>2838</v>
      </c>
      <c r="C1455" s="114" t="s">
        <v>63</v>
      </c>
      <c r="D1455" s="115">
        <v>198.2</v>
      </c>
      <c r="E1455" s="115"/>
      <c r="F1455" s="115">
        <v>198.2</v>
      </c>
    </row>
    <row r="1456" spans="1:6" x14ac:dyDescent="0.25">
      <c r="A1456" s="112" t="s">
        <v>2839</v>
      </c>
      <c r="B1456" s="113" t="s">
        <v>2840</v>
      </c>
      <c r="C1456" s="114" t="s">
        <v>63</v>
      </c>
      <c r="D1456" s="115">
        <v>243.32</v>
      </c>
      <c r="E1456" s="115"/>
      <c r="F1456" s="115">
        <v>243.32</v>
      </c>
    </row>
    <row r="1457" spans="1:6" x14ac:dyDescent="0.25">
      <c r="A1457" s="112" t="s">
        <v>2841</v>
      </c>
      <c r="B1457" s="113" t="s">
        <v>2842</v>
      </c>
      <c r="C1457" s="114" t="s">
        <v>63</v>
      </c>
      <c r="D1457" s="115">
        <v>301.49</v>
      </c>
      <c r="E1457" s="115"/>
      <c r="F1457" s="115">
        <v>301.49</v>
      </c>
    </row>
    <row r="1458" spans="1:6" x14ac:dyDescent="0.25">
      <c r="A1458" s="112" t="s">
        <v>2843</v>
      </c>
      <c r="B1458" s="113" t="s">
        <v>2844</v>
      </c>
      <c r="C1458" s="114" t="s">
        <v>63</v>
      </c>
      <c r="D1458" s="115">
        <v>268.32</v>
      </c>
      <c r="E1458" s="115"/>
      <c r="F1458" s="115">
        <v>268.32</v>
      </c>
    </row>
    <row r="1459" spans="1:6" x14ac:dyDescent="0.25">
      <c r="A1459" s="112" t="s">
        <v>2845</v>
      </c>
      <c r="B1459" s="113" t="s">
        <v>2846</v>
      </c>
      <c r="C1459" s="114" t="s">
        <v>63</v>
      </c>
      <c r="D1459" s="115">
        <v>347.72</v>
      </c>
      <c r="E1459" s="115"/>
      <c r="F1459" s="115">
        <v>347.72</v>
      </c>
    </row>
    <row r="1460" spans="1:6" x14ac:dyDescent="0.25">
      <c r="A1460" s="112" t="s">
        <v>2847</v>
      </c>
      <c r="B1460" s="113" t="s">
        <v>2848</v>
      </c>
      <c r="C1460" s="114" t="s">
        <v>63</v>
      </c>
      <c r="D1460" s="115">
        <v>495.89</v>
      </c>
      <c r="E1460" s="115"/>
      <c r="F1460" s="115">
        <v>495.89</v>
      </c>
    </row>
    <row r="1461" spans="1:6" x14ac:dyDescent="0.25">
      <c r="A1461" s="112" t="s">
        <v>2849</v>
      </c>
      <c r="B1461" s="113" t="s">
        <v>2850</v>
      </c>
      <c r="C1461" s="114" t="s">
        <v>63</v>
      </c>
      <c r="D1461" s="115">
        <v>713.59</v>
      </c>
      <c r="E1461" s="115"/>
      <c r="F1461" s="115">
        <v>713.59</v>
      </c>
    </row>
    <row r="1462" spans="1:6" x14ac:dyDescent="0.25">
      <c r="A1462" s="112" t="s">
        <v>2851</v>
      </c>
      <c r="B1462" s="113" t="s">
        <v>2852</v>
      </c>
      <c r="C1462" s="114" t="s">
        <v>63</v>
      </c>
      <c r="D1462" s="115">
        <v>583.94000000000005</v>
      </c>
      <c r="E1462" s="115"/>
      <c r="F1462" s="115">
        <v>583.94000000000005</v>
      </c>
    </row>
    <row r="1463" spans="1:6" x14ac:dyDescent="0.25">
      <c r="A1463" s="108" t="s">
        <v>2853</v>
      </c>
      <c r="B1463" s="109" t="s">
        <v>2854</v>
      </c>
      <c r="C1463" s="110"/>
      <c r="D1463" s="111"/>
      <c r="E1463" s="111"/>
      <c r="F1463" s="111"/>
    </row>
    <row r="1464" spans="1:6" x14ac:dyDescent="0.25">
      <c r="A1464" s="112" t="s">
        <v>2855</v>
      </c>
      <c r="B1464" s="113" t="s">
        <v>2856</v>
      </c>
      <c r="C1464" s="114" t="s">
        <v>63</v>
      </c>
      <c r="D1464" s="115">
        <v>464.99</v>
      </c>
      <c r="E1464" s="115"/>
      <c r="F1464" s="115">
        <v>464.99</v>
      </c>
    </row>
    <row r="1465" spans="1:6" x14ac:dyDescent="0.25">
      <c r="A1465" s="112" t="s">
        <v>2857</v>
      </c>
      <c r="B1465" s="113" t="s">
        <v>2858</v>
      </c>
      <c r="C1465" s="114" t="s">
        <v>63</v>
      </c>
      <c r="D1465" s="115">
        <v>1181.02</v>
      </c>
      <c r="E1465" s="115"/>
      <c r="F1465" s="115">
        <v>1181.02</v>
      </c>
    </row>
    <row r="1466" spans="1:6" x14ac:dyDescent="0.25">
      <c r="A1466" s="112" t="s">
        <v>2859</v>
      </c>
      <c r="B1466" s="113" t="s">
        <v>2860</v>
      </c>
      <c r="C1466" s="114" t="s">
        <v>63</v>
      </c>
      <c r="D1466" s="115">
        <v>610.73</v>
      </c>
      <c r="E1466" s="115"/>
      <c r="F1466" s="115">
        <v>610.73</v>
      </c>
    </row>
    <row r="1467" spans="1:6" x14ac:dyDescent="0.25">
      <c r="A1467" s="112" t="s">
        <v>2861</v>
      </c>
      <c r="B1467" s="113" t="s">
        <v>2862</v>
      </c>
      <c r="C1467" s="114" t="s">
        <v>63</v>
      </c>
      <c r="D1467" s="115">
        <v>1688.29</v>
      </c>
      <c r="E1467" s="115"/>
      <c r="F1467" s="115">
        <v>1688.29</v>
      </c>
    </row>
    <row r="1468" spans="1:6" x14ac:dyDescent="0.25">
      <c r="A1468" s="108" t="s">
        <v>2863</v>
      </c>
      <c r="B1468" s="109" t="s">
        <v>2864</v>
      </c>
      <c r="C1468" s="110"/>
      <c r="D1468" s="111"/>
      <c r="E1468" s="111"/>
      <c r="F1468" s="111"/>
    </row>
    <row r="1469" spans="1:6" x14ac:dyDescent="0.25">
      <c r="A1469" s="112" t="s">
        <v>2865</v>
      </c>
      <c r="B1469" s="113" t="s">
        <v>2866</v>
      </c>
      <c r="C1469" s="114" t="s">
        <v>63</v>
      </c>
      <c r="D1469" s="115">
        <v>478.57</v>
      </c>
      <c r="E1469" s="115"/>
      <c r="F1469" s="115">
        <v>478.57</v>
      </c>
    </row>
    <row r="1470" spans="1:6" x14ac:dyDescent="0.25">
      <c r="A1470" s="112" t="s">
        <v>2867</v>
      </c>
      <c r="B1470" s="113" t="s">
        <v>2868</v>
      </c>
      <c r="C1470" s="114" t="s">
        <v>63</v>
      </c>
      <c r="D1470" s="115">
        <v>623.08000000000004</v>
      </c>
      <c r="E1470" s="115">
        <v>18.559999999999999</v>
      </c>
      <c r="F1470" s="115">
        <v>641.64</v>
      </c>
    </row>
    <row r="1471" spans="1:6" x14ac:dyDescent="0.25">
      <c r="A1471" s="108" t="s">
        <v>2869</v>
      </c>
      <c r="B1471" s="109" t="s">
        <v>2870</v>
      </c>
      <c r="C1471" s="110"/>
      <c r="D1471" s="111"/>
      <c r="E1471" s="111"/>
      <c r="F1471" s="111"/>
    </row>
    <row r="1472" spans="1:6" x14ac:dyDescent="0.25">
      <c r="A1472" s="112" t="s">
        <v>2871</v>
      </c>
      <c r="B1472" s="113" t="s">
        <v>2872</v>
      </c>
      <c r="C1472" s="114" t="s">
        <v>119</v>
      </c>
      <c r="D1472" s="115">
        <v>1.28</v>
      </c>
      <c r="E1472" s="115">
        <v>3.79</v>
      </c>
      <c r="F1472" s="115">
        <v>5.07</v>
      </c>
    </row>
    <row r="1473" spans="1:6" ht="30" x14ac:dyDescent="0.25">
      <c r="A1473" s="112" t="s">
        <v>2873</v>
      </c>
      <c r="B1473" s="113" t="s">
        <v>2874</v>
      </c>
      <c r="C1473" s="114" t="s">
        <v>63</v>
      </c>
      <c r="D1473" s="115">
        <v>6.4</v>
      </c>
      <c r="E1473" s="115">
        <v>50.48</v>
      </c>
      <c r="F1473" s="115">
        <v>56.88</v>
      </c>
    </row>
    <row r="1474" spans="1:6" x14ac:dyDescent="0.25">
      <c r="A1474" s="108" t="s">
        <v>2875</v>
      </c>
      <c r="B1474" s="109" t="s">
        <v>2876</v>
      </c>
      <c r="C1474" s="110"/>
      <c r="D1474" s="111"/>
      <c r="E1474" s="111"/>
      <c r="F1474" s="111"/>
    </row>
    <row r="1475" spans="1:6" x14ac:dyDescent="0.25">
      <c r="A1475" s="108" t="s">
        <v>2877</v>
      </c>
      <c r="B1475" s="109" t="s">
        <v>2878</v>
      </c>
      <c r="C1475" s="110"/>
      <c r="D1475" s="111"/>
      <c r="E1475" s="111"/>
      <c r="F1475" s="111"/>
    </row>
    <row r="1476" spans="1:6" x14ac:dyDescent="0.25">
      <c r="A1476" s="112" t="s">
        <v>2879</v>
      </c>
      <c r="B1476" s="113" t="s">
        <v>2880</v>
      </c>
      <c r="C1476" s="114" t="s">
        <v>63</v>
      </c>
      <c r="D1476" s="115">
        <v>551.71</v>
      </c>
      <c r="E1476" s="115">
        <v>87.53</v>
      </c>
      <c r="F1476" s="115">
        <v>639.24</v>
      </c>
    </row>
    <row r="1477" spans="1:6" x14ac:dyDescent="0.25">
      <c r="A1477" s="112" t="s">
        <v>2881</v>
      </c>
      <c r="B1477" s="113" t="s">
        <v>2882</v>
      </c>
      <c r="C1477" s="114" t="s">
        <v>63</v>
      </c>
      <c r="D1477" s="115">
        <v>427.41</v>
      </c>
      <c r="E1477" s="115">
        <v>87.53</v>
      </c>
      <c r="F1477" s="115">
        <v>514.94000000000005</v>
      </c>
    </row>
    <row r="1478" spans="1:6" x14ac:dyDescent="0.25">
      <c r="A1478" s="112" t="s">
        <v>2883</v>
      </c>
      <c r="B1478" s="113" t="s">
        <v>2884</v>
      </c>
      <c r="C1478" s="114" t="s">
        <v>63</v>
      </c>
      <c r="D1478" s="115">
        <v>664.62</v>
      </c>
      <c r="E1478" s="115">
        <v>87.53</v>
      </c>
      <c r="F1478" s="115">
        <v>752.15</v>
      </c>
    </row>
    <row r="1479" spans="1:6" x14ac:dyDescent="0.25">
      <c r="A1479" s="112" t="s">
        <v>2885</v>
      </c>
      <c r="B1479" s="113" t="s">
        <v>2886</v>
      </c>
      <c r="C1479" s="114" t="s">
        <v>63</v>
      </c>
      <c r="D1479" s="115">
        <v>69.42</v>
      </c>
      <c r="E1479" s="115">
        <v>87.53</v>
      </c>
      <c r="F1479" s="115">
        <v>156.94999999999999</v>
      </c>
    </row>
    <row r="1480" spans="1:6" x14ac:dyDescent="0.25">
      <c r="A1480" s="108" t="s">
        <v>2887</v>
      </c>
      <c r="B1480" s="109" t="s">
        <v>2888</v>
      </c>
      <c r="C1480" s="110"/>
      <c r="D1480" s="111"/>
      <c r="E1480" s="111"/>
      <c r="F1480" s="111"/>
    </row>
    <row r="1481" spans="1:6" x14ac:dyDescent="0.25">
      <c r="A1481" s="112" t="s">
        <v>2889</v>
      </c>
      <c r="B1481" s="113" t="s">
        <v>2890</v>
      </c>
      <c r="C1481" s="114" t="s">
        <v>63</v>
      </c>
      <c r="D1481" s="115">
        <v>159.62</v>
      </c>
      <c r="E1481" s="115">
        <v>50.48</v>
      </c>
      <c r="F1481" s="115">
        <v>210.1</v>
      </c>
    </row>
    <row r="1482" spans="1:6" x14ac:dyDescent="0.25">
      <c r="A1482" s="108" t="s">
        <v>2891</v>
      </c>
      <c r="B1482" s="109" t="s">
        <v>2892</v>
      </c>
      <c r="C1482" s="110"/>
      <c r="D1482" s="111"/>
      <c r="E1482" s="111"/>
      <c r="F1482" s="111"/>
    </row>
    <row r="1483" spans="1:6" x14ac:dyDescent="0.25">
      <c r="A1483" s="112" t="s">
        <v>2893</v>
      </c>
      <c r="B1483" s="113" t="s">
        <v>2894</v>
      </c>
      <c r="C1483" s="114" t="s">
        <v>63</v>
      </c>
      <c r="D1483" s="115">
        <v>2339.46</v>
      </c>
      <c r="E1483" s="115">
        <v>86.61</v>
      </c>
      <c r="F1483" s="115">
        <v>2426.0700000000002</v>
      </c>
    </row>
    <row r="1484" spans="1:6" ht="30" x14ac:dyDescent="0.25">
      <c r="A1484" s="112" t="s">
        <v>2895</v>
      </c>
      <c r="B1484" s="113" t="s">
        <v>2896</v>
      </c>
      <c r="C1484" s="114" t="s">
        <v>119</v>
      </c>
      <c r="D1484" s="115">
        <v>330.78</v>
      </c>
      <c r="E1484" s="115">
        <v>68.48</v>
      </c>
      <c r="F1484" s="115">
        <v>399.26</v>
      </c>
    </row>
    <row r="1485" spans="1:6" ht="30" x14ac:dyDescent="0.25">
      <c r="A1485" s="112" t="s">
        <v>2897</v>
      </c>
      <c r="B1485" s="113" t="s">
        <v>2898</v>
      </c>
      <c r="C1485" s="114" t="s">
        <v>119</v>
      </c>
      <c r="D1485" s="115">
        <v>66.5</v>
      </c>
      <c r="E1485" s="115">
        <v>22.27</v>
      </c>
      <c r="F1485" s="115">
        <v>88.77</v>
      </c>
    </row>
    <row r="1486" spans="1:6" ht="30" x14ac:dyDescent="0.25">
      <c r="A1486" s="112" t="s">
        <v>2899</v>
      </c>
      <c r="B1486" s="113" t="s">
        <v>2900</v>
      </c>
      <c r="C1486" s="114" t="s">
        <v>119</v>
      </c>
      <c r="D1486" s="115">
        <v>107.73</v>
      </c>
      <c r="E1486" s="115">
        <v>10.18</v>
      </c>
      <c r="F1486" s="115">
        <v>117.91</v>
      </c>
    </row>
    <row r="1487" spans="1:6" x14ac:dyDescent="0.25">
      <c r="A1487" s="112" t="s">
        <v>2901</v>
      </c>
      <c r="B1487" s="113" t="s">
        <v>2902</v>
      </c>
      <c r="C1487" s="114" t="s">
        <v>119</v>
      </c>
      <c r="D1487" s="115">
        <v>63</v>
      </c>
      <c r="E1487" s="115">
        <v>5.56</v>
      </c>
      <c r="F1487" s="115">
        <v>68.56</v>
      </c>
    </row>
    <row r="1488" spans="1:6" ht="30" x14ac:dyDescent="0.25">
      <c r="A1488" s="112" t="s">
        <v>2903</v>
      </c>
      <c r="B1488" s="113" t="s">
        <v>2904</v>
      </c>
      <c r="C1488" s="114" t="s">
        <v>119</v>
      </c>
      <c r="D1488" s="115">
        <v>149.04</v>
      </c>
      <c r="E1488" s="115">
        <v>60.69</v>
      </c>
      <c r="F1488" s="115">
        <v>209.73</v>
      </c>
    </row>
    <row r="1489" spans="1:6" ht="30" x14ac:dyDescent="0.25">
      <c r="A1489" s="112" t="s">
        <v>2905</v>
      </c>
      <c r="B1489" s="113" t="s">
        <v>2906</v>
      </c>
      <c r="C1489" s="114" t="s">
        <v>119</v>
      </c>
      <c r="D1489" s="115">
        <v>111.33</v>
      </c>
      <c r="E1489" s="115">
        <v>31</v>
      </c>
      <c r="F1489" s="115">
        <v>142.33000000000001</v>
      </c>
    </row>
    <row r="1490" spans="1:6" x14ac:dyDescent="0.25">
      <c r="A1490" s="108" t="s">
        <v>2907</v>
      </c>
      <c r="B1490" s="109" t="s">
        <v>2908</v>
      </c>
      <c r="C1490" s="110"/>
      <c r="D1490" s="111"/>
      <c r="E1490" s="111"/>
      <c r="F1490" s="111"/>
    </row>
    <row r="1491" spans="1:6" x14ac:dyDescent="0.25">
      <c r="A1491" s="108" t="s">
        <v>2909</v>
      </c>
      <c r="B1491" s="109" t="s">
        <v>2910</v>
      </c>
      <c r="C1491" s="110"/>
      <c r="D1491" s="111"/>
      <c r="E1491" s="111"/>
      <c r="F1491" s="111"/>
    </row>
    <row r="1492" spans="1:6" ht="30" x14ac:dyDescent="0.25">
      <c r="A1492" s="112" t="s">
        <v>2911</v>
      </c>
      <c r="B1492" s="113" t="s">
        <v>2912</v>
      </c>
      <c r="C1492" s="114" t="s">
        <v>319</v>
      </c>
      <c r="D1492" s="115">
        <v>271.3</v>
      </c>
      <c r="E1492" s="115">
        <v>55.67</v>
      </c>
      <c r="F1492" s="115">
        <v>326.97000000000003</v>
      </c>
    </row>
    <row r="1493" spans="1:6" ht="30" x14ac:dyDescent="0.25">
      <c r="A1493" s="112" t="s">
        <v>2913</v>
      </c>
      <c r="B1493" s="113" t="s">
        <v>2914</v>
      </c>
      <c r="C1493" s="114" t="s">
        <v>319</v>
      </c>
      <c r="D1493" s="115">
        <v>527.63</v>
      </c>
      <c r="E1493" s="115">
        <v>74.22</v>
      </c>
      <c r="F1493" s="115">
        <v>601.85</v>
      </c>
    </row>
    <row r="1494" spans="1:6" ht="30" x14ac:dyDescent="0.25">
      <c r="A1494" s="112" t="s">
        <v>2915</v>
      </c>
      <c r="B1494" s="113" t="s">
        <v>2916</v>
      </c>
      <c r="C1494" s="114" t="s">
        <v>319</v>
      </c>
      <c r="D1494" s="115">
        <v>212.39</v>
      </c>
      <c r="E1494" s="115">
        <v>55.67</v>
      </c>
      <c r="F1494" s="115">
        <v>268.06</v>
      </c>
    </row>
    <row r="1495" spans="1:6" ht="30" x14ac:dyDescent="0.25">
      <c r="A1495" s="112" t="s">
        <v>2917</v>
      </c>
      <c r="B1495" s="113" t="s">
        <v>2918</v>
      </c>
      <c r="C1495" s="114" t="s">
        <v>319</v>
      </c>
      <c r="D1495" s="115">
        <v>435.84</v>
      </c>
      <c r="E1495" s="115">
        <v>74.22</v>
      </c>
      <c r="F1495" s="115">
        <v>510.06</v>
      </c>
    </row>
    <row r="1496" spans="1:6" x14ac:dyDescent="0.25">
      <c r="A1496" s="112" t="s">
        <v>2919</v>
      </c>
      <c r="B1496" s="113" t="s">
        <v>2920</v>
      </c>
      <c r="C1496" s="114" t="s">
        <v>319</v>
      </c>
      <c r="D1496" s="115">
        <v>161.13</v>
      </c>
      <c r="E1496" s="115">
        <v>55.67</v>
      </c>
      <c r="F1496" s="115">
        <v>216.8</v>
      </c>
    </row>
    <row r="1497" spans="1:6" x14ac:dyDescent="0.25">
      <c r="A1497" s="112" t="s">
        <v>2921</v>
      </c>
      <c r="B1497" s="113" t="s">
        <v>2922</v>
      </c>
      <c r="C1497" s="114" t="s">
        <v>319</v>
      </c>
      <c r="D1497" s="115">
        <v>222.16</v>
      </c>
      <c r="E1497" s="115"/>
      <c r="F1497" s="115">
        <v>222.16</v>
      </c>
    </row>
    <row r="1498" spans="1:6" x14ac:dyDescent="0.25">
      <c r="A1498" s="112" t="s">
        <v>2923</v>
      </c>
      <c r="B1498" s="113" t="s">
        <v>2924</v>
      </c>
      <c r="C1498" s="114" t="s">
        <v>319</v>
      </c>
      <c r="D1498" s="115">
        <v>343.24</v>
      </c>
      <c r="E1498" s="115"/>
      <c r="F1498" s="115">
        <v>343.24</v>
      </c>
    </row>
    <row r="1499" spans="1:6" x14ac:dyDescent="0.25">
      <c r="A1499" s="112" t="s">
        <v>2925</v>
      </c>
      <c r="B1499" s="113" t="s">
        <v>2926</v>
      </c>
      <c r="C1499" s="114" t="s">
        <v>13</v>
      </c>
      <c r="D1499" s="115">
        <v>320.76</v>
      </c>
      <c r="E1499" s="115">
        <v>62.99</v>
      </c>
      <c r="F1499" s="115">
        <v>383.75</v>
      </c>
    </row>
    <row r="1500" spans="1:6" ht="30" x14ac:dyDescent="0.25">
      <c r="A1500" s="112" t="s">
        <v>2927</v>
      </c>
      <c r="B1500" s="113" t="s">
        <v>2928</v>
      </c>
      <c r="C1500" s="114" t="s">
        <v>319</v>
      </c>
      <c r="D1500" s="115">
        <v>451.06</v>
      </c>
      <c r="E1500" s="115">
        <v>62.99</v>
      </c>
      <c r="F1500" s="115">
        <v>514.04999999999995</v>
      </c>
    </row>
    <row r="1501" spans="1:6" x14ac:dyDescent="0.25">
      <c r="A1501" s="112" t="s">
        <v>2929</v>
      </c>
      <c r="B1501" s="113" t="s">
        <v>2930</v>
      </c>
      <c r="C1501" s="114" t="s">
        <v>13</v>
      </c>
      <c r="D1501" s="115">
        <v>294.83999999999997</v>
      </c>
      <c r="E1501" s="115">
        <v>17.77</v>
      </c>
      <c r="F1501" s="115">
        <v>312.61</v>
      </c>
    </row>
    <row r="1502" spans="1:6" x14ac:dyDescent="0.25">
      <c r="A1502" s="112" t="s">
        <v>2931</v>
      </c>
      <c r="B1502" s="113" t="s">
        <v>2932</v>
      </c>
      <c r="C1502" s="114" t="s">
        <v>13</v>
      </c>
      <c r="D1502" s="115">
        <v>295.31</v>
      </c>
      <c r="E1502" s="115">
        <v>17.77</v>
      </c>
      <c r="F1502" s="115">
        <v>313.08</v>
      </c>
    </row>
    <row r="1503" spans="1:6" x14ac:dyDescent="0.25">
      <c r="A1503" s="112" t="s">
        <v>2933</v>
      </c>
      <c r="B1503" s="113" t="s">
        <v>2934</v>
      </c>
      <c r="C1503" s="114" t="s">
        <v>13</v>
      </c>
      <c r="D1503" s="115">
        <v>3446.49</v>
      </c>
      <c r="E1503" s="115">
        <v>44.43</v>
      </c>
      <c r="F1503" s="115">
        <v>3490.92</v>
      </c>
    </row>
    <row r="1504" spans="1:6" x14ac:dyDescent="0.25">
      <c r="A1504" s="112" t="s">
        <v>2935</v>
      </c>
      <c r="B1504" s="113" t="s">
        <v>2936</v>
      </c>
      <c r="C1504" s="114" t="s">
        <v>13</v>
      </c>
      <c r="D1504" s="115">
        <v>401.65</v>
      </c>
      <c r="E1504" s="115">
        <v>33.32</v>
      </c>
      <c r="F1504" s="115">
        <v>434.97</v>
      </c>
    </row>
    <row r="1505" spans="1:6" x14ac:dyDescent="0.25">
      <c r="A1505" s="112" t="s">
        <v>2937</v>
      </c>
      <c r="B1505" s="113" t="s">
        <v>2938</v>
      </c>
      <c r="C1505" s="114" t="s">
        <v>13</v>
      </c>
      <c r="D1505" s="115">
        <v>27.6</v>
      </c>
      <c r="E1505" s="115">
        <v>11.14</v>
      </c>
      <c r="F1505" s="115">
        <v>38.74</v>
      </c>
    </row>
    <row r="1506" spans="1:6" ht="30" x14ac:dyDescent="0.25">
      <c r="A1506" s="112" t="s">
        <v>2939</v>
      </c>
      <c r="B1506" s="113" t="s">
        <v>2940</v>
      </c>
      <c r="C1506" s="114" t="s">
        <v>319</v>
      </c>
      <c r="D1506" s="115">
        <v>1171.28</v>
      </c>
      <c r="E1506" s="115">
        <v>5.54</v>
      </c>
      <c r="F1506" s="115">
        <v>1176.82</v>
      </c>
    </row>
    <row r="1507" spans="1:6" ht="30" x14ac:dyDescent="0.25">
      <c r="A1507" s="112" t="s">
        <v>2941</v>
      </c>
      <c r="B1507" s="113" t="s">
        <v>2942</v>
      </c>
      <c r="C1507" s="114" t="s">
        <v>319</v>
      </c>
      <c r="D1507" s="115">
        <v>1716.26</v>
      </c>
      <c r="E1507" s="115">
        <v>5.54</v>
      </c>
      <c r="F1507" s="115">
        <v>1721.8</v>
      </c>
    </row>
    <row r="1508" spans="1:6" ht="30" x14ac:dyDescent="0.25">
      <c r="A1508" s="112" t="s">
        <v>2943</v>
      </c>
      <c r="B1508" s="113" t="s">
        <v>2944</v>
      </c>
      <c r="C1508" s="114" t="s">
        <v>319</v>
      </c>
      <c r="D1508" s="115">
        <v>1297.98</v>
      </c>
      <c r="E1508" s="115">
        <v>5.54</v>
      </c>
      <c r="F1508" s="115">
        <v>1303.52</v>
      </c>
    </row>
    <row r="1509" spans="1:6" ht="30" x14ac:dyDescent="0.25">
      <c r="A1509" s="112" t="s">
        <v>2945</v>
      </c>
      <c r="B1509" s="113" t="s">
        <v>2946</v>
      </c>
      <c r="C1509" s="114" t="s">
        <v>13</v>
      </c>
      <c r="D1509" s="115">
        <v>1032.3499999999999</v>
      </c>
      <c r="E1509" s="115">
        <v>44.43</v>
      </c>
      <c r="F1509" s="115">
        <v>1076.78</v>
      </c>
    </row>
    <row r="1510" spans="1:6" ht="30" x14ac:dyDescent="0.25">
      <c r="A1510" s="112" t="s">
        <v>2947</v>
      </c>
      <c r="B1510" s="113" t="s">
        <v>2948</v>
      </c>
      <c r="C1510" s="114" t="s">
        <v>13</v>
      </c>
      <c r="D1510" s="115">
        <v>895.11</v>
      </c>
      <c r="E1510" s="115">
        <v>88.86</v>
      </c>
      <c r="F1510" s="115">
        <v>983.97</v>
      </c>
    </row>
    <row r="1511" spans="1:6" ht="30" x14ac:dyDescent="0.25">
      <c r="A1511" s="112" t="s">
        <v>2949</v>
      </c>
      <c r="B1511" s="113" t="s">
        <v>2950</v>
      </c>
      <c r="C1511" s="114" t="s">
        <v>13</v>
      </c>
      <c r="D1511" s="115">
        <v>306.10000000000002</v>
      </c>
      <c r="E1511" s="115">
        <v>55.67</v>
      </c>
      <c r="F1511" s="115">
        <v>361.77</v>
      </c>
    </row>
    <row r="1512" spans="1:6" x14ac:dyDescent="0.25">
      <c r="A1512" s="108" t="s">
        <v>2951</v>
      </c>
      <c r="B1512" s="109" t="s">
        <v>2952</v>
      </c>
      <c r="C1512" s="110"/>
      <c r="D1512" s="111"/>
      <c r="E1512" s="111"/>
      <c r="F1512" s="111"/>
    </row>
    <row r="1513" spans="1:6" x14ac:dyDescent="0.25">
      <c r="A1513" s="112" t="s">
        <v>2953</v>
      </c>
      <c r="B1513" s="113" t="s">
        <v>2954</v>
      </c>
      <c r="C1513" s="114" t="s">
        <v>13</v>
      </c>
      <c r="D1513" s="115">
        <v>20.36</v>
      </c>
      <c r="E1513" s="115"/>
      <c r="F1513" s="115">
        <v>20.36</v>
      </c>
    </row>
    <row r="1514" spans="1:6" x14ac:dyDescent="0.25">
      <c r="A1514" s="112" t="s">
        <v>2955</v>
      </c>
      <c r="B1514" s="113" t="s">
        <v>2956</v>
      </c>
      <c r="C1514" s="114" t="s">
        <v>13</v>
      </c>
      <c r="D1514" s="115">
        <v>29.16</v>
      </c>
      <c r="E1514" s="115"/>
      <c r="F1514" s="115">
        <v>29.16</v>
      </c>
    </row>
    <row r="1515" spans="1:6" x14ac:dyDescent="0.25">
      <c r="A1515" s="112" t="s">
        <v>2957</v>
      </c>
      <c r="B1515" s="113" t="s">
        <v>2958</v>
      </c>
      <c r="C1515" s="114" t="s">
        <v>13</v>
      </c>
      <c r="D1515" s="115">
        <v>50.71</v>
      </c>
      <c r="E1515" s="115"/>
      <c r="F1515" s="115">
        <v>50.71</v>
      </c>
    </row>
    <row r="1516" spans="1:6" ht="30" x14ac:dyDescent="0.25">
      <c r="A1516" s="112" t="s">
        <v>2959</v>
      </c>
      <c r="B1516" s="113" t="s">
        <v>2960</v>
      </c>
      <c r="C1516" s="114" t="s">
        <v>13</v>
      </c>
      <c r="D1516" s="115">
        <v>167.52</v>
      </c>
      <c r="E1516" s="115"/>
      <c r="F1516" s="115">
        <v>167.52</v>
      </c>
    </row>
    <row r="1517" spans="1:6" x14ac:dyDescent="0.25">
      <c r="A1517" s="112" t="s">
        <v>2961</v>
      </c>
      <c r="B1517" s="113" t="s">
        <v>2962</v>
      </c>
      <c r="C1517" s="114" t="s">
        <v>13</v>
      </c>
      <c r="D1517" s="115">
        <v>79.52</v>
      </c>
      <c r="E1517" s="115"/>
      <c r="F1517" s="115">
        <v>79.52</v>
      </c>
    </row>
    <row r="1518" spans="1:6" x14ac:dyDescent="0.25">
      <c r="A1518" s="108" t="s">
        <v>2963</v>
      </c>
      <c r="B1518" s="109" t="s">
        <v>2964</v>
      </c>
      <c r="C1518" s="110"/>
      <c r="D1518" s="111"/>
      <c r="E1518" s="111"/>
      <c r="F1518" s="111"/>
    </row>
    <row r="1519" spans="1:6" x14ac:dyDescent="0.25">
      <c r="A1519" s="112" t="s">
        <v>2965</v>
      </c>
      <c r="B1519" s="113" t="s">
        <v>2966</v>
      </c>
      <c r="C1519" s="114" t="s">
        <v>13</v>
      </c>
      <c r="D1519" s="115"/>
      <c r="E1519" s="115">
        <v>55.67</v>
      </c>
      <c r="F1519" s="115">
        <v>55.67</v>
      </c>
    </row>
    <row r="1520" spans="1:6" x14ac:dyDescent="0.25">
      <c r="A1520" s="112" t="s">
        <v>2967</v>
      </c>
      <c r="B1520" s="113" t="s">
        <v>2968</v>
      </c>
      <c r="C1520" s="114" t="s">
        <v>13</v>
      </c>
      <c r="D1520" s="115">
        <v>812.26</v>
      </c>
      <c r="E1520" s="115">
        <v>44.43</v>
      </c>
      <c r="F1520" s="115">
        <v>856.69</v>
      </c>
    </row>
    <row r="1521" spans="1:6" x14ac:dyDescent="0.25">
      <c r="A1521" s="112" t="s">
        <v>2969</v>
      </c>
      <c r="B1521" s="113" t="s">
        <v>2970</v>
      </c>
      <c r="C1521" s="114" t="s">
        <v>13</v>
      </c>
      <c r="D1521" s="115"/>
      <c r="E1521" s="115">
        <v>47.87</v>
      </c>
      <c r="F1521" s="115">
        <v>47.87</v>
      </c>
    </row>
    <row r="1522" spans="1:6" x14ac:dyDescent="0.25">
      <c r="A1522" s="112" t="s">
        <v>2971</v>
      </c>
      <c r="B1522" s="113" t="s">
        <v>2972</v>
      </c>
      <c r="C1522" s="114" t="s">
        <v>319</v>
      </c>
      <c r="D1522" s="115">
        <v>1384.81</v>
      </c>
      <c r="E1522" s="115">
        <v>57.76</v>
      </c>
      <c r="F1522" s="115">
        <v>1442.57</v>
      </c>
    </row>
    <row r="1523" spans="1:6" x14ac:dyDescent="0.25">
      <c r="A1523" s="112" t="s">
        <v>2973</v>
      </c>
      <c r="B1523" s="113" t="s">
        <v>2974</v>
      </c>
      <c r="C1523" s="114" t="s">
        <v>13</v>
      </c>
      <c r="D1523" s="115"/>
      <c r="E1523" s="115">
        <v>6.31</v>
      </c>
      <c r="F1523" s="115">
        <v>6.31</v>
      </c>
    </row>
    <row r="1524" spans="1:6" x14ac:dyDescent="0.25">
      <c r="A1524" s="112" t="s">
        <v>2975</v>
      </c>
      <c r="B1524" s="113" t="s">
        <v>2976</v>
      </c>
      <c r="C1524" s="114" t="s">
        <v>319</v>
      </c>
      <c r="D1524" s="115">
        <v>413.1</v>
      </c>
      <c r="E1524" s="115">
        <v>111.33</v>
      </c>
      <c r="F1524" s="115">
        <v>524.42999999999995</v>
      </c>
    </row>
    <row r="1525" spans="1:6" x14ac:dyDescent="0.25">
      <c r="A1525" s="112" t="s">
        <v>2977</v>
      </c>
      <c r="B1525" s="113" t="s">
        <v>2978</v>
      </c>
      <c r="C1525" s="114" t="s">
        <v>13</v>
      </c>
      <c r="D1525" s="115">
        <v>139.29</v>
      </c>
      <c r="E1525" s="115">
        <v>21.42</v>
      </c>
      <c r="F1525" s="115">
        <v>160.71</v>
      </c>
    </row>
    <row r="1526" spans="1:6" x14ac:dyDescent="0.25">
      <c r="A1526" s="112" t="s">
        <v>2979</v>
      </c>
      <c r="B1526" s="113" t="s">
        <v>2980</v>
      </c>
      <c r="C1526" s="114" t="s">
        <v>319</v>
      </c>
      <c r="D1526" s="115">
        <v>3731.34</v>
      </c>
      <c r="E1526" s="115">
        <v>133.29</v>
      </c>
      <c r="F1526" s="115">
        <v>3864.63</v>
      </c>
    </row>
    <row r="1527" spans="1:6" x14ac:dyDescent="0.25">
      <c r="A1527" s="112" t="s">
        <v>2981</v>
      </c>
      <c r="B1527" s="113" t="s">
        <v>2982</v>
      </c>
      <c r="C1527" s="114" t="s">
        <v>13</v>
      </c>
      <c r="D1527" s="115">
        <v>373.57</v>
      </c>
      <c r="E1527" s="115">
        <v>44.43</v>
      </c>
      <c r="F1527" s="115">
        <v>418</v>
      </c>
    </row>
    <row r="1528" spans="1:6" x14ac:dyDescent="0.25">
      <c r="A1528" s="112" t="s">
        <v>2983</v>
      </c>
      <c r="B1528" s="113" t="s">
        <v>2984</v>
      </c>
      <c r="C1528" s="114" t="s">
        <v>13</v>
      </c>
      <c r="D1528" s="115">
        <v>236.92</v>
      </c>
      <c r="E1528" s="115">
        <v>33.32</v>
      </c>
      <c r="F1528" s="115">
        <v>270.24</v>
      </c>
    </row>
    <row r="1529" spans="1:6" x14ac:dyDescent="0.25">
      <c r="A1529" s="112" t="s">
        <v>2985</v>
      </c>
      <c r="B1529" s="113" t="s">
        <v>2986</v>
      </c>
      <c r="C1529" s="114" t="s">
        <v>13</v>
      </c>
      <c r="D1529" s="115">
        <v>96.82</v>
      </c>
      <c r="E1529" s="115">
        <v>7.56</v>
      </c>
      <c r="F1529" s="115">
        <v>104.38</v>
      </c>
    </row>
    <row r="1530" spans="1:6" x14ac:dyDescent="0.25">
      <c r="A1530" s="112" t="s">
        <v>2987</v>
      </c>
      <c r="B1530" s="113" t="s">
        <v>2988</v>
      </c>
      <c r="C1530" s="114" t="s">
        <v>13</v>
      </c>
      <c r="D1530" s="115">
        <v>56.87</v>
      </c>
      <c r="E1530" s="115">
        <v>7.56</v>
      </c>
      <c r="F1530" s="115">
        <v>64.430000000000007</v>
      </c>
    </row>
    <row r="1531" spans="1:6" x14ac:dyDescent="0.25">
      <c r="A1531" s="112" t="s">
        <v>2989</v>
      </c>
      <c r="B1531" s="113" t="s">
        <v>2990</v>
      </c>
      <c r="C1531" s="114" t="s">
        <v>13</v>
      </c>
      <c r="D1531" s="115">
        <v>165.69</v>
      </c>
      <c r="E1531" s="115">
        <v>7.56</v>
      </c>
      <c r="F1531" s="115">
        <v>173.25</v>
      </c>
    </row>
    <row r="1532" spans="1:6" x14ac:dyDescent="0.25">
      <c r="A1532" s="112" t="s">
        <v>2991</v>
      </c>
      <c r="B1532" s="113" t="s">
        <v>2992</v>
      </c>
      <c r="C1532" s="114" t="s">
        <v>319</v>
      </c>
      <c r="D1532" s="115">
        <v>27.1</v>
      </c>
      <c r="E1532" s="115">
        <v>6.31</v>
      </c>
      <c r="F1532" s="115">
        <v>33.409999999999997</v>
      </c>
    </row>
    <row r="1533" spans="1:6" x14ac:dyDescent="0.25">
      <c r="A1533" s="112" t="s">
        <v>2993</v>
      </c>
      <c r="B1533" s="113" t="s">
        <v>2994</v>
      </c>
      <c r="C1533" s="114" t="s">
        <v>13</v>
      </c>
      <c r="D1533" s="115">
        <v>39.32</v>
      </c>
      <c r="E1533" s="115">
        <v>6.31</v>
      </c>
      <c r="F1533" s="115">
        <v>45.63</v>
      </c>
    </row>
    <row r="1534" spans="1:6" ht="30" x14ac:dyDescent="0.25">
      <c r="A1534" s="112" t="s">
        <v>2995</v>
      </c>
      <c r="B1534" s="113" t="s">
        <v>2996</v>
      </c>
      <c r="C1534" s="114" t="s">
        <v>13</v>
      </c>
      <c r="D1534" s="115">
        <v>54.34</v>
      </c>
      <c r="E1534" s="115">
        <v>6.31</v>
      </c>
      <c r="F1534" s="115">
        <v>60.65</v>
      </c>
    </row>
    <row r="1535" spans="1:6" x14ac:dyDescent="0.25">
      <c r="A1535" s="112" t="s">
        <v>2997</v>
      </c>
      <c r="B1535" s="113" t="s">
        <v>2998</v>
      </c>
      <c r="C1535" s="114" t="s">
        <v>319</v>
      </c>
      <c r="D1535" s="115">
        <v>204.67</v>
      </c>
      <c r="E1535" s="115">
        <v>13.36</v>
      </c>
      <c r="F1535" s="115">
        <v>218.03</v>
      </c>
    </row>
    <row r="1536" spans="1:6" x14ac:dyDescent="0.25">
      <c r="A1536" s="112" t="s">
        <v>2999</v>
      </c>
      <c r="B1536" s="113" t="s">
        <v>3000</v>
      </c>
      <c r="C1536" s="114" t="s">
        <v>13</v>
      </c>
      <c r="D1536" s="115">
        <v>68.180000000000007</v>
      </c>
      <c r="E1536" s="115">
        <v>7.56</v>
      </c>
      <c r="F1536" s="115">
        <v>75.739999999999995</v>
      </c>
    </row>
    <row r="1537" spans="1:6" x14ac:dyDescent="0.25">
      <c r="A1537" s="112" t="s">
        <v>3001</v>
      </c>
      <c r="B1537" s="113" t="s">
        <v>3002</v>
      </c>
      <c r="C1537" s="114" t="s">
        <v>13</v>
      </c>
      <c r="D1537" s="115">
        <v>89.42</v>
      </c>
      <c r="E1537" s="115">
        <v>7.56</v>
      </c>
      <c r="F1537" s="115">
        <v>96.98</v>
      </c>
    </row>
    <row r="1538" spans="1:6" x14ac:dyDescent="0.25">
      <c r="A1538" s="112" t="s">
        <v>3003</v>
      </c>
      <c r="B1538" s="113" t="s">
        <v>3004</v>
      </c>
      <c r="C1538" s="114" t="s">
        <v>13</v>
      </c>
      <c r="D1538" s="115">
        <v>190.87</v>
      </c>
      <c r="E1538" s="115">
        <v>5.54</v>
      </c>
      <c r="F1538" s="115">
        <v>196.41</v>
      </c>
    </row>
    <row r="1539" spans="1:6" x14ac:dyDescent="0.25">
      <c r="A1539" s="112" t="s">
        <v>3005</v>
      </c>
      <c r="B1539" s="113" t="s">
        <v>3006</v>
      </c>
      <c r="C1539" s="114" t="s">
        <v>13</v>
      </c>
      <c r="D1539" s="115">
        <v>205.54</v>
      </c>
      <c r="E1539" s="115">
        <v>7.56</v>
      </c>
      <c r="F1539" s="115">
        <v>213.1</v>
      </c>
    </row>
    <row r="1540" spans="1:6" ht="30" x14ac:dyDescent="0.25">
      <c r="A1540" s="112" t="s">
        <v>3007</v>
      </c>
      <c r="B1540" s="113" t="s">
        <v>3008</v>
      </c>
      <c r="C1540" s="114" t="s">
        <v>13</v>
      </c>
      <c r="D1540" s="115">
        <v>782.02</v>
      </c>
      <c r="E1540" s="115">
        <v>66.650000000000006</v>
      </c>
      <c r="F1540" s="115">
        <v>848.67</v>
      </c>
    </row>
    <row r="1541" spans="1:6" x14ac:dyDescent="0.25">
      <c r="A1541" s="112" t="s">
        <v>14893</v>
      </c>
      <c r="B1541" s="113" t="s">
        <v>14894</v>
      </c>
      <c r="C1541" s="114" t="s">
        <v>13</v>
      </c>
      <c r="D1541" s="115">
        <v>115.54</v>
      </c>
      <c r="E1541" s="115">
        <v>66.650000000000006</v>
      </c>
      <c r="F1541" s="115">
        <v>182.19</v>
      </c>
    </row>
    <row r="1542" spans="1:6" x14ac:dyDescent="0.25">
      <c r="A1542" s="112" t="s">
        <v>3009</v>
      </c>
      <c r="B1542" s="113" t="s">
        <v>3010</v>
      </c>
      <c r="C1542" s="114" t="s">
        <v>13</v>
      </c>
      <c r="D1542" s="115">
        <v>23.05</v>
      </c>
      <c r="E1542" s="115">
        <v>42.83</v>
      </c>
      <c r="F1542" s="115">
        <v>65.88</v>
      </c>
    </row>
    <row r="1543" spans="1:6" x14ac:dyDescent="0.25">
      <c r="A1543" s="112" t="s">
        <v>3011</v>
      </c>
      <c r="B1543" s="113" t="s">
        <v>3012</v>
      </c>
      <c r="C1543" s="114" t="s">
        <v>13</v>
      </c>
      <c r="D1543" s="115">
        <v>177.99</v>
      </c>
      <c r="E1543" s="115">
        <v>7.56</v>
      </c>
      <c r="F1543" s="115">
        <v>185.55</v>
      </c>
    </row>
    <row r="1544" spans="1:6" x14ac:dyDescent="0.25">
      <c r="A1544" s="112" t="s">
        <v>3013</v>
      </c>
      <c r="B1544" s="113" t="s">
        <v>3014</v>
      </c>
      <c r="C1544" s="114" t="s">
        <v>13</v>
      </c>
      <c r="D1544" s="115">
        <v>9922.09</v>
      </c>
      <c r="E1544" s="115"/>
      <c r="F1544" s="115">
        <v>9922.09</v>
      </c>
    </row>
    <row r="1545" spans="1:6" ht="30" x14ac:dyDescent="0.25">
      <c r="A1545" s="112" t="s">
        <v>3015</v>
      </c>
      <c r="B1545" s="113" t="s">
        <v>3016</v>
      </c>
      <c r="C1545" s="114" t="s">
        <v>13</v>
      </c>
      <c r="D1545" s="115">
        <v>13991.45</v>
      </c>
      <c r="E1545" s="115"/>
      <c r="F1545" s="115">
        <v>13991.45</v>
      </c>
    </row>
    <row r="1546" spans="1:6" ht="30" x14ac:dyDescent="0.25">
      <c r="A1546" s="112" t="s">
        <v>3017</v>
      </c>
      <c r="B1546" s="113" t="s">
        <v>3018</v>
      </c>
      <c r="C1546" s="114" t="s">
        <v>319</v>
      </c>
      <c r="D1546" s="115">
        <v>781.67</v>
      </c>
      <c r="E1546" s="115">
        <v>88.86</v>
      </c>
      <c r="F1546" s="115">
        <v>870.53</v>
      </c>
    </row>
    <row r="1547" spans="1:6" ht="30" x14ac:dyDescent="0.25">
      <c r="A1547" s="112" t="s">
        <v>3019</v>
      </c>
      <c r="B1547" s="113" t="s">
        <v>3020</v>
      </c>
      <c r="C1547" s="114" t="s">
        <v>319</v>
      </c>
      <c r="D1547" s="115">
        <v>1495.93</v>
      </c>
      <c r="E1547" s="115">
        <v>177.72</v>
      </c>
      <c r="F1547" s="115">
        <v>1673.65</v>
      </c>
    </row>
    <row r="1548" spans="1:6" ht="45" x14ac:dyDescent="0.25">
      <c r="A1548" s="112" t="s">
        <v>3021</v>
      </c>
      <c r="B1548" s="113" t="s">
        <v>3022</v>
      </c>
      <c r="C1548" s="114" t="s">
        <v>319</v>
      </c>
      <c r="D1548" s="115">
        <v>1067.8499999999999</v>
      </c>
      <c r="E1548" s="115">
        <v>177.72</v>
      </c>
      <c r="F1548" s="115">
        <v>1245.57</v>
      </c>
    </row>
    <row r="1549" spans="1:6" ht="45" x14ac:dyDescent="0.25">
      <c r="A1549" s="112" t="s">
        <v>3023</v>
      </c>
      <c r="B1549" s="113" t="s">
        <v>3024</v>
      </c>
      <c r="C1549" s="114" t="s">
        <v>319</v>
      </c>
      <c r="D1549" s="115">
        <v>1228.71</v>
      </c>
      <c r="E1549" s="115">
        <v>177.72</v>
      </c>
      <c r="F1549" s="115">
        <v>1406.43</v>
      </c>
    </row>
    <row r="1550" spans="1:6" x14ac:dyDescent="0.25">
      <c r="A1550" s="112" t="s">
        <v>3025</v>
      </c>
      <c r="B1550" s="113" t="s">
        <v>3026</v>
      </c>
      <c r="C1550" s="114" t="s">
        <v>119</v>
      </c>
      <c r="D1550" s="115">
        <v>44.68</v>
      </c>
      <c r="E1550" s="115">
        <v>10.18</v>
      </c>
      <c r="F1550" s="115">
        <v>54.86</v>
      </c>
    </row>
    <row r="1551" spans="1:6" x14ac:dyDescent="0.25">
      <c r="A1551" s="108" t="s">
        <v>3027</v>
      </c>
      <c r="B1551" s="109" t="s">
        <v>3028</v>
      </c>
      <c r="C1551" s="110"/>
      <c r="D1551" s="111"/>
      <c r="E1551" s="111"/>
      <c r="F1551" s="111"/>
    </row>
    <row r="1552" spans="1:6" x14ac:dyDescent="0.25">
      <c r="A1552" s="108" t="s">
        <v>3029</v>
      </c>
      <c r="B1552" s="109" t="s">
        <v>3030</v>
      </c>
      <c r="C1552" s="110"/>
      <c r="D1552" s="111"/>
      <c r="E1552" s="111"/>
      <c r="F1552" s="111"/>
    </row>
    <row r="1553" spans="1:6" x14ac:dyDescent="0.25">
      <c r="A1553" s="112" t="s">
        <v>3031</v>
      </c>
      <c r="B1553" s="113" t="s">
        <v>3032</v>
      </c>
      <c r="C1553" s="114" t="s">
        <v>119</v>
      </c>
      <c r="D1553" s="115">
        <v>6.53</v>
      </c>
      <c r="E1553" s="115">
        <v>13.17</v>
      </c>
      <c r="F1553" s="115">
        <v>19.7</v>
      </c>
    </row>
    <row r="1554" spans="1:6" x14ac:dyDescent="0.25">
      <c r="A1554" s="112" t="s">
        <v>3033</v>
      </c>
      <c r="B1554" s="113" t="s">
        <v>3034</v>
      </c>
      <c r="C1554" s="114" t="s">
        <v>560</v>
      </c>
      <c r="D1554" s="115">
        <v>36.35</v>
      </c>
      <c r="E1554" s="115">
        <v>58.92</v>
      </c>
      <c r="F1554" s="115">
        <v>95.27</v>
      </c>
    </row>
    <row r="1555" spans="1:6" x14ac:dyDescent="0.25">
      <c r="A1555" s="112" t="s">
        <v>3035</v>
      </c>
      <c r="B1555" s="113" t="s">
        <v>3036</v>
      </c>
      <c r="C1555" s="114" t="s">
        <v>119</v>
      </c>
      <c r="D1555" s="115">
        <v>8</v>
      </c>
      <c r="E1555" s="115">
        <v>13.17</v>
      </c>
      <c r="F1555" s="115">
        <v>21.17</v>
      </c>
    </row>
    <row r="1556" spans="1:6" x14ac:dyDescent="0.25">
      <c r="A1556" s="112" t="s">
        <v>3037</v>
      </c>
      <c r="B1556" s="113" t="s">
        <v>3038</v>
      </c>
      <c r="C1556" s="114" t="s">
        <v>560</v>
      </c>
      <c r="D1556" s="115">
        <v>17.05</v>
      </c>
      <c r="E1556" s="115">
        <v>13.17</v>
      </c>
      <c r="F1556" s="115">
        <v>30.22</v>
      </c>
    </row>
    <row r="1557" spans="1:6" x14ac:dyDescent="0.25">
      <c r="A1557" s="112" t="s">
        <v>3039</v>
      </c>
      <c r="B1557" s="113" t="s">
        <v>3040</v>
      </c>
      <c r="C1557" s="114" t="s">
        <v>560</v>
      </c>
      <c r="D1557" s="115">
        <v>12.2</v>
      </c>
      <c r="E1557" s="115">
        <v>13.17</v>
      </c>
      <c r="F1557" s="115">
        <v>25.37</v>
      </c>
    </row>
    <row r="1558" spans="1:6" x14ac:dyDescent="0.25">
      <c r="A1558" s="108" t="s">
        <v>3041</v>
      </c>
      <c r="B1558" s="109" t="s">
        <v>3042</v>
      </c>
      <c r="C1558" s="110"/>
      <c r="D1558" s="111"/>
      <c r="E1558" s="111"/>
      <c r="F1558" s="111"/>
    </row>
    <row r="1559" spans="1:6" ht="30" x14ac:dyDescent="0.25">
      <c r="A1559" s="112" t="s">
        <v>3043</v>
      </c>
      <c r="B1559" s="113" t="s">
        <v>3044</v>
      </c>
      <c r="C1559" s="114" t="s">
        <v>119</v>
      </c>
      <c r="D1559" s="115">
        <v>8.69</v>
      </c>
      <c r="E1559" s="115">
        <v>11.14</v>
      </c>
      <c r="F1559" s="115">
        <v>19.829999999999998</v>
      </c>
    </row>
    <row r="1560" spans="1:6" ht="30" x14ac:dyDescent="0.25">
      <c r="A1560" s="112" t="s">
        <v>3045</v>
      </c>
      <c r="B1560" s="113" t="s">
        <v>3046</v>
      </c>
      <c r="C1560" s="114" t="s">
        <v>119</v>
      </c>
      <c r="D1560" s="115">
        <v>15.36</v>
      </c>
      <c r="E1560" s="115">
        <v>11.14</v>
      </c>
      <c r="F1560" s="115">
        <v>26.5</v>
      </c>
    </row>
    <row r="1561" spans="1:6" x14ac:dyDescent="0.25">
      <c r="A1561" s="112" t="s">
        <v>3047</v>
      </c>
      <c r="B1561" s="113" t="s">
        <v>3048</v>
      </c>
      <c r="C1561" s="114" t="s">
        <v>119</v>
      </c>
      <c r="D1561" s="115">
        <v>9.84</v>
      </c>
      <c r="E1561" s="115">
        <v>11.14</v>
      </c>
      <c r="F1561" s="115">
        <v>20.98</v>
      </c>
    </row>
    <row r="1562" spans="1:6" x14ac:dyDescent="0.25">
      <c r="A1562" s="112" t="s">
        <v>3049</v>
      </c>
      <c r="B1562" s="113" t="s">
        <v>3050</v>
      </c>
      <c r="C1562" s="114" t="s">
        <v>119</v>
      </c>
      <c r="D1562" s="115">
        <v>21.54</v>
      </c>
      <c r="E1562" s="115">
        <v>11.14</v>
      </c>
      <c r="F1562" s="115">
        <v>32.68</v>
      </c>
    </row>
    <row r="1563" spans="1:6" x14ac:dyDescent="0.25">
      <c r="A1563" s="108" t="s">
        <v>3051</v>
      </c>
      <c r="B1563" s="109" t="s">
        <v>3052</v>
      </c>
      <c r="C1563" s="110"/>
      <c r="D1563" s="111"/>
      <c r="E1563" s="111"/>
      <c r="F1563" s="111"/>
    </row>
    <row r="1564" spans="1:6" x14ac:dyDescent="0.25">
      <c r="A1564" s="112" t="s">
        <v>3053</v>
      </c>
      <c r="B1564" s="113" t="s">
        <v>3054</v>
      </c>
      <c r="C1564" s="114" t="s">
        <v>560</v>
      </c>
      <c r="D1564" s="115">
        <v>47.43</v>
      </c>
      <c r="E1564" s="115">
        <v>13.88</v>
      </c>
      <c r="F1564" s="115">
        <v>61.31</v>
      </c>
    </row>
    <row r="1565" spans="1:6" x14ac:dyDescent="0.25">
      <c r="A1565" s="108" t="s">
        <v>3055</v>
      </c>
      <c r="B1565" s="109" t="s">
        <v>3056</v>
      </c>
      <c r="C1565" s="110"/>
      <c r="D1565" s="111"/>
      <c r="E1565" s="111"/>
      <c r="F1565" s="111"/>
    </row>
    <row r="1566" spans="1:6" x14ac:dyDescent="0.25">
      <c r="A1566" s="108" t="s">
        <v>3057</v>
      </c>
      <c r="B1566" s="109" t="s">
        <v>3058</v>
      </c>
      <c r="C1566" s="110"/>
      <c r="D1566" s="111"/>
      <c r="E1566" s="111"/>
      <c r="F1566" s="111"/>
    </row>
    <row r="1567" spans="1:6" ht="30" x14ac:dyDescent="0.25">
      <c r="A1567" s="112" t="s">
        <v>3059</v>
      </c>
      <c r="B1567" s="113" t="s">
        <v>3060</v>
      </c>
      <c r="C1567" s="114" t="s">
        <v>119</v>
      </c>
      <c r="D1567" s="115">
        <v>182.95</v>
      </c>
      <c r="E1567" s="115">
        <v>11.14</v>
      </c>
      <c r="F1567" s="115">
        <v>194.09</v>
      </c>
    </row>
    <row r="1568" spans="1:6" ht="30" x14ac:dyDescent="0.25">
      <c r="A1568" s="112" t="s">
        <v>3061</v>
      </c>
      <c r="B1568" s="113" t="s">
        <v>3062</v>
      </c>
      <c r="C1568" s="114" t="s">
        <v>13</v>
      </c>
      <c r="D1568" s="115">
        <v>113.4</v>
      </c>
      <c r="E1568" s="115">
        <v>11.14</v>
      </c>
      <c r="F1568" s="115">
        <v>124.54</v>
      </c>
    </row>
    <row r="1569" spans="1:6" ht="30" x14ac:dyDescent="0.25">
      <c r="A1569" s="112" t="s">
        <v>3063</v>
      </c>
      <c r="B1569" s="113" t="s">
        <v>3064</v>
      </c>
      <c r="C1569" s="114" t="s">
        <v>13</v>
      </c>
      <c r="D1569" s="115">
        <v>152.46</v>
      </c>
      <c r="E1569" s="115">
        <v>11.14</v>
      </c>
      <c r="F1569" s="115">
        <v>163.6</v>
      </c>
    </row>
    <row r="1570" spans="1:6" ht="30" x14ac:dyDescent="0.25">
      <c r="A1570" s="112" t="s">
        <v>3065</v>
      </c>
      <c r="B1570" s="113" t="s">
        <v>3066</v>
      </c>
      <c r="C1570" s="114" t="s">
        <v>13</v>
      </c>
      <c r="D1570" s="115">
        <v>532.80999999999995</v>
      </c>
      <c r="E1570" s="115">
        <v>11.14</v>
      </c>
      <c r="F1570" s="115">
        <v>543.95000000000005</v>
      </c>
    </row>
    <row r="1571" spans="1:6" ht="45" x14ac:dyDescent="0.25">
      <c r="A1571" s="112" t="s">
        <v>3067</v>
      </c>
      <c r="B1571" s="113" t="s">
        <v>3068</v>
      </c>
      <c r="C1571" s="114" t="s">
        <v>13</v>
      </c>
      <c r="D1571" s="115">
        <v>202.18</v>
      </c>
      <c r="E1571" s="115">
        <v>11.14</v>
      </c>
      <c r="F1571" s="115">
        <v>213.32</v>
      </c>
    </row>
    <row r="1572" spans="1:6" ht="30" x14ac:dyDescent="0.25">
      <c r="A1572" s="112" t="s">
        <v>3069</v>
      </c>
      <c r="B1572" s="113" t="s">
        <v>3070</v>
      </c>
      <c r="C1572" s="114" t="s">
        <v>13</v>
      </c>
      <c r="D1572" s="115">
        <v>165.39</v>
      </c>
      <c r="E1572" s="115">
        <v>11.14</v>
      </c>
      <c r="F1572" s="115">
        <v>176.53</v>
      </c>
    </row>
    <row r="1573" spans="1:6" ht="45" x14ac:dyDescent="0.25">
      <c r="A1573" s="112" t="s">
        <v>3071</v>
      </c>
      <c r="B1573" s="113" t="s">
        <v>3072</v>
      </c>
      <c r="C1573" s="114" t="s">
        <v>13</v>
      </c>
      <c r="D1573" s="115">
        <v>382.22</v>
      </c>
      <c r="E1573" s="115">
        <v>11.14</v>
      </c>
      <c r="F1573" s="115">
        <v>393.36</v>
      </c>
    </row>
    <row r="1574" spans="1:6" ht="30" x14ac:dyDescent="0.25">
      <c r="A1574" s="112" t="s">
        <v>3073</v>
      </c>
      <c r="B1574" s="113" t="s">
        <v>3074</v>
      </c>
      <c r="C1574" s="114" t="s">
        <v>13</v>
      </c>
      <c r="D1574" s="115">
        <v>323.72000000000003</v>
      </c>
      <c r="E1574" s="115">
        <v>11.14</v>
      </c>
      <c r="F1574" s="115">
        <v>334.86</v>
      </c>
    </row>
    <row r="1575" spans="1:6" ht="30" x14ac:dyDescent="0.25">
      <c r="A1575" s="112" t="s">
        <v>3075</v>
      </c>
      <c r="B1575" s="113" t="s">
        <v>3076</v>
      </c>
      <c r="C1575" s="114" t="s">
        <v>13</v>
      </c>
      <c r="D1575" s="115">
        <v>167.73</v>
      </c>
      <c r="E1575" s="115">
        <v>11.14</v>
      </c>
      <c r="F1575" s="115">
        <v>178.87</v>
      </c>
    </row>
    <row r="1576" spans="1:6" ht="30" x14ac:dyDescent="0.25">
      <c r="A1576" s="112" t="s">
        <v>3077</v>
      </c>
      <c r="B1576" s="113" t="s">
        <v>3078</v>
      </c>
      <c r="C1576" s="114" t="s">
        <v>13</v>
      </c>
      <c r="D1576" s="115">
        <v>459.79</v>
      </c>
      <c r="E1576" s="115">
        <v>18.559999999999999</v>
      </c>
      <c r="F1576" s="115">
        <v>478.35</v>
      </c>
    </row>
    <row r="1577" spans="1:6" x14ac:dyDescent="0.25">
      <c r="A1577" s="108" t="s">
        <v>3079</v>
      </c>
      <c r="B1577" s="109" t="s">
        <v>3080</v>
      </c>
      <c r="C1577" s="110"/>
      <c r="D1577" s="111"/>
      <c r="E1577" s="111"/>
      <c r="F1577" s="111"/>
    </row>
    <row r="1578" spans="1:6" ht="30" x14ac:dyDescent="0.25">
      <c r="A1578" s="112" t="s">
        <v>3081</v>
      </c>
      <c r="B1578" s="113" t="s">
        <v>3082</v>
      </c>
      <c r="C1578" s="114" t="s">
        <v>13</v>
      </c>
      <c r="D1578" s="115">
        <v>2363.0100000000002</v>
      </c>
      <c r="E1578" s="115">
        <v>58.74</v>
      </c>
      <c r="F1578" s="115">
        <v>2421.75</v>
      </c>
    </row>
    <row r="1579" spans="1:6" ht="30" x14ac:dyDescent="0.25">
      <c r="A1579" s="112" t="s">
        <v>3083</v>
      </c>
      <c r="B1579" s="113" t="s">
        <v>3084</v>
      </c>
      <c r="C1579" s="114" t="s">
        <v>13</v>
      </c>
      <c r="D1579" s="115">
        <v>3058.64</v>
      </c>
      <c r="E1579" s="115">
        <v>58.74</v>
      </c>
      <c r="F1579" s="115">
        <v>3117.38</v>
      </c>
    </row>
    <row r="1580" spans="1:6" x14ac:dyDescent="0.25">
      <c r="A1580" s="108" t="s">
        <v>3085</v>
      </c>
      <c r="B1580" s="109" t="s">
        <v>3086</v>
      </c>
      <c r="C1580" s="110"/>
      <c r="D1580" s="111"/>
      <c r="E1580" s="111"/>
      <c r="F1580" s="111"/>
    </row>
    <row r="1581" spans="1:6" ht="30" x14ac:dyDescent="0.25">
      <c r="A1581" s="112" t="s">
        <v>3087</v>
      </c>
      <c r="B1581" s="113" t="s">
        <v>3088</v>
      </c>
      <c r="C1581" s="114" t="s">
        <v>63</v>
      </c>
      <c r="D1581" s="115">
        <v>285.82</v>
      </c>
      <c r="E1581" s="115">
        <v>20.399999999999999</v>
      </c>
      <c r="F1581" s="115">
        <v>306.22000000000003</v>
      </c>
    </row>
    <row r="1582" spans="1:6" ht="30" x14ac:dyDescent="0.25">
      <c r="A1582" s="112" t="s">
        <v>3089</v>
      </c>
      <c r="B1582" s="113" t="s">
        <v>3090</v>
      </c>
      <c r="C1582" s="114" t="s">
        <v>63</v>
      </c>
      <c r="D1582" s="115">
        <v>164.49</v>
      </c>
      <c r="E1582" s="115">
        <v>8.5299999999999994</v>
      </c>
      <c r="F1582" s="115">
        <v>173.02</v>
      </c>
    </row>
    <row r="1583" spans="1:6" ht="30" x14ac:dyDescent="0.25">
      <c r="A1583" s="112" t="s">
        <v>3091</v>
      </c>
      <c r="B1583" s="113" t="s">
        <v>3092</v>
      </c>
      <c r="C1583" s="114" t="s">
        <v>63</v>
      </c>
      <c r="D1583" s="115">
        <v>111.27</v>
      </c>
      <c r="E1583" s="115">
        <v>23.95</v>
      </c>
      <c r="F1583" s="115">
        <v>135.22</v>
      </c>
    </row>
    <row r="1584" spans="1:6" ht="30" x14ac:dyDescent="0.25">
      <c r="A1584" s="112" t="s">
        <v>3093</v>
      </c>
      <c r="B1584" s="113" t="s">
        <v>3094</v>
      </c>
      <c r="C1584" s="114" t="s">
        <v>13</v>
      </c>
      <c r="D1584" s="115">
        <v>3.92</v>
      </c>
      <c r="E1584" s="115">
        <v>1.3</v>
      </c>
      <c r="F1584" s="115">
        <v>5.22</v>
      </c>
    </row>
    <row r="1585" spans="1:6" ht="30" x14ac:dyDescent="0.25">
      <c r="A1585" s="112" t="s">
        <v>3095</v>
      </c>
      <c r="B1585" s="113" t="s">
        <v>3096</v>
      </c>
      <c r="C1585" s="114" t="s">
        <v>119</v>
      </c>
      <c r="D1585" s="115">
        <v>405.83</v>
      </c>
      <c r="E1585" s="115"/>
      <c r="F1585" s="115">
        <v>405.83</v>
      </c>
    </row>
    <row r="1586" spans="1:6" ht="30" x14ac:dyDescent="0.25">
      <c r="A1586" s="112" t="s">
        <v>3097</v>
      </c>
      <c r="B1586" s="113" t="s">
        <v>3098</v>
      </c>
      <c r="C1586" s="114" t="s">
        <v>63</v>
      </c>
      <c r="D1586" s="115">
        <v>4.59</v>
      </c>
      <c r="E1586" s="115">
        <v>8.44</v>
      </c>
      <c r="F1586" s="115">
        <v>13.03</v>
      </c>
    </row>
    <row r="1587" spans="1:6" ht="30" x14ac:dyDescent="0.25">
      <c r="A1587" s="112" t="s">
        <v>3099</v>
      </c>
      <c r="B1587" s="113" t="s">
        <v>3100</v>
      </c>
      <c r="C1587" s="114" t="s">
        <v>13</v>
      </c>
      <c r="D1587" s="115">
        <v>0.41</v>
      </c>
      <c r="E1587" s="115">
        <v>13.58</v>
      </c>
      <c r="F1587" s="115">
        <v>13.99</v>
      </c>
    </row>
    <row r="1588" spans="1:6" ht="30" x14ac:dyDescent="0.25">
      <c r="A1588" s="112" t="s">
        <v>3101</v>
      </c>
      <c r="B1588" s="113" t="s">
        <v>3102</v>
      </c>
      <c r="C1588" s="114" t="s">
        <v>63</v>
      </c>
      <c r="D1588" s="115">
        <v>68.44</v>
      </c>
      <c r="E1588" s="115">
        <v>13.22</v>
      </c>
      <c r="F1588" s="115">
        <v>81.66</v>
      </c>
    </row>
    <row r="1589" spans="1:6" x14ac:dyDescent="0.25">
      <c r="A1589" s="108" t="s">
        <v>3103</v>
      </c>
      <c r="B1589" s="109" t="s">
        <v>3104</v>
      </c>
      <c r="C1589" s="110"/>
      <c r="D1589" s="111"/>
      <c r="E1589" s="111"/>
      <c r="F1589" s="111"/>
    </row>
    <row r="1590" spans="1:6" x14ac:dyDescent="0.25">
      <c r="A1590" s="112" t="s">
        <v>3105</v>
      </c>
      <c r="B1590" s="113" t="s">
        <v>3106</v>
      </c>
      <c r="C1590" s="114" t="s">
        <v>13</v>
      </c>
      <c r="D1590" s="115">
        <v>14.02</v>
      </c>
      <c r="E1590" s="115">
        <v>1.3</v>
      </c>
      <c r="F1590" s="115">
        <v>15.32</v>
      </c>
    </row>
    <row r="1591" spans="1:6" x14ac:dyDescent="0.25">
      <c r="A1591" s="112" t="s">
        <v>3107</v>
      </c>
      <c r="B1591" s="113" t="s">
        <v>3108</v>
      </c>
      <c r="C1591" s="114" t="s">
        <v>13</v>
      </c>
      <c r="D1591" s="115">
        <v>14</v>
      </c>
      <c r="E1591" s="115">
        <v>1.3</v>
      </c>
      <c r="F1591" s="115">
        <v>15.3</v>
      </c>
    </row>
    <row r="1592" spans="1:6" ht="30" x14ac:dyDescent="0.25">
      <c r="A1592" s="112" t="s">
        <v>3109</v>
      </c>
      <c r="B1592" s="113" t="s">
        <v>3110</v>
      </c>
      <c r="C1592" s="114" t="s">
        <v>13</v>
      </c>
      <c r="D1592" s="115">
        <v>23</v>
      </c>
      <c r="E1592" s="115">
        <v>1.3</v>
      </c>
      <c r="F1592" s="115">
        <v>24.3</v>
      </c>
    </row>
    <row r="1593" spans="1:6" ht="30" x14ac:dyDescent="0.25">
      <c r="A1593" s="112" t="s">
        <v>3111</v>
      </c>
      <c r="B1593" s="113" t="s">
        <v>3112</v>
      </c>
      <c r="C1593" s="114" t="s">
        <v>119</v>
      </c>
      <c r="D1593" s="115">
        <v>30.7</v>
      </c>
      <c r="E1593" s="115">
        <v>20.58</v>
      </c>
      <c r="F1593" s="115">
        <v>51.28</v>
      </c>
    </row>
    <row r="1594" spans="1:6" ht="30" x14ac:dyDescent="0.25">
      <c r="A1594" s="112" t="s">
        <v>3113</v>
      </c>
      <c r="B1594" s="113" t="s">
        <v>3114</v>
      </c>
      <c r="C1594" s="114" t="s">
        <v>319</v>
      </c>
      <c r="D1594" s="115">
        <v>267.08999999999997</v>
      </c>
      <c r="E1594" s="115">
        <v>21</v>
      </c>
      <c r="F1594" s="115">
        <v>288.08999999999997</v>
      </c>
    </row>
    <row r="1595" spans="1:6" ht="30" x14ac:dyDescent="0.25">
      <c r="A1595" s="112" t="s">
        <v>3115</v>
      </c>
      <c r="B1595" s="113" t="s">
        <v>3116</v>
      </c>
      <c r="C1595" s="114" t="s">
        <v>319</v>
      </c>
      <c r="D1595" s="115">
        <v>649.5</v>
      </c>
      <c r="E1595" s="115">
        <v>21</v>
      </c>
      <c r="F1595" s="115">
        <v>670.5</v>
      </c>
    </row>
    <row r="1596" spans="1:6" ht="30" x14ac:dyDescent="0.25">
      <c r="A1596" s="112" t="s">
        <v>3117</v>
      </c>
      <c r="B1596" s="113" t="s">
        <v>3118</v>
      </c>
      <c r="C1596" s="114" t="s">
        <v>13</v>
      </c>
      <c r="D1596" s="115">
        <v>24.48</v>
      </c>
      <c r="E1596" s="115">
        <v>3.35</v>
      </c>
      <c r="F1596" s="115">
        <v>27.83</v>
      </c>
    </row>
    <row r="1597" spans="1:6" ht="30" x14ac:dyDescent="0.25">
      <c r="A1597" s="112" t="s">
        <v>3119</v>
      </c>
      <c r="B1597" s="113" t="s">
        <v>3120</v>
      </c>
      <c r="C1597" s="114" t="s">
        <v>13</v>
      </c>
      <c r="D1597" s="115">
        <v>516.32000000000005</v>
      </c>
      <c r="E1597" s="115">
        <v>4.1900000000000004</v>
      </c>
      <c r="F1597" s="115">
        <v>520.51</v>
      </c>
    </row>
    <row r="1598" spans="1:6" x14ac:dyDescent="0.25">
      <c r="A1598" s="112" t="s">
        <v>3121</v>
      </c>
      <c r="B1598" s="113" t="s">
        <v>3122</v>
      </c>
      <c r="C1598" s="114" t="s">
        <v>13</v>
      </c>
      <c r="D1598" s="115">
        <v>140.12</v>
      </c>
      <c r="E1598" s="115">
        <v>72.010000000000005</v>
      </c>
      <c r="F1598" s="115">
        <v>212.13</v>
      </c>
    </row>
    <row r="1599" spans="1:6" ht="30" x14ac:dyDescent="0.25">
      <c r="A1599" s="112" t="s">
        <v>3123</v>
      </c>
      <c r="B1599" s="113" t="s">
        <v>3124</v>
      </c>
      <c r="C1599" s="114" t="s">
        <v>13</v>
      </c>
      <c r="D1599" s="115">
        <v>269.44</v>
      </c>
      <c r="E1599" s="115">
        <v>164.6</v>
      </c>
      <c r="F1599" s="115">
        <v>434.04</v>
      </c>
    </row>
    <row r="1600" spans="1:6" ht="30" x14ac:dyDescent="0.25">
      <c r="A1600" s="112" t="s">
        <v>3125</v>
      </c>
      <c r="B1600" s="113" t="s">
        <v>3126</v>
      </c>
      <c r="C1600" s="114" t="s">
        <v>13</v>
      </c>
      <c r="D1600" s="115">
        <v>196.44</v>
      </c>
      <c r="E1600" s="115">
        <v>18.559999999999999</v>
      </c>
      <c r="F1600" s="115">
        <v>215</v>
      </c>
    </row>
    <row r="1601" spans="1:6" ht="30" x14ac:dyDescent="0.25">
      <c r="A1601" s="112" t="s">
        <v>3127</v>
      </c>
      <c r="B1601" s="113" t="s">
        <v>3128</v>
      </c>
      <c r="C1601" s="114" t="s">
        <v>13</v>
      </c>
      <c r="D1601" s="115">
        <v>18.5</v>
      </c>
      <c r="E1601" s="115">
        <v>3.35</v>
      </c>
      <c r="F1601" s="115">
        <v>21.85</v>
      </c>
    </row>
    <row r="1602" spans="1:6" x14ac:dyDescent="0.25">
      <c r="A1602" s="108" t="s">
        <v>3129</v>
      </c>
      <c r="B1602" s="109" t="s">
        <v>3130</v>
      </c>
      <c r="C1602" s="110"/>
      <c r="D1602" s="111"/>
      <c r="E1602" s="111"/>
      <c r="F1602" s="111"/>
    </row>
    <row r="1603" spans="1:6" ht="30" x14ac:dyDescent="0.25">
      <c r="A1603" s="112" t="s">
        <v>3131</v>
      </c>
      <c r="B1603" s="113" t="s">
        <v>3132</v>
      </c>
      <c r="C1603" s="114" t="s">
        <v>13</v>
      </c>
      <c r="D1603" s="115">
        <v>755.79</v>
      </c>
      <c r="E1603" s="115">
        <v>4.1900000000000004</v>
      </c>
      <c r="F1603" s="115">
        <v>759.98</v>
      </c>
    </row>
    <row r="1604" spans="1:6" ht="30" x14ac:dyDescent="0.25">
      <c r="A1604" s="112" t="s">
        <v>3133</v>
      </c>
      <c r="B1604" s="113" t="s">
        <v>3134</v>
      </c>
      <c r="C1604" s="114" t="s">
        <v>13</v>
      </c>
      <c r="D1604" s="115">
        <v>1295.54</v>
      </c>
      <c r="E1604" s="115">
        <v>58.74</v>
      </c>
      <c r="F1604" s="115">
        <v>1354.28</v>
      </c>
    </row>
    <row r="1605" spans="1:6" ht="30" x14ac:dyDescent="0.25">
      <c r="A1605" s="112" t="s">
        <v>3135</v>
      </c>
      <c r="B1605" s="113" t="s">
        <v>3136</v>
      </c>
      <c r="C1605" s="114" t="s">
        <v>13</v>
      </c>
      <c r="D1605" s="115">
        <v>3191.79</v>
      </c>
      <c r="E1605" s="115">
        <v>301.88</v>
      </c>
      <c r="F1605" s="115">
        <v>3493.67</v>
      </c>
    </row>
    <row r="1606" spans="1:6" ht="30" x14ac:dyDescent="0.25">
      <c r="A1606" s="112" t="s">
        <v>3137</v>
      </c>
      <c r="B1606" s="113" t="s">
        <v>3138</v>
      </c>
      <c r="C1606" s="114" t="s">
        <v>13</v>
      </c>
      <c r="D1606" s="115">
        <v>856.66</v>
      </c>
      <c r="E1606" s="115">
        <v>50.37</v>
      </c>
      <c r="F1606" s="115">
        <v>907.03</v>
      </c>
    </row>
    <row r="1607" spans="1:6" x14ac:dyDescent="0.25">
      <c r="A1607" s="108" t="s">
        <v>3139</v>
      </c>
      <c r="B1607" s="109" t="s">
        <v>3140</v>
      </c>
      <c r="C1607" s="110"/>
      <c r="D1607" s="111"/>
      <c r="E1607" s="111"/>
      <c r="F1607" s="111"/>
    </row>
    <row r="1608" spans="1:6" ht="30" x14ac:dyDescent="0.25">
      <c r="A1608" s="112" t="s">
        <v>3141</v>
      </c>
      <c r="B1608" s="113" t="s">
        <v>3142</v>
      </c>
      <c r="C1608" s="114" t="s">
        <v>319</v>
      </c>
      <c r="D1608" s="115">
        <v>116543.12</v>
      </c>
      <c r="E1608" s="115"/>
      <c r="F1608" s="115">
        <v>116543.12</v>
      </c>
    </row>
    <row r="1609" spans="1:6" ht="30" x14ac:dyDescent="0.25">
      <c r="A1609" s="112" t="s">
        <v>3143</v>
      </c>
      <c r="B1609" s="113" t="s">
        <v>3144</v>
      </c>
      <c r="C1609" s="114" t="s">
        <v>319</v>
      </c>
      <c r="D1609" s="115">
        <v>133352.22</v>
      </c>
      <c r="E1609" s="115"/>
      <c r="F1609" s="115">
        <v>133352.22</v>
      </c>
    </row>
    <row r="1610" spans="1:6" ht="30" x14ac:dyDescent="0.25">
      <c r="A1610" s="112" t="s">
        <v>3145</v>
      </c>
      <c r="B1610" s="113" t="s">
        <v>3146</v>
      </c>
      <c r="C1610" s="114" t="s">
        <v>319</v>
      </c>
      <c r="D1610" s="115">
        <v>45161.59</v>
      </c>
      <c r="E1610" s="115"/>
      <c r="F1610" s="115">
        <v>45161.59</v>
      </c>
    </row>
    <row r="1611" spans="1:6" ht="30" x14ac:dyDescent="0.25">
      <c r="A1611" s="112" t="s">
        <v>3147</v>
      </c>
      <c r="B1611" s="113" t="s">
        <v>3148</v>
      </c>
      <c r="C1611" s="114" t="s">
        <v>319</v>
      </c>
      <c r="D1611" s="115">
        <v>41741.449999999997</v>
      </c>
      <c r="E1611" s="115"/>
      <c r="F1611" s="115">
        <v>41741.449999999997</v>
      </c>
    </row>
    <row r="1612" spans="1:6" x14ac:dyDescent="0.25">
      <c r="A1612" s="108" t="s">
        <v>3149</v>
      </c>
      <c r="B1612" s="109" t="s">
        <v>3150</v>
      </c>
      <c r="C1612" s="110"/>
      <c r="D1612" s="111"/>
      <c r="E1612" s="111"/>
      <c r="F1612" s="111"/>
    </row>
    <row r="1613" spans="1:6" x14ac:dyDescent="0.25">
      <c r="A1613" s="108" t="s">
        <v>3151</v>
      </c>
      <c r="B1613" s="109" t="s">
        <v>3152</v>
      </c>
      <c r="C1613" s="110"/>
      <c r="D1613" s="111"/>
      <c r="E1613" s="111"/>
      <c r="F1613" s="111"/>
    </row>
    <row r="1614" spans="1:6" x14ac:dyDescent="0.25">
      <c r="A1614" s="112" t="s">
        <v>3153</v>
      </c>
      <c r="B1614" s="113" t="s">
        <v>3154</v>
      </c>
      <c r="C1614" s="114" t="s">
        <v>63</v>
      </c>
      <c r="D1614" s="115">
        <v>19.47</v>
      </c>
      <c r="E1614" s="115">
        <v>3.35</v>
      </c>
      <c r="F1614" s="115">
        <v>22.82</v>
      </c>
    </row>
    <row r="1615" spans="1:6" x14ac:dyDescent="0.25">
      <c r="A1615" s="112" t="s">
        <v>3155</v>
      </c>
      <c r="B1615" s="113" t="s">
        <v>3156</v>
      </c>
      <c r="C1615" s="114" t="s">
        <v>63</v>
      </c>
      <c r="D1615" s="115">
        <v>24.72</v>
      </c>
      <c r="E1615" s="115">
        <v>3.35</v>
      </c>
      <c r="F1615" s="115">
        <v>28.07</v>
      </c>
    </row>
    <row r="1616" spans="1:6" x14ac:dyDescent="0.25">
      <c r="A1616" s="112" t="s">
        <v>3157</v>
      </c>
      <c r="B1616" s="113" t="s">
        <v>3158</v>
      </c>
      <c r="C1616" s="114" t="s">
        <v>142</v>
      </c>
      <c r="D1616" s="115">
        <v>379.75</v>
      </c>
      <c r="E1616" s="115">
        <v>46.9</v>
      </c>
      <c r="F1616" s="115">
        <v>426.65</v>
      </c>
    </row>
    <row r="1617" spans="1:6" ht="30" x14ac:dyDescent="0.25">
      <c r="A1617" s="112" t="s">
        <v>3159</v>
      </c>
      <c r="B1617" s="113" t="s">
        <v>3160</v>
      </c>
      <c r="C1617" s="114" t="s">
        <v>63</v>
      </c>
      <c r="D1617" s="115">
        <v>118.4</v>
      </c>
      <c r="E1617" s="115">
        <v>6.16</v>
      </c>
      <c r="F1617" s="115">
        <v>124.56</v>
      </c>
    </row>
    <row r="1618" spans="1:6" ht="30" x14ac:dyDescent="0.25">
      <c r="A1618" s="112" t="s">
        <v>3161</v>
      </c>
      <c r="B1618" s="113" t="s">
        <v>3162</v>
      </c>
      <c r="C1618" s="114" t="s">
        <v>63</v>
      </c>
      <c r="D1618" s="115">
        <v>17.239999999999998</v>
      </c>
      <c r="E1618" s="115">
        <v>9.1</v>
      </c>
      <c r="F1618" s="115">
        <v>26.34</v>
      </c>
    </row>
    <row r="1619" spans="1:6" ht="30" x14ac:dyDescent="0.25">
      <c r="A1619" s="112" t="s">
        <v>3163</v>
      </c>
      <c r="B1619" s="113" t="s">
        <v>3164</v>
      </c>
      <c r="C1619" s="114" t="s">
        <v>63</v>
      </c>
      <c r="D1619" s="115">
        <v>76.36</v>
      </c>
      <c r="E1619" s="115"/>
      <c r="F1619" s="115">
        <v>76.36</v>
      </c>
    </row>
    <row r="1620" spans="1:6" ht="30" x14ac:dyDescent="0.25">
      <c r="A1620" s="112" t="s">
        <v>3165</v>
      </c>
      <c r="B1620" s="113" t="s">
        <v>3166</v>
      </c>
      <c r="C1620" s="114" t="s">
        <v>63</v>
      </c>
      <c r="D1620" s="115">
        <v>776.62</v>
      </c>
      <c r="E1620" s="115"/>
      <c r="F1620" s="115">
        <v>776.62</v>
      </c>
    </row>
    <row r="1621" spans="1:6" ht="30" x14ac:dyDescent="0.25">
      <c r="A1621" s="112" t="s">
        <v>3167</v>
      </c>
      <c r="B1621" s="113" t="s">
        <v>3168</v>
      </c>
      <c r="C1621" s="114" t="s">
        <v>63</v>
      </c>
      <c r="D1621" s="115">
        <v>91.8</v>
      </c>
      <c r="E1621" s="115">
        <v>25.19</v>
      </c>
      <c r="F1621" s="115">
        <v>116.99</v>
      </c>
    </row>
    <row r="1622" spans="1:6" ht="30" x14ac:dyDescent="0.25">
      <c r="A1622" s="112" t="s">
        <v>3169</v>
      </c>
      <c r="B1622" s="113" t="s">
        <v>3170</v>
      </c>
      <c r="C1622" s="114" t="s">
        <v>63</v>
      </c>
      <c r="D1622" s="115">
        <v>384.97</v>
      </c>
      <c r="E1622" s="115"/>
      <c r="F1622" s="115">
        <v>384.97</v>
      </c>
    </row>
    <row r="1623" spans="1:6" x14ac:dyDescent="0.25">
      <c r="A1623" s="108" t="s">
        <v>3171</v>
      </c>
      <c r="B1623" s="109" t="s">
        <v>3172</v>
      </c>
      <c r="C1623" s="110"/>
      <c r="D1623" s="111"/>
      <c r="E1623" s="111"/>
      <c r="F1623" s="111"/>
    </row>
    <row r="1624" spans="1:6" x14ac:dyDescent="0.25">
      <c r="A1624" s="112" t="s">
        <v>3173</v>
      </c>
      <c r="B1624" s="113" t="s">
        <v>3174</v>
      </c>
      <c r="C1624" s="114" t="s">
        <v>119</v>
      </c>
      <c r="D1624" s="115">
        <v>1.35</v>
      </c>
      <c r="E1624" s="115">
        <v>6.31</v>
      </c>
      <c r="F1624" s="115">
        <v>7.66</v>
      </c>
    </row>
    <row r="1625" spans="1:6" x14ac:dyDescent="0.25">
      <c r="A1625" s="112" t="s">
        <v>3175</v>
      </c>
      <c r="B1625" s="113" t="s">
        <v>3176</v>
      </c>
      <c r="C1625" s="114" t="s">
        <v>119</v>
      </c>
      <c r="D1625" s="115">
        <v>75.11</v>
      </c>
      <c r="E1625" s="115">
        <v>6.31</v>
      </c>
      <c r="F1625" s="115">
        <v>81.42</v>
      </c>
    </row>
    <row r="1626" spans="1:6" ht="30" x14ac:dyDescent="0.25">
      <c r="A1626" s="112" t="s">
        <v>3177</v>
      </c>
      <c r="B1626" s="113" t="s">
        <v>3178</v>
      </c>
      <c r="C1626" s="114" t="s">
        <v>119</v>
      </c>
      <c r="D1626" s="115">
        <v>5.4</v>
      </c>
      <c r="E1626" s="115">
        <v>2.5499999999999998</v>
      </c>
      <c r="F1626" s="115">
        <v>7.95</v>
      </c>
    </row>
    <row r="1627" spans="1:6" x14ac:dyDescent="0.25">
      <c r="A1627" s="112" t="s">
        <v>3179</v>
      </c>
      <c r="B1627" s="113" t="s">
        <v>3180</v>
      </c>
      <c r="C1627" s="114" t="s">
        <v>3181</v>
      </c>
      <c r="D1627" s="115">
        <v>0.13</v>
      </c>
      <c r="E1627" s="115">
        <v>0.05</v>
      </c>
      <c r="F1627" s="115">
        <v>0.18</v>
      </c>
    </row>
    <row r="1628" spans="1:6" x14ac:dyDescent="0.25">
      <c r="A1628" s="112" t="s">
        <v>3182</v>
      </c>
      <c r="B1628" s="113" t="s">
        <v>3183</v>
      </c>
      <c r="C1628" s="114" t="s">
        <v>119</v>
      </c>
      <c r="D1628" s="115">
        <v>5.85</v>
      </c>
      <c r="E1628" s="115">
        <v>4.07</v>
      </c>
      <c r="F1628" s="115">
        <v>9.92</v>
      </c>
    </row>
    <row r="1629" spans="1:6" x14ac:dyDescent="0.25">
      <c r="A1629" s="112" t="s">
        <v>3184</v>
      </c>
      <c r="B1629" s="113" t="s">
        <v>3185</v>
      </c>
      <c r="C1629" s="114" t="s">
        <v>3181</v>
      </c>
      <c r="D1629" s="115">
        <v>0.14000000000000001</v>
      </c>
      <c r="E1629" s="115">
        <v>0.1</v>
      </c>
      <c r="F1629" s="115">
        <v>0.24</v>
      </c>
    </row>
    <row r="1630" spans="1:6" ht="30" x14ac:dyDescent="0.25">
      <c r="A1630" s="112" t="s">
        <v>3186</v>
      </c>
      <c r="B1630" s="113" t="s">
        <v>3187</v>
      </c>
      <c r="C1630" s="114" t="s">
        <v>119</v>
      </c>
      <c r="D1630" s="115">
        <v>269.61</v>
      </c>
      <c r="E1630" s="115">
        <v>3.72</v>
      </c>
      <c r="F1630" s="115">
        <v>273.33</v>
      </c>
    </row>
    <row r="1631" spans="1:6" ht="30" x14ac:dyDescent="0.25">
      <c r="A1631" s="112" t="s">
        <v>3188</v>
      </c>
      <c r="B1631" s="113" t="s">
        <v>3189</v>
      </c>
      <c r="C1631" s="114" t="s">
        <v>119</v>
      </c>
      <c r="D1631" s="115">
        <v>229.99</v>
      </c>
      <c r="E1631" s="115">
        <v>3.72</v>
      </c>
      <c r="F1631" s="115">
        <v>233.71</v>
      </c>
    </row>
    <row r="1632" spans="1:6" ht="45" x14ac:dyDescent="0.25">
      <c r="A1632" s="112" t="s">
        <v>3190</v>
      </c>
      <c r="B1632" s="113" t="s">
        <v>3191</v>
      </c>
      <c r="C1632" s="114" t="s">
        <v>119</v>
      </c>
      <c r="D1632" s="115">
        <v>142.25</v>
      </c>
      <c r="E1632" s="115">
        <v>3.72</v>
      </c>
      <c r="F1632" s="115">
        <v>145.97</v>
      </c>
    </row>
    <row r="1633" spans="1:6" ht="45" x14ac:dyDescent="0.25">
      <c r="A1633" s="112" t="s">
        <v>3192</v>
      </c>
      <c r="B1633" s="113" t="s">
        <v>3193</v>
      </c>
      <c r="C1633" s="114" t="s">
        <v>119</v>
      </c>
      <c r="D1633" s="115">
        <v>136.80000000000001</v>
      </c>
      <c r="E1633" s="115">
        <v>3.72</v>
      </c>
      <c r="F1633" s="115">
        <v>140.52000000000001</v>
      </c>
    </row>
    <row r="1634" spans="1:6" x14ac:dyDescent="0.25">
      <c r="A1634" s="108" t="s">
        <v>3194</v>
      </c>
      <c r="B1634" s="109" t="s">
        <v>3195</v>
      </c>
      <c r="C1634" s="110"/>
      <c r="D1634" s="111"/>
      <c r="E1634" s="111"/>
      <c r="F1634" s="111"/>
    </row>
    <row r="1635" spans="1:6" ht="30" x14ac:dyDescent="0.25">
      <c r="A1635" s="112" t="s">
        <v>3196</v>
      </c>
      <c r="B1635" s="113" t="s">
        <v>3197</v>
      </c>
      <c r="C1635" s="114" t="s">
        <v>63</v>
      </c>
      <c r="D1635" s="115">
        <v>9.31</v>
      </c>
      <c r="E1635" s="115">
        <v>2.5099999999999998</v>
      </c>
      <c r="F1635" s="115">
        <v>11.82</v>
      </c>
    </row>
    <row r="1636" spans="1:6" ht="30" x14ac:dyDescent="0.25">
      <c r="A1636" s="112" t="s">
        <v>3198</v>
      </c>
      <c r="B1636" s="113" t="s">
        <v>3199</v>
      </c>
      <c r="C1636" s="114" t="s">
        <v>63</v>
      </c>
      <c r="D1636" s="115">
        <v>16.149999999999999</v>
      </c>
      <c r="E1636" s="115">
        <v>2.5099999999999998</v>
      </c>
      <c r="F1636" s="115">
        <v>18.66</v>
      </c>
    </row>
    <row r="1637" spans="1:6" x14ac:dyDescent="0.25">
      <c r="A1637" s="112" t="s">
        <v>3200</v>
      </c>
      <c r="B1637" s="113" t="s">
        <v>3201</v>
      </c>
      <c r="C1637" s="114" t="s">
        <v>119</v>
      </c>
      <c r="D1637" s="115">
        <v>46</v>
      </c>
      <c r="E1637" s="115">
        <v>17.25</v>
      </c>
      <c r="F1637" s="115">
        <v>63.25</v>
      </c>
    </row>
    <row r="1638" spans="1:6" x14ac:dyDescent="0.25">
      <c r="A1638" s="112" t="s">
        <v>3202</v>
      </c>
      <c r="B1638" s="113" t="s">
        <v>3203</v>
      </c>
      <c r="C1638" s="114" t="s">
        <v>119</v>
      </c>
      <c r="D1638" s="115">
        <v>94.25</v>
      </c>
      <c r="E1638" s="115">
        <v>17.25</v>
      </c>
      <c r="F1638" s="115">
        <v>111.5</v>
      </c>
    </row>
    <row r="1639" spans="1:6" ht="30" x14ac:dyDescent="0.25">
      <c r="A1639" s="112" t="s">
        <v>3204</v>
      </c>
      <c r="B1639" s="113" t="s">
        <v>3205</v>
      </c>
      <c r="C1639" s="114" t="s">
        <v>119</v>
      </c>
      <c r="D1639" s="115">
        <v>153.03</v>
      </c>
      <c r="E1639" s="115"/>
      <c r="F1639" s="115">
        <v>153.03</v>
      </c>
    </row>
    <row r="1640" spans="1:6" ht="30" x14ac:dyDescent="0.25">
      <c r="A1640" s="112" t="s">
        <v>3206</v>
      </c>
      <c r="B1640" s="113" t="s">
        <v>3207</v>
      </c>
      <c r="C1640" s="114" t="s">
        <v>119</v>
      </c>
      <c r="D1640" s="115">
        <v>322.61</v>
      </c>
      <c r="E1640" s="115"/>
      <c r="F1640" s="115">
        <v>322.61</v>
      </c>
    </row>
    <row r="1641" spans="1:6" ht="30" x14ac:dyDescent="0.25">
      <c r="A1641" s="112" t="s">
        <v>3208</v>
      </c>
      <c r="B1641" s="113" t="s">
        <v>3209</v>
      </c>
      <c r="C1641" s="114" t="s">
        <v>119</v>
      </c>
      <c r="D1641" s="115">
        <v>677.97</v>
      </c>
      <c r="E1641" s="115">
        <v>8.3800000000000008</v>
      </c>
      <c r="F1641" s="115">
        <v>686.35</v>
      </c>
    </row>
    <row r="1642" spans="1:6" ht="30" x14ac:dyDescent="0.25">
      <c r="A1642" s="112" t="s">
        <v>3210</v>
      </c>
      <c r="B1642" s="113" t="s">
        <v>3211</v>
      </c>
      <c r="C1642" s="114" t="s">
        <v>119</v>
      </c>
      <c r="D1642" s="115">
        <v>990.35</v>
      </c>
      <c r="E1642" s="115">
        <v>8.3800000000000008</v>
      </c>
      <c r="F1642" s="115">
        <v>998.73</v>
      </c>
    </row>
    <row r="1643" spans="1:6" x14ac:dyDescent="0.25">
      <c r="A1643" s="112" t="s">
        <v>3212</v>
      </c>
      <c r="B1643" s="113" t="s">
        <v>3213</v>
      </c>
      <c r="C1643" s="114" t="s">
        <v>119</v>
      </c>
      <c r="D1643" s="115">
        <v>224</v>
      </c>
      <c r="E1643" s="115"/>
      <c r="F1643" s="115">
        <v>224</v>
      </c>
    </row>
    <row r="1644" spans="1:6" x14ac:dyDescent="0.25">
      <c r="A1644" s="108" t="s">
        <v>3214</v>
      </c>
      <c r="B1644" s="109" t="s">
        <v>3215</v>
      </c>
      <c r="C1644" s="110"/>
      <c r="D1644" s="111"/>
      <c r="E1644" s="111"/>
      <c r="F1644" s="111"/>
    </row>
    <row r="1645" spans="1:6" x14ac:dyDescent="0.25">
      <c r="A1645" s="112" t="s">
        <v>3216</v>
      </c>
      <c r="B1645" s="113" t="s">
        <v>3217</v>
      </c>
      <c r="C1645" s="114" t="s">
        <v>560</v>
      </c>
      <c r="D1645" s="115">
        <v>11.41</v>
      </c>
      <c r="E1645" s="115">
        <v>11.14</v>
      </c>
      <c r="F1645" s="115">
        <v>22.55</v>
      </c>
    </row>
    <row r="1646" spans="1:6" x14ac:dyDescent="0.25">
      <c r="A1646" s="112" t="s">
        <v>3218</v>
      </c>
      <c r="B1646" s="113" t="s">
        <v>3219</v>
      </c>
      <c r="C1646" s="114" t="s">
        <v>3220</v>
      </c>
      <c r="D1646" s="115">
        <v>126.88</v>
      </c>
      <c r="E1646" s="115">
        <v>7.42</v>
      </c>
      <c r="F1646" s="115">
        <v>134.30000000000001</v>
      </c>
    </row>
    <row r="1647" spans="1:6" x14ac:dyDescent="0.25">
      <c r="A1647" s="108" t="s">
        <v>3221</v>
      </c>
      <c r="B1647" s="109" t="s">
        <v>3222</v>
      </c>
      <c r="C1647" s="110"/>
      <c r="D1647" s="111"/>
      <c r="E1647" s="111"/>
      <c r="F1647" s="111"/>
    </row>
    <row r="1648" spans="1:6" ht="30" x14ac:dyDescent="0.25">
      <c r="A1648" s="112" t="s">
        <v>3223</v>
      </c>
      <c r="B1648" s="113" t="s">
        <v>3224</v>
      </c>
      <c r="C1648" s="114" t="s">
        <v>119</v>
      </c>
      <c r="D1648" s="115">
        <v>3.77</v>
      </c>
      <c r="E1648" s="115">
        <v>2.31</v>
      </c>
      <c r="F1648" s="115">
        <v>6.08</v>
      </c>
    </row>
    <row r="1649" spans="1:6" ht="30" x14ac:dyDescent="0.25">
      <c r="A1649" s="112" t="s">
        <v>3225</v>
      </c>
      <c r="B1649" s="113" t="s">
        <v>3226</v>
      </c>
      <c r="C1649" s="114" t="s">
        <v>119</v>
      </c>
      <c r="D1649" s="115">
        <v>7.54</v>
      </c>
      <c r="E1649" s="115">
        <v>4.62</v>
      </c>
      <c r="F1649" s="115">
        <v>12.16</v>
      </c>
    </row>
    <row r="1650" spans="1:6" ht="30" x14ac:dyDescent="0.25">
      <c r="A1650" s="112" t="s">
        <v>3227</v>
      </c>
      <c r="B1650" s="113" t="s">
        <v>3228</v>
      </c>
      <c r="C1650" s="114" t="s">
        <v>119</v>
      </c>
      <c r="D1650" s="115">
        <v>11.32</v>
      </c>
      <c r="E1650" s="115">
        <v>6.93</v>
      </c>
      <c r="F1650" s="115">
        <v>18.25</v>
      </c>
    </row>
    <row r="1651" spans="1:6" ht="30" x14ac:dyDescent="0.25">
      <c r="A1651" s="112" t="s">
        <v>3229</v>
      </c>
      <c r="B1651" s="113" t="s">
        <v>3230</v>
      </c>
      <c r="C1651" s="114" t="s">
        <v>119</v>
      </c>
      <c r="D1651" s="115">
        <v>15.1</v>
      </c>
      <c r="E1651" s="115">
        <v>9.25</v>
      </c>
      <c r="F1651" s="115">
        <v>24.35</v>
      </c>
    </row>
    <row r="1652" spans="1:6" ht="30" x14ac:dyDescent="0.25">
      <c r="A1652" s="112" t="s">
        <v>3231</v>
      </c>
      <c r="B1652" s="113" t="s">
        <v>3232</v>
      </c>
      <c r="C1652" s="114" t="s">
        <v>119</v>
      </c>
      <c r="D1652" s="115">
        <v>22.66</v>
      </c>
      <c r="E1652" s="115">
        <v>13.87</v>
      </c>
      <c r="F1652" s="115">
        <v>36.53</v>
      </c>
    </row>
    <row r="1653" spans="1:6" ht="30" x14ac:dyDescent="0.25">
      <c r="A1653" s="112" t="s">
        <v>3233</v>
      </c>
      <c r="B1653" s="113" t="s">
        <v>3234</v>
      </c>
      <c r="C1653" s="114" t="s">
        <v>119</v>
      </c>
      <c r="D1653" s="115">
        <v>24.01</v>
      </c>
      <c r="E1653" s="115">
        <v>1.4</v>
      </c>
      <c r="F1653" s="115">
        <v>25.41</v>
      </c>
    </row>
    <row r="1654" spans="1:6" ht="30" x14ac:dyDescent="0.25">
      <c r="A1654" s="112" t="s">
        <v>3235</v>
      </c>
      <c r="B1654" s="113" t="s">
        <v>3236</v>
      </c>
      <c r="C1654" s="114" t="s">
        <v>119</v>
      </c>
      <c r="D1654" s="115">
        <v>43.3</v>
      </c>
      <c r="E1654" s="115">
        <v>1.95</v>
      </c>
      <c r="F1654" s="115">
        <v>45.25</v>
      </c>
    </row>
    <row r="1655" spans="1:6" ht="30" x14ac:dyDescent="0.25">
      <c r="A1655" s="112" t="s">
        <v>3237</v>
      </c>
      <c r="B1655" s="113" t="s">
        <v>3238</v>
      </c>
      <c r="C1655" s="114" t="s">
        <v>119</v>
      </c>
      <c r="D1655" s="115">
        <v>69.319999999999993</v>
      </c>
      <c r="E1655" s="115">
        <v>2.5099999999999998</v>
      </c>
      <c r="F1655" s="115">
        <v>71.83</v>
      </c>
    </row>
    <row r="1656" spans="1:6" x14ac:dyDescent="0.25">
      <c r="A1656" s="108" t="s">
        <v>3239</v>
      </c>
      <c r="B1656" s="109" t="s">
        <v>3240</v>
      </c>
      <c r="C1656" s="110"/>
      <c r="D1656" s="111"/>
      <c r="E1656" s="111"/>
      <c r="F1656" s="111"/>
    </row>
    <row r="1657" spans="1:6" x14ac:dyDescent="0.25">
      <c r="A1657" s="112" t="s">
        <v>3241</v>
      </c>
      <c r="B1657" s="113" t="s">
        <v>3242</v>
      </c>
      <c r="C1657" s="114" t="s">
        <v>63</v>
      </c>
      <c r="D1657" s="115">
        <v>32.25</v>
      </c>
      <c r="E1657" s="115">
        <v>9.66</v>
      </c>
      <c r="F1657" s="115">
        <v>41.91</v>
      </c>
    </row>
    <row r="1658" spans="1:6" ht="30" x14ac:dyDescent="0.25">
      <c r="A1658" s="112" t="s">
        <v>3243</v>
      </c>
      <c r="B1658" s="113" t="s">
        <v>3244</v>
      </c>
      <c r="C1658" s="114" t="s">
        <v>119</v>
      </c>
      <c r="D1658" s="115">
        <v>1.08</v>
      </c>
      <c r="E1658" s="115">
        <v>9.66</v>
      </c>
      <c r="F1658" s="115">
        <v>10.74</v>
      </c>
    </row>
    <row r="1659" spans="1:6" ht="30" x14ac:dyDescent="0.25">
      <c r="A1659" s="112" t="s">
        <v>3245</v>
      </c>
      <c r="B1659" s="113" t="s">
        <v>3246</v>
      </c>
      <c r="C1659" s="114" t="s">
        <v>119</v>
      </c>
      <c r="D1659" s="115">
        <v>1.53</v>
      </c>
      <c r="E1659" s="115">
        <v>9.66</v>
      </c>
      <c r="F1659" s="115">
        <v>11.19</v>
      </c>
    </row>
    <row r="1660" spans="1:6" ht="30" x14ac:dyDescent="0.25">
      <c r="A1660" s="112" t="s">
        <v>3247</v>
      </c>
      <c r="B1660" s="113" t="s">
        <v>3248</v>
      </c>
      <c r="C1660" s="114" t="s">
        <v>119</v>
      </c>
      <c r="D1660" s="115">
        <v>1.9</v>
      </c>
      <c r="E1660" s="115">
        <v>9.66</v>
      </c>
      <c r="F1660" s="115">
        <v>11.56</v>
      </c>
    </row>
    <row r="1661" spans="1:6" ht="30" x14ac:dyDescent="0.25">
      <c r="A1661" s="112" t="s">
        <v>3249</v>
      </c>
      <c r="B1661" s="113" t="s">
        <v>3250</v>
      </c>
      <c r="C1661" s="114" t="s">
        <v>119</v>
      </c>
      <c r="D1661" s="115">
        <v>2.1800000000000002</v>
      </c>
      <c r="E1661" s="115">
        <v>9.66</v>
      </c>
      <c r="F1661" s="115">
        <v>11.84</v>
      </c>
    </row>
    <row r="1662" spans="1:6" ht="30" x14ac:dyDescent="0.25">
      <c r="A1662" s="112" t="s">
        <v>3251</v>
      </c>
      <c r="B1662" s="113" t="s">
        <v>3252</v>
      </c>
      <c r="C1662" s="114" t="s">
        <v>119</v>
      </c>
      <c r="D1662" s="115">
        <v>4.43</v>
      </c>
      <c r="E1662" s="115">
        <v>9.66</v>
      </c>
      <c r="F1662" s="115">
        <v>14.09</v>
      </c>
    </row>
    <row r="1663" spans="1:6" ht="30" x14ac:dyDescent="0.25">
      <c r="A1663" s="112" t="s">
        <v>3253</v>
      </c>
      <c r="B1663" s="113" t="s">
        <v>3254</v>
      </c>
      <c r="C1663" s="114" t="s">
        <v>119</v>
      </c>
      <c r="D1663" s="115">
        <v>4.87</v>
      </c>
      <c r="E1663" s="115">
        <v>9.66</v>
      </c>
      <c r="F1663" s="115">
        <v>14.53</v>
      </c>
    </row>
    <row r="1664" spans="1:6" ht="30" x14ac:dyDescent="0.25">
      <c r="A1664" s="112" t="s">
        <v>3255</v>
      </c>
      <c r="B1664" s="113" t="s">
        <v>3256</v>
      </c>
      <c r="C1664" s="114" t="s">
        <v>119</v>
      </c>
      <c r="D1664" s="115">
        <v>5.56</v>
      </c>
      <c r="E1664" s="115">
        <v>9.66</v>
      </c>
      <c r="F1664" s="115">
        <v>15.22</v>
      </c>
    </row>
    <row r="1665" spans="1:6" ht="30" x14ac:dyDescent="0.25">
      <c r="A1665" s="112" t="s">
        <v>3257</v>
      </c>
      <c r="B1665" s="113" t="s">
        <v>3258</v>
      </c>
      <c r="C1665" s="114" t="s">
        <v>119</v>
      </c>
      <c r="D1665" s="115">
        <v>6.22</v>
      </c>
      <c r="E1665" s="115">
        <v>9.66</v>
      </c>
      <c r="F1665" s="115">
        <v>15.88</v>
      </c>
    </row>
    <row r="1666" spans="1:6" ht="30" x14ac:dyDescent="0.25">
      <c r="A1666" s="112" t="s">
        <v>3259</v>
      </c>
      <c r="B1666" s="113" t="s">
        <v>3260</v>
      </c>
      <c r="C1666" s="114" t="s">
        <v>119</v>
      </c>
      <c r="D1666" s="115">
        <v>7.07</v>
      </c>
      <c r="E1666" s="115">
        <v>9.66</v>
      </c>
      <c r="F1666" s="115">
        <v>16.73</v>
      </c>
    </row>
    <row r="1667" spans="1:6" ht="30" x14ac:dyDescent="0.25">
      <c r="A1667" s="112" t="s">
        <v>3261</v>
      </c>
      <c r="B1667" s="113" t="s">
        <v>3262</v>
      </c>
      <c r="C1667" s="114" t="s">
        <v>119</v>
      </c>
      <c r="D1667" s="115">
        <v>8.11</v>
      </c>
      <c r="E1667" s="115">
        <v>9.66</v>
      </c>
      <c r="F1667" s="115">
        <v>17.77</v>
      </c>
    </row>
    <row r="1668" spans="1:6" ht="30" x14ac:dyDescent="0.25">
      <c r="A1668" s="112" t="s">
        <v>3263</v>
      </c>
      <c r="B1668" s="113" t="s">
        <v>3264</v>
      </c>
      <c r="C1668" s="114" t="s">
        <v>119</v>
      </c>
      <c r="D1668" s="115">
        <v>18.670000000000002</v>
      </c>
      <c r="E1668" s="115">
        <v>9.66</v>
      </c>
      <c r="F1668" s="115">
        <v>28.33</v>
      </c>
    </row>
    <row r="1669" spans="1:6" ht="30" x14ac:dyDescent="0.25">
      <c r="A1669" s="112" t="s">
        <v>3265</v>
      </c>
      <c r="B1669" s="113" t="s">
        <v>3266</v>
      </c>
      <c r="C1669" s="114" t="s">
        <v>119</v>
      </c>
      <c r="D1669" s="115">
        <v>22.72</v>
      </c>
      <c r="E1669" s="115">
        <v>9.66</v>
      </c>
      <c r="F1669" s="115">
        <v>32.380000000000003</v>
      </c>
    </row>
    <row r="1670" spans="1:6" ht="30" x14ac:dyDescent="0.25">
      <c r="A1670" s="112" t="s">
        <v>3267</v>
      </c>
      <c r="B1670" s="113" t="s">
        <v>3268</v>
      </c>
      <c r="C1670" s="114" t="s">
        <v>119</v>
      </c>
      <c r="D1670" s="115">
        <v>25.43</v>
      </c>
      <c r="E1670" s="115">
        <v>9.66</v>
      </c>
      <c r="F1670" s="115">
        <v>35.090000000000003</v>
      </c>
    </row>
    <row r="1671" spans="1:6" ht="30" x14ac:dyDescent="0.25">
      <c r="A1671" s="112" t="s">
        <v>3269</v>
      </c>
      <c r="B1671" s="113" t="s">
        <v>3270</v>
      </c>
      <c r="C1671" s="114" t="s">
        <v>119</v>
      </c>
      <c r="D1671" s="115">
        <v>30.45</v>
      </c>
      <c r="E1671" s="115">
        <v>9.66</v>
      </c>
      <c r="F1671" s="115">
        <v>40.11</v>
      </c>
    </row>
    <row r="1672" spans="1:6" ht="30" x14ac:dyDescent="0.25">
      <c r="A1672" s="112" t="s">
        <v>3271</v>
      </c>
      <c r="B1672" s="113" t="s">
        <v>3272</v>
      </c>
      <c r="C1672" s="114" t="s">
        <v>119</v>
      </c>
      <c r="D1672" s="115">
        <v>32.79</v>
      </c>
      <c r="E1672" s="115">
        <v>9.66</v>
      </c>
      <c r="F1672" s="115">
        <v>42.45</v>
      </c>
    </row>
    <row r="1673" spans="1:6" ht="30" x14ac:dyDescent="0.25">
      <c r="A1673" s="112" t="s">
        <v>3273</v>
      </c>
      <c r="B1673" s="113" t="s">
        <v>3274</v>
      </c>
      <c r="C1673" s="114" t="s">
        <v>119</v>
      </c>
      <c r="D1673" s="115">
        <v>36.200000000000003</v>
      </c>
      <c r="E1673" s="115">
        <v>9.66</v>
      </c>
      <c r="F1673" s="115">
        <v>45.86</v>
      </c>
    </row>
    <row r="1674" spans="1:6" ht="30" x14ac:dyDescent="0.25">
      <c r="A1674" s="112" t="s">
        <v>3275</v>
      </c>
      <c r="B1674" s="113" t="s">
        <v>3276</v>
      </c>
      <c r="C1674" s="114" t="s">
        <v>119</v>
      </c>
      <c r="D1674" s="115">
        <v>45.74</v>
      </c>
      <c r="E1674" s="115">
        <v>9.66</v>
      </c>
      <c r="F1674" s="115">
        <v>55.4</v>
      </c>
    </row>
    <row r="1675" spans="1:6" ht="30" x14ac:dyDescent="0.25">
      <c r="A1675" s="112" t="s">
        <v>3277</v>
      </c>
      <c r="B1675" s="113" t="s">
        <v>3278</v>
      </c>
      <c r="C1675" s="114" t="s">
        <v>119</v>
      </c>
      <c r="D1675" s="115">
        <v>50.9</v>
      </c>
      <c r="E1675" s="115">
        <v>9.66</v>
      </c>
      <c r="F1675" s="115">
        <v>60.56</v>
      </c>
    </row>
    <row r="1676" spans="1:6" ht="30" x14ac:dyDescent="0.25">
      <c r="A1676" s="112" t="s">
        <v>3279</v>
      </c>
      <c r="B1676" s="113" t="s">
        <v>3280</v>
      </c>
      <c r="C1676" s="114" t="s">
        <v>119</v>
      </c>
      <c r="D1676" s="115">
        <v>69.319999999999993</v>
      </c>
      <c r="E1676" s="115">
        <v>9.66</v>
      </c>
      <c r="F1676" s="115">
        <v>78.98</v>
      </c>
    </row>
    <row r="1677" spans="1:6" ht="30" x14ac:dyDescent="0.25">
      <c r="A1677" s="112" t="s">
        <v>3281</v>
      </c>
      <c r="B1677" s="113" t="s">
        <v>3282</v>
      </c>
      <c r="C1677" s="114" t="s">
        <v>119</v>
      </c>
      <c r="D1677" s="115">
        <v>85.79</v>
      </c>
      <c r="E1677" s="115">
        <v>9.66</v>
      </c>
      <c r="F1677" s="115">
        <v>95.45</v>
      </c>
    </row>
    <row r="1678" spans="1:6" ht="30" x14ac:dyDescent="0.25">
      <c r="A1678" s="112" t="s">
        <v>3283</v>
      </c>
      <c r="B1678" s="113" t="s">
        <v>3284</v>
      </c>
      <c r="C1678" s="114" t="s">
        <v>119</v>
      </c>
      <c r="D1678" s="115">
        <v>121.44</v>
      </c>
      <c r="E1678" s="115">
        <v>9.66</v>
      </c>
      <c r="F1678" s="115">
        <v>131.1</v>
      </c>
    </row>
    <row r="1679" spans="1:6" ht="30" x14ac:dyDescent="0.25">
      <c r="A1679" s="112" t="s">
        <v>3285</v>
      </c>
      <c r="B1679" s="113" t="s">
        <v>3286</v>
      </c>
      <c r="C1679" s="114" t="s">
        <v>63</v>
      </c>
      <c r="D1679" s="115">
        <v>162.56</v>
      </c>
      <c r="E1679" s="115">
        <v>17.62</v>
      </c>
      <c r="F1679" s="115">
        <v>180.18</v>
      </c>
    </row>
    <row r="1680" spans="1:6" ht="30" x14ac:dyDescent="0.25">
      <c r="A1680" s="112" t="s">
        <v>3287</v>
      </c>
      <c r="B1680" s="113" t="s">
        <v>3288</v>
      </c>
      <c r="C1680" s="114" t="s">
        <v>119</v>
      </c>
      <c r="D1680" s="115">
        <v>13.55</v>
      </c>
      <c r="E1680" s="115">
        <v>9.66</v>
      </c>
      <c r="F1680" s="115">
        <v>23.21</v>
      </c>
    </row>
    <row r="1681" spans="1:6" ht="30" x14ac:dyDescent="0.25">
      <c r="A1681" s="112" t="s">
        <v>3289</v>
      </c>
      <c r="B1681" s="113" t="s">
        <v>3290</v>
      </c>
      <c r="C1681" s="114" t="s">
        <v>119</v>
      </c>
      <c r="D1681" s="115">
        <v>16.57</v>
      </c>
      <c r="E1681" s="115">
        <v>9.66</v>
      </c>
      <c r="F1681" s="115">
        <v>26.23</v>
      </c>
    </row>
    <row r="1682" spans="1:6" x14ac:dyDescent="0.25">
      <c r="A1682" s="108" t="s">
        <v>3291</v>
      </c>
      <c r="B1682" s="109" t="s">
        <v>3292</v>
      </c>
      <c r="C1682" s="110"/>
      <c r="D1682" s="111"/>
      <c r="E1682" s="111"/>
      <c r="F1682" s="111"/>
    </row>
    <row r="1683" spans="1:6" ht="30" x14ac:dyDescent="0.25">
      <c r="A1683" s="112" t="s">
        <v>3293</v>
      </c>
      <c r="B1683" s="113" t="s">
        <v>3294</v>
      </c>
      <c r="C1683" s="114" t="s">
        <v>63</v>
      </c>
      <c r="D1683" s="115">
        <v>49.64</v>
      </c>
      <c r="E1683" s="115">
        <v>16.16</v>
      </c>
      <c r="F1683" s="115">
        <v>65.8</v>
      </c>
    </row>
    <row r="1684" spans="1:6" ht="30" x14ac:dyDescent="0.25">
      <c r="A1684" s="112" t="s">
        <v>3295</v>
      </c>
      <c r="B1684" s="113" t="s">
        <v>3296</v>
      </c>
      <c r="C1684" s="114" t="s">
        <v>63</v>
      </c>
      <c r="D1684" s="115">
        <v>53.28</v>
      </c>
      <c r="E1684" s="115">
        <v>16.16</v>
      </c>
      <c r="F1684" s="115">
        <v>69.44</v>
      </c>
    </row>
    <row r="1685" spans="1:6" ht="30" x14ac:dyDescent="0.25">
      <c r="A1685" s="112" t="s">
        <v>3297</v>
      </c>
      <c r="B1685" s="113" t="s">
        <v>3298</v>
      </c>
      <c r="C1685" s="114" t="s">
        <v>63</v>
      </c>
      <c r="D1685" s="115">
        <v>138.08000000000001</v>
      </c>
      <c r="E1685" s="115">
        <v>20.350000000000001</v>
      </c>
      <c r="F1685" s="115">
        <v>158.43</v>
      </c>
    </row>
    <row r="1686" spans="1:6" ht="45" x14ac:dyDescent="0.25">
      <c r="A1686" s="112" t="s">
        <v>3299</v>
      </c>
      <c r="B1686" s="113" t="s">
        <v>3300</v>
      </c>
      <c r="C1686" s="114" t="s">
        <v>63</v>
      </c>
      <c r="D1686" s="115">
        <v>114.09</v>
      </c>
      <c r="E1686" s="115">
        <v>20.350000000000001</v>
      </c>
      <c r="F1686" s="115">
        <v>134.44</v>
      </c>
    </row>
    <row r="1687" spans="1:6" ht="30" x14ac:dyDescent="0.25">
      <c r="A1687" s="112" t="s">
        <v>3301</v>
      </c>
      <c r="B1687" s="113" t="s">
        <v>3302</v>
      </c>
      <c r="C1687" s="114" t="s">
        <v>63</v>
      </c>
      <c r="D1687" s="115">
        <v>98.4</v>
      </c>
      <c r="E1687" s="115"/>
      <c r="F1687" s="115">
        <v>98.4</v>
      </c>
    </row>
    <row r="1688" spans="1:6" x14ac:dyDescent="0.25">
      <c r="A1688" s="108" t="s">
        <v>3303</v>
      </c>
      <c r="B1688" s="109" t="s">
        <v>3304</v>
      </c>
      <c r="C1688" s="110"/>
      <c r="D1688" s="111"/>
      <c r="E1688" s="111"/>
      <c r="F1688" s="111"/>
    </row>
    <row r="1689" spans="1:6" ht="30" x14ac:dyDescent="0.25">
      <c r="A1689" s="112" t="s">
        <v>3305</v>
      </c>
      <c r="B1689" s="113" t="s">
        <v>3306</v>
      </c>
      <c r="C1689" s="114" t="s">
        <v>63</v>
      </c>
      <c r="D1689" s="115">
        <v>8.64</v>
      </c>
      <c r="E1689" s="115">
        <v>6.7</v>
      </c>
      <c r="F1689" s="115">
        <v>15.34</v>
      </c>
    </row>
    <row r="1690" spans="1:6" ht="30" x14ac:dyDescent="0.25">
      <c r="A1690" s="112" t="s">
        <v>3307</v>
      </c>
      <c r="B1690" s="113" t="s">
        <v>3308</v>
      </c>
      <c r="C1690" s="114" t="s">
        <v>63</v>
      </c>
      <c r="D1690" s="115">
        <v>6.05</v>
      </c>
      <c r="E1690" s="115">
        <v>6.7</v>
      </c>
      <c r="F1690" s="115">
        <v>12.75</v>
      </c>
    </row>
    <row r="1691" spans="1:6" ht="30" x14ac:dyDescent="0.25">
      <c r="A1691" s="112" t="s">
        <v>3309</v>
      </c>
      <c r="B1691" s="113" t="s">
        <v>3310</v>
      </c>
      <c r="C1691" s="114" t="s">
        <v>63</v>
      </c>
      <c r="D1691" s="115">
        <v>35.229999999999997</v>
      </c>
      <c r="E1691" s="115">
        <v>6.7</v>
      </c>
      <c r="F1691" s="115">
        <v>41.93</v>
      </c>
    </row>
    <row r="1692" spans="1:6" ht="30" x14ac:dyDescent="0.25">
      <c r="A1692" s="112" t="s">
        <v>3311</v>
      </c>
      <c r="B1692" s="113" t="s">
        <v>3312</v>
      </c>
      <c r="C1692" s="114" t="s">
        <v>63</v>
      </c>
      <c r="D1692" s="115">
        <v>51.71</v>
      </c>
      <c r="E1692" s="115">
        <v>18.559999999999999</v>
      </c>
      <c r="F1692" s="115">
        <v>70.27</v>
      </c>
    </row>
    <row r="1693" spans="1:6" ht="30" x14ac:dyDescent="0.25">
      <c r="A1693" s="112" t="s">
        <v>3313</v>
      </c>
      <c r="B1693" s="113" t="s">
        <v>3314</v>
      </c>
      <c r="C1693" s="114" t="s">
        <v>63</v>
      </c>
      <c r="D1693" s="115">
        <v>39.9</v>
      </c>
      <c r="E1693" s="115">
        <v>6.7</v>
      </c>
      <c r="F1693" s="115">
        <v>46.6</v>
      </c>
    </row>
    <row r="1694" spans="1:6" ht="30" x14ac:dyDescent="0.25">
      <c r="A1694" s="112" t="s">
        <v>3315</v>
      </c>
      <c r="B1694" s="113" t="s">
        <v>3316</v>
      </c>
      <c r="C1694" s="114" t="s">
        <v>63</v>
      </c>
      <c r="D1694" s="115">
        <v>58.25</v>
      </c>
      <c r="E1694" s="115">
        <v>18.559999999999999</v>
      </c>
      <c r="F1694" s="115">
        <v>76.81</v>
      </c>
    </row>
    <row r="1695" spans="1:6" ht="30" x14ac:dyDescent="0.25">
      <c r="A1695" s="112" t="s">
        <v>3317</v>
      </c>
      <c r="B1695" s="113" t="s">
        <v>3318</v>
      </c>
      <c r="C1695" s="114" t="s">
        <v>63</v>
      </c>
      <c r="D1695" s="115">
        <v>31.6</v>
      </c>
      <c r="E1695" s="115">
        <v>21.91</v>
      </c>
      <c r="F1695" s="115">
        <v>53.51</v>
      </c>
    </row>
    <row r="1696" spans="1:6" x14ac:dyDescent="0.25">
      <c r="A1696" s="108" t="s">
        <v>3319</v>
      </c>
      <c r="B1696" s="109" t="s">
        <v>3320</v>
      </c>
      <c r="C1696" s="110"/>
      <c r="D1696" s="111"/>
      <c r="E1696" s="111"/>
      <c r="F1696" s="111"/>
    </row>
    <row r="1697" spans="1:6" x14ac:dyDescent="0.25">
      <c r="A1697" s="112" t="s">
        <v>3321</v>
      </c>
      <c r="B1697" s="113" t="s">
        <v>3322</v>
      </c>
      <c r="C1697" s="114" t="s">
        <v>142</v>
      </c>
      <c r="D1697" s="115">
        <v>417.9</v>
      </c>
      <c r="E1697" s="115">
        <v>289.66000000000003</v>
      </c>
      <c r="F1697" s="115">
        <v>707.56</v>
      </c>
    </row>
    <row r="1698" spans="1:6" ht="30" x14ac:dyDescent="0.25">
      <c r="A1698" s="112" t="s">
        <v>3323</v>
      </c>
      <c r="B1698" s="113" t="s">
        <v>3324</v>
      </c>
      <c r="C1698" s="114" t="s">
        <v>142</v>
      </c>
      <c r="D1698" s="115">
        <v>430</v>
      </c>
      <c r="E1698" s="115"/>
      <c r="F1698" s="115">
        <v>430</v>
      </c>
    </row>
    <row r="1699" spans="1:6" ht="30" x14ac:dyDescent="0.25">
      <c r="A1699" s="112" t="s">
        <v>3325</v>
      </c>
      <c r="B1699" s="113" t="s">
        <v>3326</v>
      </c>
      <c r="C1699" s="114" t="s">
        <v>63</v>
      </c>
      <c r="D1699" s="115">
        <v>4.76</v>
      </c>
      <c r="E1699" s="115">
        <v>7.07</v>
      </c>
      <c r="F1699" s="115">
        <v>11.83</v>
      </c>
    </row>
    <row r="1700" spans="1:6" ht="30" x14ac:dyDescent="0.25">
      <c r="A1700" s="112" t="s">
        <v>3327</v>
      </c>
      <c r="B1700" s="113" t="s">
        <v>3328</v>
      </c>
      <c r="C1700" s="114" t="s">
        <v>63</v>
      </c>
      <c r="D1700" s="115">
        <v>11.91</v>
      </c>
      <c r="E1700" s="115">
        <v>14.12</v>
      </c>
      <c r="F1700" s="115">
        <v>26.03</v>
      </c>
    </row>
    <row r="1701" spans="1:6" ht="30" x14ac:dyDescent="0.25">
      <c r="A1701" s="112" t="s">
        <v>3329</v>
      </c>
      <c r="B1701" s="113" t="s">
        <v>3330</v>
      </c>
      <c r="C1701" s="114" t="s">
        <v>63</v>
      </c>
      <c r="D1701" s="115">
        <v>42.1</v>
      </c>
      <c r="E1701" s="115">
        <v>7.07</v>
      </c>
      <c r="F1701" s="115">
        <v>49.17</v>
      </c>
    </row>
    <row r="1702" spans="1:6" x14ac:dyDescent="0.25">
      <c r="A1702" s="108" t="s">
        <v>3331</v>
      </c>
      <c r="B1702" s="109" t="s">
        <v>3332</v>
      </c>
      <c r="C1702" s="110"/>
      <c r="D1702" s="111"/>
      <c r="E1702" s="111"/>
      <c r="F1702" s="111"/>
    </row>
    <row r="1703" spans="1:6" x14ac:dyDescent="0.25">
      <c r="A1703" s="112" t="s">
        <v>3333</v>
      </c>
      <c r="B1703" s="113" t="s">
        <v>3334</v>
      </c>
      <c r="C1703" s="114" t="s">
        <v>142</v>
      </c>
      <c r="D1703" s="115"/>
      <c r="E1703" s="115">
        <v>67</v>
      </c>
      <c r="F1703" s="115">
        <v>67</v>
      </c>
    </row>
    <row r="1704" spans="1:6" x14ac:dyDescent="0.25">
      <c r="A1704" s="112" t="s">
        <v>3335</v>
      </c>
      <c r="B1704" s="113" t="s">
        <v>3336</v>
      </c>
      <c r="C1704" s="114" t="s">
        <v>63</v>
      </c>
      <c r="D1704" s="115">
        <v>4.91</v>
      </c>
      <c r="E1704" s="115">
        <v>3.35</v>
      </c>
      <c r="F1704" s="115">
        <v>8.26</v>
      </c>
    </row>
    <row r="1705" spans="1:6" ht="30" x14ac:dyDescent="0.25">
      <c r="A1705" s="112" t="s">
        <v>3337</v>
      </c>
      <c r="B1705" s="113" t="s">
        <v>3338</v>
      </c>
      <c r="C1705" s="114" t="s">
        <v>63</v>
      </c>
      <c r="D1705" s="115">
        <v>2.13</v>
      </c>
      <c r="E1705" s="115">
        <v>3.35</v>
      </c>
      <c r="F1705" s="115">
        <v>5.48</v>
      </c>
    </row>
    <row r="1706" spans="1:6" ht="30" x14ac:dyDescent="0.25">
      <c r="A1706" s="112" t="s">
        <v>3339</v>
      </c>
      <c r="B1706" s="113" t="s">
        <v>3340</v>
      </c>
      <c r="C1706" s="114" t="s">
        <v>63</v>
      </c>
      <c r="D1706" s="115">
        <v>13.51</v>
      </c>
      <c r="E1706" s="115">
        <v>3.35</v>
      </c>
      <c r="F1706" s="115">
        <v>16.86</v>
      </c>
    </row>
    <row r="1707" spans="1:6" x14ac:dyDescent="0.25">
      <c r="A1707" s="108" t="s">
        <v>3341</v>
      </c>
      <c r="B1707" s="109" t="s">
        <v>3342</v>
      </c>
      <c r="C1707" s="110"/>
      <c r="D1707" s="111"/>
      <c r="E1707" s="111"/>
      <c r="F1707" s="111"/>
    </row>
    <row r="1708" spans="1:6" x14ac:dyDescent="0.25">
      <c r="A1708" s="108" t="s">
        <v>3343</v>
      </c>
      <c r="B1708" s="109" t="s">
        <v>3344</v>
      </c>
      <c r="C1708" s="110"/>
      <c r="D1708" s="111"/>
      <c r="E1708" s="111"/>
      <c r="F1708" s="111"/>
    </row>
    <row r="1709" spans="1:6" x14ac:dyDescent="0.25">
      <c r="A1709" s="112" t="s">
        <v>3345</v>
      </c>
      <c r="B1709" s="113" t="s">
        <v>3346</v>
      </c>
      <c r="C1709" s="114" t="s">
        <v>63</v>
      </c>
      <c r="D1709" s="115">
        <v>6.39</v>
      </c>
      <c r="E1709" s="115">
        <v>28.74</v>
      </c>
      <c r="F1709" s="115">
        <v>35.130000000000003</v>
      </c>
    </row>
    <row r="1710" spans="1:6" x14ac:dyDescent="0.25">
      <c r="A1710" s="112" t="s">
        <v>3347</v>
      </c>
      <c r="B1710" s="113" t="s">
        <v>3348</v>
      </c>
      <c r="C1710" s="114" t="s">
        <v>63</v>
      </c>
      <c r="D1710" s="115">
        <v>3.82</v>
      </c>
      <c r="E1710" s="115">
        <v>28.74</v>
      </c>
      <c r="F1710" s="115">
        <v>32.56</v>
      </c>
    </row>
    <row r="1711" spans="1:6" x14ac:dyDescent="0.25">
      <c r="A1711" s="112" t="s">
        <v>3349</v>
      </c>
      <c r="B1711" s="113" t="s">
        <v>3350</v>
      </c>
      <c r="C1711" s="114" t="s">
        <v>63</v>
      </c>
      <c r="D1711" s="115">
        <v>5.46</v>
      </c>
      <c r="E1711" s="115">
        <v>7.32</v>
      </c>
      <c r="F1711" s="115">
        <v>12.78</v>
      </c>
    </row>
    <row r="1712" spans="1:6" x14ac:dyDescent="0.25">
      <c r="A1712" s="112" t="s">
        <v>3351</v>
      </c>
      <c r="B1712" s="113" t="s">
        <v>3352</v>
      </c>
      <c r="C1712" s="114" t="s">
        <v>119</v>
      </c>
      <c r="D1712" s="115">
        <v>22.99</v>
      </c>
      <c r="E1712" s="115">
        <v>20.58</v>
      </c>
      <c r="F1712" s="115">
        <v>43.57</v>
      </c>
    </row>
    <row r="1713" spans="1:6" x14ac:dyDescent="0.25">
      <c r="A1713" s="112" t="s">
        <v>3353</v>
      </c>
      <c r="B1713" s="113" t="s">
        <v>3354</v>
      </c>
      <c r="C1713" s="114" t="s">
        <v>63</v>
      </c>
      <c r="D1713" s="115">
        <v>6.39</v>
      </c>
      <c r="E1713" s="115">
        <v>7.87</v>
      </c>
      <c r="F1713" s="115">
        <v>14.26</v>
      </c>
    </row>
    <row r="1714" spans="1:6" x14ac:dyDescent="0.25">
      <c r="A1714" s="108" t="s">
        <v>3355</v>
      </c>
      <c r="B1714" s="109" t="s">
        <v>3356</v>
      </c>
      <c r="C1714" s="110"/>
      <c r="D1714" s="111"/>
      <c r="E1714" s="111"/>
      <c r="F1714" s="111"/>
    </row>
    <row r="1715" spans="1:6" x14ac:dyDescent="0.25">
      <c r="A1715" s="112" t="s">
        <v>3357</v>
      </c>
      <c r="B1715" s="113" t="s">
        <v>3358</v>
      </c>
      <c r="C1715" s="114" t="s">
        <v>63</v>
      </c>
      <c r="D1715" s="115">
        <v>2.2999999999999998</v>
      </c>
      <c r="E1715" s="115">
        <v>9.91</v>
      </c>
      <c r="F1715" s="115">
        <v>12.21</v>
      </c>
    </row>
    <row r="1716" spans="1:6" x14ac:dyDescent="0.25">
      <c r="A1716" s="112" t="s">
        <v>3359</v>
      </c>
      <c r="B1716" s="113" t="s">
        <v>3360</v>
      </c>
      <c r="C1716" s="114" t="s">
        <v>63</v>
      </c>
      <c r="D1716" s="115">
        <v>4.32</v>
      </c>
      <c r="E1716" s="115">
        <v>9.91</v>
      </c>
      <c r="F1716" s="115">
        <v>14.23</v>
      </c>
    </row>
    <row r="1717" spans="1:6" x14ac:dyDescent="0.25">
      <c r="A1717" s="108" t="s">
        <v>3361</v>
      </c>
      <c r="B1717" s="109" t="s">
        <v>3362</v>
      </c>
      <c r="C1717" s="110"/>
      <c r="D1717" s="111"/>
      <c r="E1717" s="111"/>
      <c r="F1717" s="111"/>
    </row>
    <row r="1718" spans="1:6" x14ac:dyDescent="0.25">
      <c r="A1718" s="112" t="s">
        <v>3363</v>
      </c>
      <c r="B1718" s="113" t="s">
        <v>3364</v>
      </c>
      <c r="C1718" s="114" t="s">
        <v>63</v>
      </c>
      <c r="D1718" s="115">
        <v>5.0599999999999996</v>
      </c>
      <c r="E1718" s="115">
        <v>21.8</v>
      </c>
      <c r="F1718" s="115">
        <v>26.86</v>
      </c>
    </row>
    <row r="1719" spans="1:6" x14ac:dyDescent="0.25">
      <c r="A1719" s="112" t="s">
        <v>3365</v>
      </c>
      <c r="B1719" s="113" t="s">
        <v>3366</v>
      </c>
      <c r="C1719" s="114" t="s">
        <v>63</v>
      </c>
      <c r="D1719" s="115">
        <v>6.72</v>
      </c>
      <c r="E1719" s="115">
        <v>18.52</v>
      </c>
      <c r="F1719" s="115">
        <v>25.24</v>
      </c>
    </row>
    <row r="1720" spans="1:6" x14ac:dyDescent="0.25">
      <c r="A1720" s="112" t="s">
        <v>3367</v>
      </c>
      <c r="B1720" s="113" t="s">
        <v>3368</v>
      </c>
      <c r="C1720" s="114" t="s">
        <v>63</v>
      </c>
      <c r="D1720" s="115">
        <v>13.76</v>
      </c>
      <c r="E1720" s="115">
        <v>10.29</v>
      </c>
      <c r="F1720" s="115">
        <v>24.05</v>
      </c>
    </row>
    <row r="1721" spans="1:6" x14ac:dyDescent="0.25">
      <c r="A1721" s="112" t="s">
        <v>3369</v>
      </c>
      <c r="B1721" s="113" t="s">
        <v>3370</v>
      </c>
      <c r="C1721" s="114" t="s">
        <v>63</v>
      </c>
      <c r="D1721" s="115">
        <v>13.94</v>
      </c>
      <c r="E1721" s="115">
        <v>17.68</v>
      </c>
      <c r="F1721" s="115">
        <v>31.62</v>
      </c>
    </row>
    <row r="1722" spans="1:6" ht="30" x14ac:dyDescent="0.25">
      <c r="A1722" s="112" t="s">
        <v>3371</v>
      </c>
      <c r="B1722" s="113" t="s">
        <v>3372</v>
      </c>
      <c r="C1722" s="114" t="s">
        <v>63</v>
      </c>
      <c r="D1722" s="115">
        <v>6.86</v>
      </c>
      <c r="E1722" s="115">
        <v>13.11</v>
      </c>
      <c r="F1722" s="115">
        <v>19.97</v>
      </c>
    </row>
    <row r="1723" spans="1:6" ht="30" x14ac:dyDescent="0.25">
      <c r="A1723" s="112" t="s">
        <v>3373</v>
      </c>
      <c r="B1723" s="113" t="s">
        <v>3374</v>
      </c>
      <c r="C1723" s="114" t="s">
        <v>63</v>
      </c>
      <c r="D1723" s="115">
        <v>31.57</v>
      </c>
      <c r="E1723" s="115">
        <v>13.11</v>
      </c>
      <c r="F1723" s="115">
        <v>44.68</v>
      </c>
    </row>
    <row r="1724" spans="1:6" x14ac:dyDescent="0.25">
      <c r="A1724" s="112" t="s">
        <v>3375</v>
      </c>
      <c r="B1724" s="113" t="s">
        <v>3376</v>
      </c>
      <c r="C1724" s="114" t="s">
        <v>63</v>
      </c>
      <c r="D1724" s="115">
        <v>18.47</v>
      </c>
      <c r="E1724" s="115">
        <v>17.68</v>
      </c>
      <c r="F1724" s="115">
        <v>36.15</v>
      </c>
    </row>
    <row r="1725" spans="1:6" x14ac:dyDescent="0.25">
      <c r="A1725" s="108" t="s">
        <v>3377</v>
      </c>
      <c r="B1725" s="109" t="s">
        <v>3378</v>
      </c>
      <c r="C1725" s="110"/>
      <c r="D1725" s="111"/>
      <c r="E1725" s="111"/>
      <c r="F1725" s="111"/>
    </row>
    <row r="1726" spans="1:6" x14ac:dyDescent="0.25">
      <c r="A1726" s="112" t="s">
        <v>3379</v>
      </c>
      <c r="B1726" s="113" t="s">
        <v>3380</v>
      </c>
      <c r="C1726" s="114" t="s">
        <v>63</v>
      </c>
      <c r="D1726" s="115">
        <v>6.23</v>
      </c>
      <c r="E1726" s="115">
        <v>13.11</v>
      </c>
      <c r="F1726" s="115">
        <v>19.34</v>
      </c>
    </row>
    <row r="1727" spans="1:6" x14ac:dyDescent="0.25">
      <c r="A1727" s="112" t="s">
        <v>3381</v>
      </c>
      <c r="B1727" s="113" t="s">
        <v>3382</v>
      </c>
      <c r="C1727" s="114" t="s">
        <v>119</v>
      </c>
      <c r="D1727" s="115">
        <v>2.4900000000000002</v>
      </c>
      <c r="E1727" s="115">
        <v>2.44</v>
      </c>
      <c r="F1727" s="115">
        <v>4.93</v>
      </c>
    </row>
    <row r="1728" spans="1:6" x14ac:dyDescent="0.25">
      <c r="A1728" s="112" t="s">
        <v>3383</v>
      </c>
      <c r="B1728" s="113" t="s">
        <v>3384</v>
      </c>
      <c r="C1728" s="114" t="s">
        <v>63</v>
      </c>
      <c r="D1728" s="115">
        <v>8.33</v>
      </c>
      <c r="E1728" s="115">
        <v>14.79</v>
      </c>
      <c r="F1728" s="115">
        <v>23.12</v>
      </c>
    </row>
    <row r="1729" spans="1:6" x14ac:dyDescent="0.25">
      <c r="A1729" s="112" t="s">
        <v>3385</v>
      </c>
      <c r="B1729" s="113" t="s">
        <v>3386</v>
      </c>
      <c r="C1729" s="114" t="s">
        <v>119</v>
      </c>
      <c r="D1729" s="115">
        <v>2.21</v>
      </c>
      <c r="E1729" s="115">
        <v>1.95</v>
      </c>
      <c r="F1729" s="115">
        <v>4.16</v>
      </c>
    </row>
    <row r="1730" spans="1:6" x14ac:dyDescent="0.25">
      <c r="A1730" s="108" t="s">
        <v>3387</v>
      </c>
      <c r="B1730" s="109" t="s">
        <v>3388</v>
      </c>
      <c r="C1730" s="110"/>
      <c r="D1730" s="111"/>
      <c r="E1730" s="111"/>
      <c r="F1730" s="111"/>
    </row>
    <row r="1731" spans="1:6" x14ac:dyDescent="0.25">
      <c r="A1731" s="112" t="s">
        <v>3389</v>
      </c>
      <c r="B1731" s="113" t="s">
        <v>3390</v>
      </c>
      <c r="C1731" s="114" t="s">
        <v>63</v>
      </c>
      <c r="D1731" s="115">
        <v>3.43</v>
      </c>
      <c r="E1731" s="115">
        <v>17.68</v>
      </c>
      <c r="F1731" s="115">
        <v>21.11</v>
      </c>
    </row>
    <row r="1732" spans="1:6" x14ac:dyDescent="0.25">
      <c r="A1732" s="108" t="s">
        <v>3391</v>
      </c>
      <c r="B1732" s="109" t="s">
        <v>3392</v>
      </c>
      <c r="C1732" s="110"/>
      <c r="D1732" s="111"/>
      <c r="E1732" s="111"/>
      <c r="F1732" s="111"/>
    </row>
    <row r="1733" spans="1:6" x14ac:dyDescent="0.25">
      <c r="A1733" s="112" t="s">
        <v>3393</v>
      </c>
      <c r="B1733" s="113" t="s">
        <v>3394</v>
      </c>
      <c r="C1733" s="114" t="s">
        <v>63</v>
      </c>
      <c r="D1733" s="115">
        <v>9.33</v>
      </c>
      <c r="E1733" s="115">
        <v>32.92</v>
      </c>
      <c r="F1733" s="115">
        <v>42.25</v>
      </c>
    </row>
    <row r="1734" spans="1:6" x14ac:dyDescent="0.25">
      <c r="A1734" s="112" t="s">
        <v>3395</v>
      </c>
      <c r="B1734" s="113" t="s">
        <v>3396</v>
      </c>
      <c r="C1734" s="114" t="s">
        <v>560</v>
      </c>
      <c r="D1734" s="115">
        <v>3.94</v>
      </c>
      <c r="E1734" s="115"/>
      <c r="F1734" s="115">
        <v>3.94</v>
      </c>
    </row>
    <row r="1735" spans="1:6" x14ac:dyDescent="0.25">
      <c r="A1735" s="112" t="s">
        <v>3397</v>
      </c>
      <c r="B1735" s="113" t="s">
        <v>3398</v>
      </c>
      <c r="C1735" s="114" t="s">
        <v>560</v>
      </c>
      <c r="D1735" s="115">
        <v>2.81</v>
      </c>
      <c r="E1735" s="115"/>
      <c r="F1735" s="115">
        <v>2.81</v>
      </c>
    </row>
    <row r="1736" spans="1:6" ht="45" x14ac:dyDescent="0.25">
      <c r="A1736" s="112" t="s">
        <v>3399</v>
      </c>
      <c r="B1736" s="113" t="s">
        <v>3400</v>
      </c>
      <c r="C1736" s="114" t="s">
        <v>63</v>
      </c>
      <c r="D1736" s="115">
        <v>72.86</v>
      </c>
      <c r="E1736" s="115">
        <v>164.32</v>
      </c>
      <c r="F1736" s="115">
        <v>237.18</v>
      </c>
    </row>
    <row r="1737" spans="1:6" ht="45" x14ac:dyDescent="0.25">
      <c r="A1737" s="112" t="s">
        <v>3401</v>
      </c>
      <c r="B1737" s="113" t="s">
        <v>3402</v>
      </c>
      <c r="C1737" s="114" t="s">
        <v>63</v>
      </c>
      <c r="D1737" s="115">
        <v>310.45999999999998</v>
      </c>
      <c r="E1737" s="115">
        <v>190.37</v>
      </c>
      <c r="F1737" s="115">
        <v>500.83</v>
      </c>
    </row>
    <row r="1738" spans="1:6" x14ac:dyDescent="0.25">
      <c r="A1738" s="108" t="s">
        <v>3403</v>
      </c>
      <c r="B1738" s="109" t="s">
        <v>3404</v>
      </c>
      <c r="C1738" s="110"/>
      <c r="D1738" s="111"/>
      <c r="E1738" s="111"/>
      <c r="F1738" s="111"/>
    </row>
    <row r="1739" spans="1:6" x14ac:dyDescent="0.25">
      <c r="A1739" s="112" t="s">
        <v>3405</v>
      </c>
      <c r="B1739" s="113" t="s">
        <v>3406</v>
      </c>
      <c r="C1739" s="114" t="s">
        <v>119</v>
      </c>
      <c r="D1739" s="115">
        <v>1.31</v>
      </c>
      <c r="E1739" s="115">
        <v>1.33</v>
      </c>
      <c r="F1739" s="115">
        <v>2.64</v>
      </c>
    </row>
    <row r="1740" spans="1:6" x14ac:dyDescent="0.25">
      <c r="A1740" s="112" t="s">
        <v>3407</v>
      </c>
      <c r="B1740" s="113" t="s">
        <v>3408</v>
      </c>
      <c r="C1740" s="114" t="s">
        <v>119</v>
      </c>
      <c r="D1740" s="115">
        <v>0.81</v>
      </c>
      <c r="E1740" s="115">
        <v>2.66</v>
      </c>
      <c r="F1740" s="115">
        <v>3.47</v>
      </c>
    </row>
    <row r="1741" spans="1:6" ht="30" x14ac:dyDescent="0.25">
      <c r="A1741" s="108" t="s">
        <v>3409</v>
      </c>
      <c r="B1741" s="109" t="s">
        <v>3410</v>
      </c>
      <c r="C1741" s="110"/>
      <c r="D1741" s="111"/>
      <c r="E1741" s="111"/>
      <c r="F1741" s="111"/>
    </row>
    <row r="1742" spans="1:6" x14ac:dyDescent="0.25">
      <c r="A1742" s="112" t="s">
        <v>3411</v>
      </c>
      <c r="B1742" s="113" t="s">
        <v>3412</v>
      </c>
      <c r="C1742" s="114" t="s">
        <v>63</v>
      </c>
      <c r="D1742" s="115">
        <v>6.09</v>
      </c>
      <c r="E1742" s="115">
        <v>17.68</v>
      </c>
      <c r="F1742" s="115">
        <v>23.77</v>
      </c>
    </row>
    <row r="1743" spans="1:6" x14ac:dyDescent="0.25">
      <c r="A1743" s="112" t="s">
        <v>3413</v>
      </c>
      <c r="B1743" s="113" t="s">
        <v>3414</v>
      </c>
      <c r="C1743" s="114" t="s">
        <v>63</v>
      </c>
      <c r="D1743" s="115">
        <v>7.7</v>
      </c>
      <c r="E1743" s="115">
        <v>17.68</v>
      </c>
      <c r="F1743" s="115">
        <v>25.38</v>
      </c>
    </row>
    <row r="1744" spans="1:6" x14ac:dyDescent="0.25">
      <c r="A1744" s="112" t="s">
        <v>3415</v>
      </c>
      <c r="B1744" s="113" t="s">
        <v>3416</v>
      </c>
      <c r="C1744" s="114" t="s">
        <v>63</v>
      </c>
      <c r="D1744" s="115">
        <v>8.84</v>
      </c>
      <c r="E1744" s="115">
        <v>17.68</v>
      </c>
      <c r="F1744" s="115">
        <v>26.52</v>
      </c>
    </row>
    <row r="1745" spans="1:6" x14ac:dyDescent="0.25">
      <c r="A1745" s="112" t="s">
        <v>3417</v>
      </c>
      <c r="B1745" s="113" t="s">
        <v>3418</v>
      </c>
      <c r="C1745" s="114" t="s">
        <v>63</v>
      </c>
      <c r="D1745" s="115">
        <v>11.18</v>
      </c>
      <c r="E1745" s="115">
        <v>17.68</v>
      </c>
      <c r="F1745" s="115">
        <v>28.86</v>
      </c>
    </row>
    <row r="1746" spans="1:6" x14ac:dyDescent="0.25">
      <c r="A1746" s="112" t="s">
        <v>3419</v>
      </c>
      <c r="B1746" s="113" t="s">
        <v>3420</v>
      </c>
      <c r="C1746" s="114" t="s">
        <v>63</v>
      </c>
      <c r="D1746" s="115">
        <v>8.76</v>
      </c>
      <c r="E1746" s="115">
        <v>17.68</v>
      </c>
      <c r="F1746" s="115">
        <v>26.44</v>
      </c>
    </row>
    <row r="1747" spans="1:6" x14ac:dyDescent="0.25">
      <c r="A1747" s="112" t="s">
        <v>3421</v>
      </c>
      <c r="B1747" s="113" t="s">
        <v>3422</v>
      </c>
      <c r="C1747" s="114" t="s">
        <v>63</v>
      </c>
      <c r="D1747" s="115">
        <v>52.38</v>
      </c>
      <c r="E1747" s="115">
        <v>37.04</v>
      </c>
      <c r="F1747" s="115">
        <v>89.42</v>
      </c>
    </row>
    <row r="1748" spans="1:6" x14ac:dyDescent="0.25">
      <c r="A1748" s="112" t="s">
        <v>3423</v>
      </c>
      <c r="B1748" s="113" t="s">
        <v>3424</v>
      </c>
      <c r="C1748" s="114" t="s">
        <v>63</v>
      </c>
      <c r="D1748" s="115">
        <v>15.33</v>
      </c>
      <c r="E1748" s="115">
        <v>17.68</v>
      </c>
      <c r="F1748" s="115">
        <v>33.01</v>
      </c>
    </row>
    <row r="1749" spans="1:6" x14ac:dyDescent="0.25">
      <c r="A1749" s="112" t="s">
        <v>3425</v>
      </c>
      <c r="B1749" s="113" t="s">
        <v>3426</v>
      </c>
      <c r="C1749" s="114" t="s">
        <v>63</v>
      </c>
      <c r="D1749" s="115">
        <v>12.04</v>
      </c>
      <c r="E1749" s="115">
        <v>24.69</v>
      </c>
      <c r="F1749" s="115">
        <v>36.729999999999997</v>
      </c>
    </row>
    <row r="1750" spans="1:6" ht="45" x14ac:dyDescent="0.25">
      <c r="A1750" s="112" t="s">
        <v>3427</v>
      </c>
      <c r="B1750" s="113" t="s">
        <v>3428</v>
      </c>
      <c r="C1750" s="114" t="s">
        <v>63</v>
      </c>
      <c r="D1750" s="115">
        <v>203</v>
      </c>
      <c r="E1750" s="115"/>
      <c r="F1750" s="115">
        <v>203</v>
      </c>
    </row>
    <row r="1751" spans="1:6" ht="45" x14ac:dyDescent="0.25">
      <c r="A1751" s="112" t="s">
        <v>3429</v>
      </c>
      <c r="B1751" s="113" t="s">
        <v>3430</v>
      </c>
      <c r="C1751" s="114" t="s">
        <v>63</v>
      </c>
      <c r="D1751" s="115">
        <v>402.5</v>
      </c>
      <c r="E1751" s="115"/>
      <c r="F1751" s="115">
        <v>402.5</v>
      </c>
    </row>
    <row r="1752" spans="1:6" x14ac:dyDescent="0.25">
      <c r="A1752" s="108" t="s">
        <v>3431</v>
      </c>
      <c r="B1752" s="109" t="s">
        <v>3432</v>
      </c>
      <c r="C1752" s="110"/>
      <c r="D1752" s="111"/>
      <c r="E1752" s="111"/>
      <c r="F1752" s="111"/>
    </row>
    <row r="1753" spans="1:6" x14ac:dyDescent="0.25">
      <c r="A1753" s="112" t="s">
        <v>3433</v>
      </c>
      <c r="B1753" s="113" t="s">
        <v>3434</v>
      </c>
      <c r="C1753" s="114" t="s">
        <v>63</v>
      </c>
      <c r="D1753" s="115">
        <v>14.2</v>
      </c>
      <c r="E1753" s="115">
        <v>24.69</v>
      </c>
      <c r="F1753" s="115">
        <v>38.89</v>
      </c>
    </row>
    <row r="1754" spans="1:6" x14ac:dyDescent="0.25">
      <c r="A1754" s="108" t="s">
        <v>3435</v>
      </c>
      <c r="B1754" s="109" t="s">
        <v>3436</v>
      </c>
      <c r="C1754" s="110"/>
      <c r="D1754" s="111"/>
      <c r="E1754" s="111"/>
      <c r="F1754" s="111"/>
    </row>
    <row r="1755" spans="1:6" x14ac:dyDescent="0.25">
      <c r="A1755" s="112" t="s">
        <v>3437</v>
      </c>
      <c r="B1755" s="113" t="s">
        <v>3438</v>
      </c>
      <c r="C1755" s="114" t="s">
        <v>63</v>
      </c>
      <c r="D1755" s="115">
        <v>14.55</v>
      </c>
      <c r="E1755" s="115">
        <v>24.69</v>
      </c>
      <c r="F1755" s="115">
        <v>39.24</v>
      </c>
    </row>
    <row r="1756" spans="1:6" x14ac:dyDescent="0.25">
      <c r="A1756" s="108" t="s">
        <v>3439</v>
      </c>
      <c r="B1756" s="109" t="s">
        <v>3440</v>
      </c>
      <c r="C1756" s="110"/>
      <c r="D1756" s="111"/>
      <c r="E1756" s="111"/>
      <c r="F1756" s="111"/>
    </row>
    <row r="1757" spans="1:6" x14ac:dyDescent="0.25">
      <c r="A1757" s="108" t="s">
        <v>3441</v>
      </c>
      <c r="B1757" s="109" t="s">
        <v>3442</v>
      </c>
      <c r="C1757" s="110"/>
      <c r="D1757" s="111"/>
      <c r="E1757" s="111"/>
      <c r="F1757" s="111"/>
    </row>
    <row r="1758" spans="1:6" x14ac:dyDescent="0.25">
      <c r="A1758" s="112" t="s">
        <v>3443</v>
      </c>
      <c r="B1758" s="113" t="s">
        <v>3444</v>
      </c>
      <c r="C1758" s="114" t="s">
        <v>142</v>
      </c>
      <c r="D1758" s="115">
        <v>127.71</v>
      </c>
      <c r="E1758" s="115">
        <v>41.88</v>
      </c>
      <c r="F1758" s="115">
        <v>169.59</v>
      </c>
    </row>
    <row r="1759" spans="1:6" ht="30" x14ac:dyDescent="0.25">
      <c r="A1759" s="112" t="s">
        <v>3445</v>
      </c>
      <c r="B1759" s="113" t="s">
        <v>3446</v>
      </c>
      <c r="C1759" s="114" t="s">
        <v>63</v>
      </c>
      <c r="D1759" s="115"/>
      <c r="E1759" s="115">
        <v>1.68</v>
      </c>
      <c r="F1759" s="115">
        <v>1.68</v>
      </c>
    </row>
    <row r="1760" spans="1:6" x14ac:dyDescent="0.25">
      <c r="A1760" s="108" t="s">
        <v>3447</v>
      </c>
      <c r="B1760" s="109" t="s">
        <v>3448</v>
      </c>
      <c r="C1760" s="110"/>
      <c r="D1760" s="111"/>
      <c r="E1760" s="111"/>
      <c r="F1760" s="111"/>
    </row>
    <row r="1761" spans="1:6" x14ac:dyDescent="0.25">
      <c r="A1761" s="112" t="s">
        <v>3449</v>
      </c>
      <c r="B1761" s="113" t="s">
        <v>3450</v>
      </c>
      <c r="C1761" s="114" t="s">
        <v>63</v>
      </c>
      <c r="D1761" s="115">
        <v>7.03</v>
      </c>
      <c r="E1761" s="115">
        <v>2.82</v>
      </c>
      <c r="F1761" s="115">
        <v>9.85</v>
      </c>
    </row>
    <row r="1762" spans="1:6" x14ac:dyDescent="0.25">
      <c r="A1762" s="112" t="s">
        <v>3451</v>
      </c>
      <c r="B1762" s="113" t="s">
        <v>3452</v>
      </c>
      <c r="C1762" s="114" t="s">
        <v>63</v>
      </c>
      <c r="D1762" s="115">
        <v>6.18</v>
      </c>
      <c r="E1762" s="115">
        <v>4.24</v>
      </c>
      <c r="F1762" s="115">
        <v>10.42</v>
      </c>
    </row>
    <row r="1763" spans="1:6" x14ac:dyDescent="0.25">
      <c r="A1763" s="112" t="s">
        <v>3453</v>
      </c>
      <c r="B1763" s="113" t="s">
        <v>3454</v>
      </c>
      <c r="C1763" s="114" t="s">
        <v>63</v>
      </c>
      <c r="D1763" s="115">
        <v>53.05</v>
      </c>
      <c r="E1763" s="115">
        <v>5.39</v>
      </c>
      <c r="F1763" s="115">
        <v>58.44</v>
      </c>
    </row>
    <row r="1764" spans="1:6" x14ac:dyDescent="0.25">
      <c r="A1764" s="112" t="s">
        <v>3455</v>
      </c>
      <c r="B1764" s="113" t="s">
        <v>3456</v>
      </c>
      <c r="C1764" s="114" t="s">
        <v>63</v>
      </c>
      <c r="D1764" s="115">
        <v>12.77</v>
      </c>
      <c r="E1764" s="115">
        <v>4.24</v>
      </c>
      <c r="F1764" s="115">
        <v>17.010000000000002</v>
      </c>
    </row>
    <row r="1765" spans="1:6" x14ac:dyDescent="0.25">
      <c r="A1765" s="112" t="s">
        <v>3457</v>
      </c>
      <c r="B1765" s="113" t="s">
        <v>3458</v>
      </c>
      <c r="C1765" s="114" t="s">
        <v>63</v>
      </c>
      <c r="D1765" s="115">
        <v>37.93</v>
      </c>
      <c r="E1765" s="115">
        <v>5.39</v>
      </c>
      <c r="F1765" s="115">
        <v>43.32</v>
      </c>
    </row>
    <row r="1766" spans="1:6" x14ac:dyDescent="0.25">
      <c r="A1766" s="112" t="s">
        <v>3459</v>
      </c>
      <c r="B1766" s="113" t="s">
        <v>3460</v>
      </c>
      <c r="C1766" s="114" t="s">
        <v>63</v>
      </c>
      <c r="D1766" s="115">
        <v>7.54</v>
      </c>
      <c r="E1766" s="115">
        <v>4.24</v>
      </c>
      <c r="F1766" s="115">
        <v>11.78</v>
      </c>
    </row>
    <row r="1767" spans="1:6" x14ac:dyDescent="0.25">
      <c r="A1767" s="112" t="s">
        <v>3461</v>
      </c>
      <c r="B1767" s="113" t="s">
        <v>3462</v>
      </c>
      <c r="C1767" s="114" t="s">
        <v>63</v>
      </c>
      <c r="D1767" s="115">
        <v>39.15</v>
      </c>
      <c r="E1767" s="115">
        <v>5.39</v>
      </c>
      <c r="F1767" s="115">
        <v>44.54</v>
      </c>
    </row>
    <row r="1768" spans="1:6" x14ac:dyDescent="0.25">
      <c r="A1768" s="112" t="s">
        <v>3463</v>
      </c>
      <c r="B1768" s="113" t="s">
        <v>3464</v>
      </c>
      <c r="C1768" s="114" t="s">
        <v>63</v>
      </c>
      <c r="D1768" s="115">
        <v>7.06</v>
      </c>
      <c r="E1768" s="115"/>
      <c r="F1768" s="115">
        <v>7.06</v>
      </c>
    </row>
    <row r="1769" spans="1:6" x14ac:dyDescent="0.25">
      <c r="A1769" s="108" t="s">
        <v>3465</v>
      </c>
      <c r="B1769" s="109" t="s">
        <v>3466</v>
      </c>
      <c r="C1769" s="110"/>
      <c r="D1769" s="111"/>
      <c r="E1769" s="111"/>
      <c r="F1769" s="111"/>
    </row>
    <row r="1770" spans="1:6" x14ac:dyDescent="0.25">
      <c r="A1770" s="112" t="s">
        <v>3467</v>
      </c>
      <c r="B1770" s="113" t="s">
        <v>3468</v>
      </c>
      <c r="C1770" s="114" t="s">
        <v>13</v>
      </c>
      <c r="D1770" s="115">
        <v>39.29</v>
      </c>
      <c r="E1770" s="115">
        <v>3.11</v>
      </c>
      <c r="F1770" s="115">
        <v>42.4</v>
      </c>
    </row>
    <row r="1771" spans="1:6" x14ac:dyDescent="0.25">
      <c r="A1771" s="112" t="s">
        <v>3469</v>
      </c>
      <c r="B1771" s="113" t="s">
        <v>3470</v>
      </c>
      <c r="C1771" s="114" t="s">
        <v>13</v>
      </c>
      <c r="D1771" s="115">
        <v>28.5</v>
      </c>
      <c r="E1771" s="115">
        <v>3.11</v>
      </c>
      <c r="F1771" s="115">
        <v>31.61</v>
      </c>
    </row>
    <row r="1772" spans="1:6" x14ac:dyDescent="0.25">
      <c r="A1772" s="112" t="s">
        <v>3471</v>
      </c>
      <c r="B1772" s="113" t="s">
        <v>3472</v>
      </c>
      <c r="C1772" s="114" t="s">
        <v>13</v>
      </c>
      <c r="D1772" s="115">
        <v>28.87</v>
      </c>
      <c r="E1772" s="115">
        <v>3.11</v>
      </c>
      <c r="F1772" s="115">
        <v>31.98</v>
      </c>
    </row>
    <row r="1773" spans="1:6" x14ac:dyDescent="0.25">
      <c r="A1773" s="112" t="s">
        <v>3473</v>
      </c>
      <c r="B1773" s="113" t="s">
        <v>3474</v>
      </c>
      <c r="C1773" s="114" t="s">
        <v>13</v>
      </c>
      <c r="D1773" s="115">
        <v>39.69</v>
      </c>
      <c r="E1773" s="115">
        <v>3.11</v>
      </c>
      <c r="F1773" s="115">
        <v>42.8</v>
      </c>
    </row>
    <row r="1774" spans="1:6" x14ac:dyDescent="0.25">
      <c r="A1774" s="108" t="s">
        <v>3475</v>
      </c>
      <c r="B1774" s="109" t="s">
        <v>3476</v>
      </c>
      <c r="C1774" s="110"/>
      <c r="D1774" s="111"/>
      <c r="E1774" s="111"/>
      <c r="F1774" s="111"/>
    </row>
    <row r="1775" spans="1:6" x14ac:dyDescent="0.25">
      <c r="A1775" s="112" t="s">
        <v>3477</v>
      </c>
      <c r="B1775" s="113" t="s">
        <v>3478</v>
      </c>
      <c r="C1775" s="114" t="s">
        <v>13</v>
      </c>
      <c r="D1775" s="115">
        <v>64.22</v>
      </c>
      <c r="E1775" s="115">
        <v>26.93</v>
      </c>
      <c r="F1775" s="115">
        <v>91.15</v>
      </c>
    </row>
    <row r="1776" spans="1:6" x14ac:dyDescent="0.25">
      <c r="A1776" s="112" t="s">
        <v>3479</v>
      </c>
      <c r="B1776" s="113" t="s">
        <v>3480</v>
      </c>
      <c r="C1776" s="114" t="s">
        <v>13</v>
      </c>
      <c r="D1776" s="115">
        <v>74.3</v>
      </c>
      <c r="E1776" s="115">
        <v>26.93</v>
      </c>
      <c r="F1776" s="115">
        <v>101.23</v>
      </c>
    </row>
    <row r="1777" spans="1:6" x14ac:dyDescent="0.25">
      <c r="A1777" s="112" t="s">
        <v>3481</v>
      </c>
      <c r="B1777" s="113" t="s">
        <v>3482</v>
      </c>
      <c r="C1777" s="114" t="s">
        <v>13</v>
      </c>
      <c r="D1777" s="115">
        <v>93.1</v>
      </c>
      <c r="E1777" s="115">
        <v>26.93</v>
      </c>
      <c r="F1777" s="115">
        <v>120.03</v>
      </c>
    </row>
    <row r="1778" spans="1:6" x14ac:dyDescent="0.25">
      <c r="A1778" s="112" t="s">
        <v>3483</v>
      </c>
      <c r="B1778" s="113" t="s">
        <v>3484</v>
      </c>
      <c r="C1778" s="114" t="s">
        <v>13</v>
      </c>
      <c r="D1778" s="115">
        <v>171.3</v>
      </c>
      <c r="E1778" s="115">
        <v>3.04</v>
      </c>
      <c r="F1778" s="115">
        <v>174.34</v>
      </c>
    </row>
    <row r="1779" spans="1:6" x14ac:dyDescent="0.25">
      <c r="A1779" s="112" t="s">
        <v>3485</v>
      </c>
      <c r="B1779" s="113" t="s">
        <v>3486</v>
      </c>
      <c r="C1779" s="114" t="s">
        <v>13</v>
      </c>
      <c r="D1779" s="115">
        <v>90.84</v>
      </c>
      <c r="E1779" s="115">
        <v>3.04</v>
      </c>
      <c r="F1779" s="115">
        <v>93.88</v>
      </c>
    </row>
    <row r="1780" spans="1:6" x14ac:dyDescent="0.25">
      <c r="A1780" s="112" t="s">
        <v>3487</v>
      </c>
      <c r="B1780" s="113" t="s">
        <v>3488</v>
      </c>
      <c r="C1780" s="114" t="s">
        <v>13</v>
      </c>
      <c r="D1780" s="115">
        <v>101.71</v>
      </c>
      <c r="E1780" s="115">
        <v>26.93</v>
      </c>
      <c r="F1780" s="115">
        <v>128.63999999999999</v>
      </c>
    </row>
    <row r="1781" spans="1:6" x14ac:dyDescent="0.25">
      <c r="A1781" s="112" t="s">
        <v>3489</v>
      </c>
      <c r="B1781" s="113" t="s">
        <v>3490</v>
      </c>
      <c r="C1781" s="114" t="s">
        <v>13</v>
      </c>
      <c r="D1781" s="115">
        <v>245.18</v>
      </c>
      <c r="E1781" s="115">
        <v>26.93</v>
      </c>
      <c r="F1781" s="115">
        <v>272.11</v>
      </c>
    </row>
    <row r="1782" spans="1:6" ht="30" x14ac:dyDescent="0.25">
      <c r="A1782" s="112" t="s">
        <v>3491</v>
      </c>
      <c r="B1782" s="113" t="s">
        <v>3492</v>
      </c>
      <c r="C1782" s="114" t="s">
        <v>13</v>
      </c>
      <c r="D1782" s="115">
        <v>43.54</v>
      </c>
      <c r="E1782" s="115">
        <v>26.93</v>
      </c>
      <c r="F1782" s="115">
        <v>70.47</v>
      </c>
    </row>
    <row r="1783" spans="1:6" x14ac:dyDescent="0.25">
      <c r="A1783" s="108" t="s">
        <v>3493</v>
      </c>
      <c r="B1783" s="109" t="s">
        <v>3494</v>
      </c>
      <c r="C1783" s="110"/>
      <c r="D1783" s="111"/>
      <c r="E1783" s="111"/>
      <c r="F1783" s="111"/>
    </row>
    <row r="1784" spans="1:6" x14ac:dyDescent="0.25">
      <c r="A1784" s="112" t="s">
        <v>3495</v>
      </c>
      <c r="B1784" s="113" t="s">
        <v>3496</v>
      </c>
      <c r="C1784" s="114" t="s">
        <v>119</v>
      </c>
      <c r="D1784" s="115">
        <v>27.69</v>
      </c>
      <c r="E1784" s="115">
        <v>26.93</v>
      </c>
      <c r="F1784" s="115">
        <v>54.62</v>
      </c>
    </row>
    <row r="1785" spans="1:6" ht="30" x14ac:dyDescent="0.25">
      <c r="A1785" s="112" t="s">
        <v>3497</v>
      </c>
      <c r="B1785" s="113" t="s">
        <v>3498</v>
      </c>
      <c r="C1785" s="114" t="s">
        <v>119</v>
      </c>
      <c r="D1785" s="115">
        <v>36.700000000000003</v>
      </c>
      <c r="E1785" s="115">
        <v>26.93</v>
      </c>
      <c r="F1785" s="115">
        <v>63.63</v>
      </c>
    </row>
    <row r="1786" spans="1:6" ht="30" x14ac:dyDescent="0.25">
      <c r="A1786" s="112" t="s">
        <v>3499</v>
      </c>
      <c r="B1786" s="113" t="s">
        <v>3500</v>
      </c>
      <c r="C1786" s="114" t="s">
        <v>119</v>
      </c>
      <c r="D1786" s="115">
        <v>43.09</v>
      </c>
      <c r="E1786" s="115">
        <v>26.93</v>
      </c>
      <c r="F1786" s="115">
        <v>70.02</v>
      </c>
    </row>
    <row r="1787" spans="1:6" ht="30" x14ac:dyDescent="0.25">
      <c r="A1787" s="112" t="s">
        <v>3501</v>
      </c>
      <c r="B1787" s="113" t="s">
        <v>3502</v>
      </c>
      <c r="C1787" s="114" t="s">
        <v>119</v>
      </c>
      <c r="D1787" s="115">
        <v>171.97</v>
      </c>
      <c r="E1787" s="115">
        <v>43.45</v>
      </c>
      <c r="F1787" s="115">
        <v>215.42</v>
      </c>
    </row>
    <row r="1788" spans="1:6" ht="30" x14ac:dyDescent="0.25">
      <c r="A1788" s="112" t="s">
        <v>3503</v>
      </c>
      <c r="B1788" s="113" t="s">
        <v>3504</v>
      </c>
      <c r="C1788" s="114" t="s">
        <v>63</v>
      </c>
      <c r="D1788" s="115">
        <v>199.97</v>
      </c>
      <c r="E1788" s="115"/>
      <c r="F1788" s="115">
        <v>199.97</v>
      </c>
    </row>
    <row r="1789" spans="1:6" ht="30" x14ac:dyDescent="0.25">
      <c r="A1789" s="112" t="s">
        <v>3505</v>
      </c>
      <c r="B1789" s="113" t="s">
        <v>3506</v>
      </c>
      <c r="C1789" s="114" t="s">
        <v>63</v>
      </c>
      <c r="D1789" s="115">
        <v>198.12</v>
      </c>
      <c r="E1789" s="115"/>
      <c r="F1789" s="115">
        <v>198.12</v>
      </c>
    </row>
    <row r="1790" spans="1:6" ht="30" x14ac:dyDescent="0.25">
      <c r="A1790" s="112" t="s">
        <v>3507</v>
      </c>
      <c r="B1790" s="113" t="s">
        <v>3508</v>
      </c>
      <c r="C1790" s="114" t="s">
        <v>63</v>
      </c>
      <c r="D1790" s="115">
        <v>185.13</v>
      </c>
      <c r="E1790" s="115"/>
      <c r="F1790" s="115">
        <v>185.13</v>
      </c>
    </row>
    <row r="1791" spans="1:6" x14ac:dyDescent="0.25">
      <c r="A1791" s="112" t="s">
        <v>3509</v>
      </c>
      <c r="B1791" s="113" t="s">
        <v>3510</v>
      </c>
      <c r="C1791" s="114" t="s">
        <v>119</v>
      </c>
      <c r="D1791" s="115">
        <v>34.880000000000003</v>
      </c>
      <c r="E1791" s="115"/>
      <c r="F1791" s="115">
        <v>34.880000000000003</v>
      </c>
    </row>
    <row r="1792" spans="1:6" ht="30" x14ac:dyDescent="0.25">
      <c r="A1792" s="112" t="s">
        <v>3511</v>
      </c>
      <c r="B1792" s="113" t="s">
        <v>3512</v>
      </c>
      <c r="C1792" s="114" t="s">
        <v>63</v>
      </c>
      <c r="D1792" s="115">
        <v>203.13</v>
      </c>
      <c r="E1792" s="115"/>
      <c r="F1792" s="115">
        <v>203.13</v>
      </c>
    </row>
    <row r="1793" spans="1:6" ht="30" x14ac:dyDescent="0.25">
      <c r="A1793" s="112" t="s">
        <v>3513</v>
      </c>
      <c r="B1793" s="113" t="s">
        <v>3514</v>
      </c>
      <c r="C1793" s="114" t="s">
        <v>63</v>
      </c>
      <c r="D1793" s="115">
        <v>376.06</v>
      </c>
      <c r="E1793" s="115">
        <v>55.88</v>
      </c>
      <c r="F1793" s="115">
        <v>431.94</v>
      </c>
    </row>
    <row r="1794" spans="1:6" ht="30" x14ac:dyDescent="0.25">
      <c r="A1794" s="112" t="s">
        <v>3515</v>
      </c>
      <c r="B1794" s="113" t="s">
        <v>3516</v>
      </c>
      <c r="C1794" s="114" t="s">
        <v>63</v>
      </c>
      <c r="D1794" s="115">
        <v>193.02</v>
      </c>
      <c r="E1794" s="115"/>
      <c r="F1794" s="115">
        <v>193.02</v>
      </c>
    </row>
    <row r="1795" spans="1:6" ht="30" x14ac:dyDescent="0.25">
      <c r="A1795" s="112" t="s">
        <v>3517</v>
      </c>
      <c r="B1795" s="113" t="s">
        <v>3518</v>
      </c>
      <c r="C1795" s="114" t="s">
        <v>63</v>
      </c>
      <c r="D1795" s="115">
        <v>1811.38</v>
      </c>
      <c r="E1795" s="115">
        <v>83.42</v>
      </c>
      <c r="F1795" s="115">
        <v>1894.8</v>
      </c>
    </row>
    <row r="1796" spans="1:6" ht="30" x14ac:dyDescent="0.25">
      <c r="A1796" s="112" t="s">
        <v>3519</v>
      </c>
      <c r="B1796" s="113" t="s">
        <v>3520</v>
      </c>
      <c r="C1796" s="114" t="s">
        <v>63</v>
      </c>
      <c r="D1796" s="115">
        <v>1319.27</v>
      </c>
      <c r="E1796" s="115">
        <v>83.42</v>
      </c>
      <c r="F1796" s="115">
        <v>1402.69</v>
      </c>
    </row>
    <row r="1797" spans="1:6" x14ac:dyDescent="0.25">
      <c r="A1797" s="112" t="s">
        <v>3521</v>
      </c>
      <c r="B1797" s="113" t="s">
        <v>3522</v>
      </c>
      <c r="C1797" s="114" t="s">
        <v>63</v>
      </c>
      <c r="D1797" s="115">
        <v>466.98</v>
      </c>
      <c r="E1797" s="115">
        <v>33.04</v>
      </c>
      <c r="F1797" s="115">
        <v>500.02</v>
      </c>
    </row>
    <row r="1798" spans="1:6" x14ac:dyDescent="0.25">
      <c r="A1798" s="112" t="s">
        <v>3523</v>
      </c>
      <c r="B1798" s="113" t="s">
        <v>3524</v>
      </c>
      <c r="C1798" s="114" t="s">
        <v>63</v>
      </c>
      <c r="D1798" s="115">
        <v>653.57000000000005</v>
      </c>
      <c r="E1798" s="115">
        <v>28.27</v>
      </c>
      <c r="F1798" s="115">
        <v>681.84</v>
      </c>
    </row>
    <row r="1799" spans="1:6" x14ac:dyDescent="0.25">
      <c r="A1799" s="112" t="s">
        <v>3525</v>
      </c>
      <c r="B1799" s="113" t="s">
        <v>3526</v>
      </c>
      <c r="C1799" s="114" t="s">
        <v>63</v>
      </c>
      <c r="D1799" s="115">
        <v>1801.01</v>
      </c>
      <c r="E1799" s="115">
        <v>67.209999999999994</v>
      </c>
      <c r="F1799" s="115">
        <v>1868.22</v>
      </c>
    </row>
    <row r="1800" spans="1:6" x14ac:dyDescent="0.25">
      <c r="A1800" s="112" t="s">
        <v>3527</v>
      </c>
      <c r="B1800" s="113" t="s">
        <v>3528</v>
      </c>
      <c r="C1800" s="114" t="s">
        <v>63</v>
      </c>
      <c r="D1800" s="115">
        <v>134.58000000000001</v>
      </c>
      <c r="E1800" s="115">
        <v>83.23</v>
      </c>
      <c r="F1800" s="115">
        <v>217.81</v>
      </c>
    </row>
    <row r="1801" spans="1:6" x14ac:dyDescent="0.25">
      <c r="A1801" s="112" t="s">
        <v>3529</v>
      </c>
      <c r="B1801" s="113" t="s">
        <v>3530</v>
      </c>
      <c r="C1801" s="114" t="s">
        <v>119</v>
      </c>
      <c r="D1801" s="115">
        <v>130.06</v>
      </c>
      <c r="E1801" s="115">
        <v>43.5</v>
      </c>
      <c r="F1801" s="115">
        <v>173.56</v>
      </c>
    </row>
    <row r="1802" spans="1:6" x14ac:dyDescent="0.25">
      <c r="A1802" s="108" t="s">
        <v>3531</v>
      </c>
      <c r="B1802" s="109" t="s">
        <v>3532</v>
      </c>
      <c r="C1802" s="110"/>
      <c r="D1802" s="111"/>
      <c r="E1802" s="111"/>
      <c r="F1802" s="111"/>
    </row>
    <row r="1803" spans="1:6" ht="30" x14ac:dyDescent="0.25">
      <c r="A1803" s="112" t="s">
        <v>3533</v>
      </c>
      <c r="B1803" s="113" t="s">
        <v>3534</v>
      </c>
      <c r="C1803" s="114" t="s">
        <v>13</v>
      </c>
      <c r="D1803" s="115">
        <v>121.19</v>
      </c>
      <c r="E1803" s="115">
        <v>132.86000000000001</v>
      </c>
      <c r="F1803" s="115">
        <v>254.05</v>
      </c>
    </row>
    <row r="1804" spans="1:6" ht="30" x14ac:dyDescent="0.25">
      <c r="A1804" s="112" t="s">
        <v>3535</v>
      </c>
      <c r="B1804" s="113" t="s">
        <v>3536</v>
      </c>
      <c r="C1804" s="114" t="s">
        <v>13</v>
      </c>
      <c r="D1804" s="115">
        <v>507.33</v>
      </c>
      <c r="E1804" s="115">
        <v>165.22</v>
      </c>
      <c r="F1804" s="115">
        <v>672.55</v>
      </c>
    </row>
    <row r="1805" spans="1:6" ht="30" x14ac:dyDescent="0.25">
      <c r="A1805" s="112" t="s">
        <v>3537</v>
      </c>
      <c r="B1805" s="113" t="s">
        <v>3538</v>
      </c>
      <c r="C1805" s="114" t="s">
        <v>13</v>
      </c>
      <c r="D1805" s="115">
        <v>1513</v>
      </c>
      <c r="E1805" s="115">
        <v>298.08</v>
      </c>
      <c r="F1805" s="115">
        <v>1811.08</v>
      </c>
    </row>
    <row r="1806" spans="1:6" ht="30" x14ac:dyDescent="0.25">
      <c r="A1806" s="112" t="s">
        <v>3539</v>
      </c>
      <c r="B1806" s="113" t="s">
        <v>3540</v>
      </c>
      <c r="C1806" s="114" t="s">
        <v>13</v>
      </c>
      <c r="D1806" s="115">
        <v>2105.4499999999998</v>
      </c>
      <c r="E1806" s="115">
        <v>799.44</v>
      </c>
      <c r="F1806" s="115">
        <v>2904.89</v>
      </c>
    </row>
    <row r="1807" spans="1:6" ht="30" x14ac:dyDescent="0.25">
      <c r="A1807" s="112" t="s">
        <v>3541</v>
      </c>
      <c r="B1807" s="113" t="s">
        <v>3542</v>
      </c>
      <c r="C1807" s="114" t="s">
        <v>13</v>
      </c>
      <c r="D1807" s="115">
        <v>4080.76</v>
      </c>
      <c r="E1807" s="115">
        <v>1598.88</v>
      </c>
      <c r="F1807" s="115">
        <v>5679.64</v>
      </c>
    </row>
    <row r="1808" spans="1:6" ht="30" x14ac:dyDescent="0.25">
      <c r="A1808" s="112" t="s">
        <v>3543</v>
      </c>
      <c r="B1808" s="113" t="s">
        <v>3544</v>
      </c>
      <c r="C1808" s="114" t="s">
        <v>13</v>
      </c>
      <c r="D1808" s="115">
        <v>5998.39</v>
      </c>
      <c r="E1808" s="115">
        <v>1862.32</v>
      </c>
      <c r="F1808" s="115">
        <v>7860.71</v>
      </c>
    </row>
    <row r="1809" spans="1:6" x14ac:dyDescent="0.25">
      <c r="A1809" s="108" t="s">
        <v>3545</v>
      </c>
      <c r="B1809" s="109" t="s">
        <v>3546</v>
      </c>
      <c r="C1809" s="110"/>
      <c r="D1809" s="111"/>
      <c r="E1809" s="111"/>
      <c r="F1809" s="111"/>
    </row>
    <row r="1810" spans="1:6" x14ac:dyDescent="0.25">
      <c r="A1810" s="112" t="s">
        <v>3547</v>
      </c>
      <c r="B1810" s="113" t="s">
        <v>3548</v>
      </c>
      <c r="C1810" s="114" t="s">
        <v>63</v>
      </c>
      <c r="D1810" s="115">
        <v>9.91</v>
      </c>
      <c r="E1810" s="115">
        <v>6.66</v>
      </c>
      <c r="F1810" s="115">
        <v>16.57</v>
      </c>
    </row>
    <row r="1811" spans="1:6" ht="30" x14ac:dyDescent="0.25">
      <c r="A1811" s="112" t="s">
        <v>3549</v>
      </c>
      <c r="B1811" s="113" t="s">
        <v>3550</v>
      </c>
      <c r="C1811" s="114" t="s">
        <v>63</v>
      </c>
      <c r="D1811" s="115">
        <v>78.349999999999994</v>
      </c>
      <c r="E1811" s="115">
        <v>9.18</v>
      </c>
      <c r="F1811" s="115">
        <v>87.53</v>
      </c>
    </row>
    <row r="1812" spans="1:6" x14ac:dyDescent="0.25">
      <c r="A1812" s="112" t="s">
        <v>3551</v>
      </c>
      <c r="B1812" s="113" t="s">
        <v>3552</v>
      </c>
      <c r="C1812" s="114" t="s">
        <v>119</v>
      </c>
      <c r="D1812" s="115">
        <v>13.94</v>
      </c>
      <c r="E1812" s="115"/>
      <c r="F1812" s="115">
        <v>13.94</v>
      </c>
    </row>
    <row r="1813" spans="1:6" x14ac:dyDescent="0.25">
      <c r="A1813" s="112" t="s">
        <v>3553</v>
      </c>
      <c r="B1813" s="113" t="s">
        <v>3554</v>
      </c>
      <c r="C1813" s="114" t="s">
        <v>63</v>
      </c>
      <c r="D1813" s="115">
        <v>2.0299999999999998</v>
      </c>
      <c r="E1813" s="115">
        <v>13.91</v>
      </c>
      <c r="F1813" s="115">
        <v>15.94</v>
      </c>
    </row>
    <row r="1814" spans="1:6" x14ac:dyDescent="0.25">
      <c r="A1814" s="112" t="s">
        <v>3555</v>
      </c>
      <c r="B1814" s="113" t="s">
        <v>3556</v>
      </c>
      <c r="C1814" s="114" t="s">
        <v>63</v>
      </c>
      <c r="D1814" s="115">
        <v>2.1</v>
      </c>
      <c r="E1814" s="115">
        <v>18.63</v>
      </c>
      <c r="F1814" s="115">
        <v>20.73</v>
      </c>
    </row>
    <row r="1815" spans="1:6" ht="30" x14ac:dyDescent="0.25">
      <c r="A1815" s="112" t="s">
        <v>3557</v>
      </c>
      <c r="B1815" s="113" t="s">
        <v>3558</v>
      </c>
      <c r="C1815" s="114" t="s">
        <v>13</v>
      </c>
      <c r="D1815" s="115">
        <v>494.87</v>
      </c>
      <c r="E1815" s="115">
        <v>151.85</v>
      </c>
      <c r="F1815" s="115">
        <v>646.72</v>
      </c>
    </row>
    <row r="1816" spans="1:6" x14ac:dyDescent="0.25">
      <c r="A1816" s="112" t="s">
        <v>3559</v>
      </c>
      <c r="B1816" s="113" t="s">
        <v>3560</v>
      </c>
      <c r="C1816" s="114" t="s">
        <v>63</v>
      </c>
      <c r="D1816" s="115">
        <v>802.27</v>
      </c>
      <c r="E1816" s="115">
        <v>18.559999999999999</v>
      </c>
      <c r="F1816" s="115">
        <v>820.83</v>
      </c>
    </row>
    <row r="1817" spans="1:6" x14ac:dyDescent="0.25">
      <c r="A1817" s="108" t="s">
        <v>3561</v>
      </c>
      <c r="B1817" s="109" t="s">
        <v>3562</v>
      </c>
      <c r="C1817" s="110"/>
      <c r="D1817" s="111"/>
      <c r="E1817" s="111"/>
      <c r="F1817" s="111"/>
    </row>
    <row r="1818" spans="1:6" x14ac:dyDescent="0.25">
      <c r="A1818" s="108" t="s">
        <v>3563</v>
      </c>
      <c r="B1818" s="109" t="s">
        <v>3564</v>
      </c>
      <c r="C1818" s="110"/>
      <c r="D1818" s="111"/>
      <c r="E1818" s="111"/>
      <c r="F1818" s="111"/>
    </row>
    <row r="1819" spans="1:6" x14ac:dyDescent="0.25">
      <c r="A1819" s="112" t="s">
        <v>3565</v>
      </c>
      <c r="B1819" s="113" t="s">
        <v>3566</v>
      </c>
      <c r="C1819" s="114" t="s">
        <v>63</v>
      </c>
      <c r="D1819" s="115">
        <v>51.29</v>
      </c>
      <c r="E1819" s="115">
        <v>5.56</v>
      </c>
      <c r="F1819" s="115">
        <v>56.85</v>
      </c>
    </row>
    <row r="1820" spans="1:6" x14ac:dyDescent="0.25">
      <c r="A1820" s="112" t="s">
        <v>3567</v>
      </c>
      <c r="B1820" s="113" t="s">
        <v>3568</v>
      </c>
      <c r="C1820" s="114" t="s">
        <v>319</v>
      </c>
      <c r="D1820" s="115">
        <v>1305.27</v>
      </c>
      <c r="E1820" s="115">
        <v>133.6</v>
      </c>
      <c r="F1820" s="115">
        <v>1438.87</v>
      </c>
    </row>
    <row r="1821" spans="1:6" x14ac:dyDescent="0.25">
      <c r="A1821" s="112" t="s">
        <v>3569</v>
      </c>
      <c r="B1821" s="113" t="s">
        <v>3570</v>
      </c>
      <c r="C1821" s="114" t="s">
        <v>13</v>
      </c>
      <c r="D1821" s="115">
        <v>2066.67</v>
      </c>
      <c r="E1821" s="115">
        <v>1682.79</v>
      </c>
      <c r="F1821" s="115">
        <v>3749.46</v>
      </c>
    </row>
    <row r="1822" spans="1:6" x14ac:dyDescent="0.25">
      <c r="A1822" s="112" t="s">
        <v>3571</v>
      </c>
      <c r="B1822" s="113" t="s">
        <v>3572</v>
      </c>
      <c r="C1822" s="114" t="s">
        <v>319</v>
      </c>
      <c r="D1822" s="115">
        <v>1650.14</v>
      </c>
      <c r="E1822" s="115">
        <v>133.6</v>
      </c>
      <c r="F1822" s="115">
        <v>1783.74</v>
      </c>
    </row>
    <row r="1823" spans="1:6" ht="30" x14ac:dyDescent="0.25">
      <c r="A1823" s="112" t="s">
        <v>3573</v>
      </c>
      <c r="B1823" s="113" t="s">
        <v>3574</v>
      </c>
      <c r="C1823" s="114" t="s">
        <v>63</v>
      </c>
      <c r="D1823" s="115">
        <v>127.61</v>
      </c>
      <c r="E1823" s="115">
        <v>27.53</v>
      </c>
      <c r="F1823" s="115">
        <v>155.13999999999999</v>
      </c>
    </row>
    <row r="1824" spans="1:6" x14ac:dyDescent="0.25">
      <c r="A1824" s="108" t="s">
        <v>3575</v>
      </c>
      <c r="B1824" s="109" t="s">
        <v>3576</v>
      </c>
      <c r="C1824" s="110"/>
      <c r="D1824" s="111"/>
      <c r="E1824" s="111"/>
      <c r="F1824" s="111"/>
    </row>
    <row r="1825" spans="1:6" ht="30" x14ac:dyDescent="0.25">
      <c r="A1825" s="112" t="s">
        <v>3577</v>
      </c>
      <c r="B1825" s="113" t="s">
        <v>3578</v>
      </c>
      <c r="C1825" s="114" t="s">
        <v>13</v>
      </c>
      <c r="D1825" s="115">
        <v>3654.63</v>
      </c>
      <c r="E1825" s="115">
        <v>81</v>
      </c>
      <c r="F1825" s="115">
        <v>3735.63</v>
      </c>
    </row>
    <row r="1826" spans="1:6" x14ac:dyDescent="0.25">
      <c r="A1826" s="108" t="s">
        <v>3579</v>
      </c>
      <c r="B1826" s="109" t="s">
        <v>3580</v>
      </c>
      <c r="C1826" s="110"/>
      <c r="D1826" s="111"/>
      <c r="E1826" s="111"/>
      <c r="F1826" s="111"/>
    </row>
    <row r="1827" spans="1:6" x14ac:dyDescent="0.25">
      <c r="A1827" s="112" t="s">
        <v>3581</v>
      </c>
      <c r="B1827" s="113" t="s">
        <v>3582</v>
      </c>
      <c r="C1827" s="114" t="s">
        <v>119</v>
      </c>
      <c r="D1827" s="115">
        <v>139.55000000000001</v>
      </c>
      <c r="E1827" s="115">
        <v>80.56</v>
      </c>
      <c r="F1827" s="115">
        <v>220.11</v>
      </c>
    </row>
    <row r="1828" spans="1:6" x14ac:dyDescent="0.25">
      <c r="A1828" s="112" t="s">
        <v>3583</v>
      </c>
      <c r="B1828" s="113" t="s">
        <v>3584</v>
      </c>
      <c r="C1828" s="114" t="s">
        <v>13</v>
      </c>
      <c r="D1828" s="115">
        <v>437.06</v>
      </c>
      <c r="E1828" s="115">
        <v>17.95</v>
      </c>
      <c r="F1828" s="115">
        <v>455.01</v>
      </c>
    </row>
    <row r="1829" spans="1:6" x14ac:dyDescent="0.25">
      <c r="A1829" s="112" t="s">
        <v>3585</v>
      </c>
      <c r="B1829" s="113" t="s">
        <v>3586</v>
      </c>
      <c r="C1829" s="114" t="s">
        <v>63</v>
      </c>
      <c r="D1829" s="115">
        <v>206.55</v>
      </c>
      <c r="E1829" s="115">
        <v>50.22</v>
      </c>
      <c r="F1829" s="115">
        <v>256.77</v>
      </c>
    </row>
    <row r="1830" spans="1:6" ht="30" x14ac:dyDescent="0.25">
      <c r="A1830" s="112" t="s">
        <v>3587</v>
      </c>
      <c r="B1830" s="113" t="s">
        <v>3588</v>
      </c>
      <c r="C1830" s="114" t="s">
        <v>13</v>
      </c>
      <c r="D1830" s="115">
        <v>501.3</v>
      </c>
      <c r="E1830" s="115">
        <v>25.23</v>
      </c>
      <c r="F1830" s="115">
        <v>526.53</v>
      </c>
    </row>
    <row r="1831" spans="1:6" x14ac:dyDescent="0.25">
      <c r="A1831" s="112" t="s">
        <v>3589</v>
      </c>
      <c r="B1831" s="113" t="s">
        <v>3590</v>
      </c>
      <c r="C1831" s="114" t="s">
        <v>13</v>
      </c>
      <c r="D1831" s="115">
        <v>704.95</v>
      </c>
      <c r="E1831" s="115">
        <v>37.85</v>
      </c>
      <c r="F1831" s="115">
        <v>742.8</v>
      </c>
    </row>
    <row r="1832" spans="1:6" x14ac:dyDescent="0.25">
      <c r="A1832" s="108" t="s">
        <v>3591</v>
      </c>
      <c r="B1832" s="109" t="s">
        <v>3592</v>
      </c>
      <c r="C1832" s="110"/>
      <c r="D1832" s="111"/>
      <c r="E1832" s="111"/>
      <c r="F1832" s="111"/>
    </row>
    <row r="1833" spans="1:6" x14ac:dyDescent="0.25">
      <c r="A1833" s="112" t="s">
        <v>3593</v>
      </c>
      <c r="B1833" s="113" t="s">
        <v>3594</v>
      </c>
      <c r="C1833" s="114" t="s">
        <v>319</v>
      </c>
      <c r="D1833" s="115">
        <v>4427.32</v>
      </c>
      <c r="E1833" s="115">
        <v>178.13</v>
      </c>
      <c r="F1833" s="115">
        <v>4605.45</v>
      </c>
    </row>
    <row r="1834" spans="1:6" x14ac:dyDescent="0.25">
      <c r="A1834" s="112" t="s">
        <v>3595</v>
      </c>
      <c r="B1834" s="113" t="s">
        <v>3596</v>
      </c>
      <c r="C1834" s="114" t="s">
        <v>319</v>
      </c>
      <c r="D1834" s="115">
        <v>1391.96</v>
      </c>
      <c r="E1834" s="115">
        <v>178.13</v>
      </c>
      <c r="F1834" s="115">
        <v>1570.09</v>
      </c>
    </row>
    <row r="1835" spans="1:6" x14ac:dyDescent="0.25">
      <c r="A1835" s="112" t="s">
        <v>3597</v>
      </c>
      <c r="B1835" s="113" t="s">
        <v>3598</v>
      </c>
      <c r="C1835" s="114" t="s">
        <v>319</v>
      </c>
      <c r="D1835" s="115">
        <v>1016.32</v>
      </c>
      <c r="E1835" s="115">
        <v>178.13</v>
      </c>
      <c r="F1835" s="115">
        <v>1194.45</v>
      </c>
    </row>
    <row r="1836" spans="1:6" x14ac:dyDescent="0.25">
      <c r="A1836" s="112" t="s">
        <v>3599</v>
      </c>
      <c r="B1836" s="113" t="s">
        <v>3600</v>
      </c>
      <c r="C1836" s="114" t="s">
        <v>319</v>
      </c>
      <c r="D1836" s="115">
        <v>1464.88</v>
      </c>
      <c r="E1836" s="115">
        <v>178.13</v>
      </c>
      <c r="F1836" s="115">
        <v>1643.01</v>
      </c>
    </row>
    <row r="1837" spans="1:6" x14ac:dyDescent="0.25">
      <c r="A1837" s="108" t="s">
        <v>3601</v>
      </c>
      <c r="B1837" s="109" t="s">
        <v>3602</v>
      </c>
      <c r="C1837" s="110"/>
      <c r="D1837" s="111"/>
      <c r="E1837" s="111"/>
      <c r="F1837" s="111"/>
    </row>
    <row r="1838" spans="1:6" x14ac:dyDescent="0.25">
      <c r="A1838" s="112" t="s">
        <v>3603</v>
      </c>
      <c r="B1838" s="113" t="s">
        <v>3604</v>
      </c>
      <c r="C1838" s="114" t="s">
        <v>319</v>
      </c>
      <c r="D1838" s="115">
        <v>4388.18</v>
      </c>
      <c r="E1838" s="115">
        <v>283.23</v>
      </c>
      <c r="F1838" s="115">
        <v>4671.41</v>
      </c>
    </row>
    <row r="1839" spans="1:6" x14ac:dyDescent="0.25">
      <c r="A1839" s="112" t="s">
        <v>3605</v>
      </c>
      <c r="B1839" s="113" t="s">
        <v>3606</v>
      </c>
      <c r="C1839" s="114" t="s">
        <v>319</v>
      </c>
      <c r="D1839" s="115">
        <v>6351.63</v>
      </c>
      <c r="E1839" s="115">
        <v>283.23</v>
      </c>
      <c r="F1839" s="115">
        <v>6634.86</v>
      </c>
    </row>
    <row r="1840" spans="1:6" x14ac:dyDescent="0.25">
      <c r="A1840" s="112" t="s">
        <v>3607</v>
      </c>
      <c r="B1840" s="113" t="s">
        <v>3608</v>
      </c>
      <c r="C1840" s="114" t="s">
        <v>13</v>
      </c>
      <c r="D1840" s="115">
        <v>2094.46</v>
      </c>
      <c r="E1840" s="115">
        <v>41.83</v>
      </c>
      <c r="F1840" s="115">
        <v>2136.29</v>
      </c>
    </row>
    <row r="1841" spans="1:6" x14ac:dyDescent="0.25">
      <c r="A1841" s="112" t="s">
        <v>3609</v>
      </c>
      <c r="B1841" s="113" t="s">
        <v>3610</v>
      </c>
      <c r="C1841" s="114" t="s">
        <v>13</v>
      </c>
      <c r="D1841" s="115">
        <v>1440.02</v>
      </c>
      <c r="E1841" s="115">
        <v>41.83</v>
      </c>
      <c r="F1841" s="115">
        <v>1481.85</v>
      </c>
    </row>
    <row r="1842" spans="1:6" x14ac:dyDescent="0.25">
      <c r="A1842" s="108" t="s">
        <v>3611</v>
      </c>
      <c r="B1842" s="109" t="s">
        <v>3612</v>
      </c>
      <c r="C1842" s="110"/>
      <c r="D1842" s="111"/>
      <c r="E1842" s="111"/>
      <c r="F1842" s="111"/>
    </row>
    <row r="1843" spans="1:6" x14ac:dyDescent="0.25">
      <c r="A1843" s="112" t="s">
        <v>3613</v>
      </c>
      <c r="B1843" s="113" t="s">
        <v>8318</v>
      </c>
      <c r="C1843" s="114" t="s">
        <v>63</v>
      </c>
      <c r="D1843" s="115">
        <v>10.48</v>
      </c>
      <c r="E1843" s="115"/>
      <c r="F1843" s="115">
        <v>10.48</v>
      </c>
    </row>
    <row r="1844" spans="1:6" ht="30" x14ac:dyDescent="0.25">
      <c r="A1844" s="112" t="s">
        <v>3614</v>
      </c>
      <c r="B1844" s="113" t="s">
        <v>3615</v>
      </c>
      <c r="C1844" s="114" t="s">
        <v>13</v>
      </c>
      <c r="D1844" s="115">
        <v>992.72</v>
      </c>
      <c r="E1844" s="115">
        <v>27.83</v>
      </c>
      <c r="F1844" s="115">
        <v>1020.55</v>
      </c>
    </row>
    <row r="1845" spans="1:6" x14ac:dyDescent="0.25">
      <c r="A1845" s="108" t="s">
        <v>3616</v>
      </c>
      <c r="B1845" s="109" t="s">
        <v>3617</v>
      </c>
      <c r="C1845" s="110"/>
      <c r="D1845" s="111"/>
      <c r="E1845" s="111"/>
      <c r="F1845" s="111"/>
    </row>
    <row r="1846" spans="1:6" x14ac:dyDescent="0.25">
      <c r="A1846" s="108" t="s">
        <v>3618</v>
      </c>
      <c r="B1846" s="109" t="s">
        <v>3619</v>
      </c>
      <c r="C1846" s="110"/>
      <c r="D1846" s="111"/>
      <c r="E1846" s="111"/>
      <c r="F1846" s="111"/>
    </row>
    <row r="1847" spans="1:6" x14ac:dyDescent="0.25">
      <c r="A1847" s="112" t="s">
        <v>3620</v>
      </c>
      <c r="B1847" s="113" t="s">
        <v>3621</v>
      </c>
      <c r="C1847" s="114" t="s">
        <v>319</v>
      </c>
      <c r="D1847" s="115">
        <v>144529.76999999999</v>
      </c>
      <c r="E1847" s="115">
        <v>223.4</v>
      </c>
      <c r="F1847" s="115">
        <v>144753.17000000001</v>
      </c>
    </row>
    <row r="1848" spans="1:6" x14ac:dyDescent="0.25">
      <c r="A1848" s="112" t="s">
        <v>3622</v>
      </c>
      <c r="B1848" s="113" t="s">
        <v>3623</v>
      </c>
      <c r="C1848" s="114" t="s">
        <v>319</v>
      </c>
      <c r="D1848" s="115">
        <v>127741.3</v>
      </c>
      <c r="E1848" s="115">
        <v>223.4</v>
      </c>
      <c r="F1848" s="115">
        <v>127964.7</v>
      </c>
    </row>
    <row r="1849" spans="1:6" x14ac:dyDescent="0.25">
      <c r="A1849" s="112" t="s">
        <v>3624</v>
      </c>
      <c r="B1849" s="113" t="s">
        <v>3625</v>
      </c>
      <c r="C1849" s="114" t="s">
        <v>319</v>
      </c>
      <c r="D1849" s="115">
        <v>106668.93</v>
      </c>
      <c r="E1849" s="115">
        <v>446.8</v>
      </c>
      <c r="F1849" s="115">
        <v>107115.73</v>
      </c>
    </row>
    <row r="1850" spans="1:6" x14ac:dyDescent="0.25">
      <c r="A1850" s="108" t="s">
        <v>3626</v>
      </c>
      <c r="B1850" s="109" t="s">
        <v>3627</v>
      </c>
      <c r="C1850" s="110"/>
      <c r="D1850" s="111"/>
      <c r="E1850" s="111"/>
      <c r="F1850" s="111"/>
    </row>
    <row r="1851" spans="1:6" x14ac:dyDescent="0.25">
      <c r="A1851" s="112" t="s">
        <v>3628</v>
      </c>
      <c r="B1851" s="113" t="s">
        <v>3629</v>
      </c>
      <c r="C1851" s="114" t="s">
        <v>13</v>
      </c>
      <c r="D1851" s="115">
        <v>157.01</v>
      </c>
      <c r="E1851" s="115">
        <v>145.19999999999999</v>
      </c>
      <c r="F1851" s="115">
        <v>302.20999999999998</v>
      </c>
    </row>
    <row r="1852" spans="1:6" ht="30" x14ac:dyDescent="0.25">
      <c r="A1852" s="112" t="s">
        <v>3630</v>
      </c>
      <c r="B1852" s="113" t="s">
        <v>3631</v>
      </c>
      <c r="C1852" s="114" t="s">
        <v>13</v>
      </c>
      <c r="D1852" s="115">
        <v>288.5</v>
      </c>
      <c r="E1852" s="115">
        <v>145.19999999999999</v>
      </c>
      <c r="F1852" s="115">
        <v>433.7</v>
      </c>
    </row>
    <row r="1853" spans="1:6" ht="30" x14ac:dyDescent="0.25">
      <c r="A1853" s="112" t="s">
        <v>3632</v>
      </c>
      <c r="B1853" s="113" t="s">
        <v>3633</v>
      </c>
      <c r="C1853" s="114" t="s">
        <v>13</v>
      </c>
      <c r="D1853" s="115">
        <v>916.19</v>
      </c>
      <c r="E1853" s="115">
        <v>167.96</v>
      </c>
      <c r="F1853" s="115">
        <v>1084.1500000000001</v>
      </c>
    </row>
    <row r="1854" spans="1:6" ht="30" x14ac:dyDescent="0.25">
      <c r="A1854" s="112" t="s">
        <v>3634</v>
      </c>
      <c r="B1854" s="113" t="s">
        <v>3635</v>
      </c>
      <c r="C1854" s="114" t="s">
        <v>13</v>
      </c>
      <c r="D1854" s="115">
        <v>2229.39</v>
      </c>
      <c r="E1854" s="115">
        <v>167.96</v>
      </c>
      <c r="F1854" s="115">
        <v>2397.35</v>
      </c>
    </row>
    <row r="1855" spans="1:6" ht="30" x14ac:dyDescent="0.25">
      <c r="A1855" s="112" t="s">
        <v>3636</v>
      </c>
      <c r="B1855" s="113" t="s">
        <v>3637</v>
      </c>
      <c r="C1855" s="114" t="s">
        <v>13</v>
      </c>
      <c r="D1855" s="115">
        <v>1682.88</v>
      </c>
      <c r="E1855" s="115">
        <v>167.96</v>
      </c>
      <c r="F1855" s="115">
        <v>1850.84</v>
      </c>
    </row>
    <row r="1856" spans="1:6" ht="30" x14ac:dyDescent="0.25">
      <c r="A1856" s="112" t="s">
        <v>3638</v>
      </c>
      <c r="B1856" s="113" t="s">
        <v>3639</v>
      </c>
      <c r="C1856" s="114" t="s">
        <v>13</v>
      </c>
      <c r="D1856" s="115">
        <v>571.87</v>
      </c>
      <c r="E1856" s="115">
        <v>125.97</v>
      </c>
      <c r="F1856" s="115">
        <v>697.84</v>
      </c>
    </row>
    <row r="1857" spans="1:6" ht="30" x14ac:dyDescent="0.25">
      <c r="A1857" s="112" t="s">
        <v>3640</v>
      </c>
      <c r="B1857" s="113" t="s">
        <v>3641</v>
      </c>
      <c r="C1857" s="114" t="s">
        <v>13</v>
      </c>
      <c r="D1857" s="115">
        <v>2390.91</v>
      </c>
      <c r="E1857" s="115">
        <v>174.57</v>
      </c>
      <c r="F1857" s="115">
        <v>2565.48</v>
      </c>
    </row>
    <row r="1858" spans="1:6" ht="30" x14ac:dyDescent="0.25">
      <c r="A1858" s="112" t="s">
        <v>3642</v>
      </c>
      <c r="B1858" s="113" t="s">
        <v>3643</v>
      </c>
      <c r="C1858" s="114" t="s">
        <v>13</v>
      </c>
      <c r="D1858" s="115">
        <v>828.25</v>
      </c>
      <c r="E1858" s="115">
        <v>167.96</v>
      </c>
      <c r="F1858" s="115">
        <v>996.21</v>
      </c>
    </row>
    <row r="1859" spans="1:6" ht="30" x14ac:dyDescent="0.25">
      <c r="A1859" s="112" t="s">
        <v>3644</v>
      </c>
      <c r="B1859" s="113" t="s">
        <v>3645</v>
      </c>
      <c r="C1859" s="114" t="s">
        <v>13</v>
      </c>
      <c r="D1859" s="115">
        <v>104.41</v>
      </c>
      <c r="E1859" s="115">
        <v>83.98</v>
      </c>
      <c r="F1859" s="115">
        <v>188.39</v>
      </c>
    </row>
    <row r="1860" spans="1:6" x14ac:dyDescent="0.25">
      <c r="A1860" s="112" t="s">
        <v>3646</v>
      </c>
      <c r="B1860" s="113" t="s">
        <v>3647</v>
      </c>
      <c r="C1860" s="114" t="s">
        <v>13</v>
      </c>
      <c r="D1860" s="115">
        <v>236.85</v>
      </c>
      <c r="E1860" s="115">
        <v>145.19999999999999</v>
      </c>
      <c r="F1860" s="115">
        <v>382.05</v>
      </c>
    </row>
    <row r="1861" spans="1:6" x14ac:dyDescent="0.25">
      <c r="A1861" s="112" t="s">
        <v>3648</v>
      </c>
      <c r="B1861" s="113" t="s">
        <v>3649</v>
      </c>
      <c r="C1861" s="114" t="s">
        <v>13</v>
      </c>
      <c r="D1861" s="115">
        <v>670.16</v>
      </c>
      <c r="E1861" s="115">
        <v>167.96</v>
      </c>
      <c r="F1861" s="115">
        <v>838.12</v>
      </c>
    </row>
    <row r="1862" spans="1:6" x14ac:dyDescent="0.25">
      <c r="A1862" s="108" t="s">
        <v>3650</v>
      </c>
      <c r="B1862" s="109" t="s">
        <v>3651</v>
      </c>
      <c r="C1862" s="110"/>
      <c r="D1862" s="111"/>
      <c r="E1862" s="111"/>
      <c r="F1862" s="111"/>
    </row>
    <row r="1863" spans="1:6" x14ac:dyDescent="0.25">
      <c r="A1863" s="112" t="s">
        <v>3652</v>
      </c>
      <c r="B1863" s="113" t="s">
        <v>3653</v>
      </c>
      <c r="C1863" s="114" t="s">
        <v>13</v>
      </c>
      <c r="D1863" s="115">
        <v>23.24</v>
      </c>
      <c r="E1863" s="115">
        <v>12.6</v>
      </c>
      <c r="F1863" s="115">
        <v>35.840000000000003</v>
      </c>
    </row>
    <row r="1864" spans="1:6" x14ac:dyDescent="0.25">
      <c r="A1864" s="112" t="s">
        <v>3654</v>
      </c>
      <c r="B1864" s="113" t="s">
        <v>3655</v>
      </c>
      <c r="C1864" s="114" t="s">
        <v>13</v>
      </c>
      <c r="D1864" s="115">
        <v>31.63</v>
      </c>
      <c r="E1864" s="115">
        <v>12.6</v>
      </c>
      <c r="F1864" s="115">
        <v>44.23</v>
      </c>
    </row>
    <row r="1865" spans="1:6" x14ac:dyDescent="0.25">
      <c r="A1865" s="112" t="s">
        <v>3656</v>
      </c>
      <c r="B1865" s="113" t="s">
        <v>3657</v>
      </c>
      <c r="C1865" s="114" t="s">
        <v>13</v>
      </c>
      <c r="D1865" s="115">
        <v>57.06</v>
      </c>
      <c r="E1865" s="115">
        <v>12.6</v>
      </c>
      <c r="F1865" s="115">
        <v>69.66</v>
      </c>
    </row>
    <row r="1866" spans="1:6" x14ac:dyDescent="0.25">
      <c r="A1866" s="112" t="s">
        <v>3658</v>
      </c>
      <c r="B1866" s="113" t="s">
        <v>3659</v>
      </c>
      <c r="C1866" s="114" t="s">
        <v>13</v>
      </c>
      <c r="D1866" s="115">
        <v>79.34</v>
      </c>
      <c r="E1866" s="115">
        <v>12.6</v>
      </c>
      <c r="F1866" s="115">
        <v>91.94</v>
      </c>
    </row>
    <row r="1867" spans="1:6" x14ac:dyDescent="0.25">
      <c r="A1867" s="108" t="s">
        <v>3660</v>
      </c>
      <c r="B1867" s="109" t="s">
        <v>3661</v>
      </c>
      <c r="C1867" s="110"/>
      <c r="D1867" s="111"/>
      <c r="E1867" s="111"/>
      <c r="F1867" s="111"/>
    </row>
    <row r="1868" spans="1:6" x14ac:dyDescent="0.25">
      <c r="A1868" s="112" t="s">
        <v>3662</v>
      </c>
      <c r="B1868" s="113" t="s">
        <v>3663</v>
      </c>
      <c r="C1868" s="114" t="s">
        <v>13</v>
      </c>
      <c r="D1868" s="115">
        <v>31.3</v>
      </c>
      <c r="E1868" s="115">
        <v>8.4</v>
      </c>
      <c r="F1868" s="115">
        <v>39.700000000000003</v>
      </c>
    </row>
    <row r="1869" spans="1:6" x14ac:dyDescent="0.25">
      <c r="A1869" s="112" t="s">
        <v>3664</v>
      </c>
      <c r="B1869" s="113" t="s">
        <v>3665</v>
      </c>
      <c r="C1869" s="114" t="s">
        <v>13</v>
      </c>
      <c r="D1869" s="115">
        <v>74.069999999999993</v>
      </c>
      <c r="E1869" s="115">
        <v>8.4</v>
      </c>
      <c r="F1869" s="115">
        <v>82.47</v>
      </c>
    </row>
    <row r="1870" spans="1:6" x14ac:dyDescent="0.25">
      <c r="A1870" s="112" t="s">
        <v>3666</v>
      </c>
      <c r="B1870" s="113" t="s">
        <v>3667</v>
      </c>
      <c r="C1870" s="114" t="s">
        <v>13</v>
      </c>
      <c r="D1870" s="115">
        <v>49.25</v>
      </c>
      <c r="E1870" s="115">
        <v>31.49</v>
      </c>
      <c r="F1870" s="115">
        <v>80.739999999999995</v>
      </c>
    </row>
    <row r="1871" spans="1:6" x14ac:dyDescent="0.25">
      <c r="A1871" s="112" t="s">
        <v>3668</v>
      </c>
      <c r="B1871" s="113" t="s">
        <v>3669</v>
      </c>
      <c r="C1871" s="114" t="s">
        <v>13</v>
      </c>
      <c r="D1871" s="115">
        <v>104.38</v>
      </c>
      <c r="E1871" s="115">
        <v>8.4</v>
      </c>
      <c r="F1871" s="115">
        <v>112.78</v>
      </c>
    </row>
    <row r="1872" spans="1:6" x14ac:dyDescent="0.25">
      <c r="A1872" s="112" t="s">
        <v>3670</v>
      </c>
      <c r="B1872" s="113" t="s">
        <v>3671</v>
      </c>
      <c r="C1872" s="114" t="s">
        <v>13</v>
      </c>
      <c r="D1872" s="115">
        <v>147.49</v>
      </c>
      <c r="E1872" s="115">
        <v>8.4</v>
      </c>
      <c r="F1872" s="115">
        <v>155.88999999999999</v>
      </c>
    </row>
    <row r="1873" spans="1:6" x14ac:dyDescent="0.25">
      <c r="A1873" s="108" t="s">
        <v>3672</v>
      </c>
      <c r="B1873" s="109" t="s">
        <v>3673</v>
      </c>
      <c r="C1873" s="110"/>
      <c r="D1873" s="111"/>
      <c r="E1873" s="111"/>
      <c r="F1873" s="111"/>
    </row>
    <row r="1874" spans="1:6" ht="30" x14ac:dyDescent="0.25">
      <c r="A1874" s="112" t="s">
        <v>3674</v>
      </c>
      <c r="B1874" s="113" t="s">
        <v>3675</v>
      </c>
      <c r="C1874" s="114" t="s">
        <v>319</v>
      </c>
      <c r="D1874" s="115">
        <v>519.85</v>
      </c>
      <c r="E1874" s="115">
        <v>21</v>
      </c>
      <c r="F1874" s="115">
        <v>540.85</v>
      </c>
    </row>
    <row r="1875" spans="1:6" x14ac:dyDescent="0.25">
      <c r="A1875" s="112" t="s">
        <v>3676</v>
      </c>
      <c r="B1875" s="113" t="s">
        <v>3677</v>
      </c>
      <c r="C1875" s="114" t="s">
        <v>319</v>
      </c>
      <c r="D1875" s="115">
        <v>473.15</v>
      </c>
      <c r="E1875" s="115">
        <v>21</v>
      </c>
      <c r="F1875" s="115">
        <v>494.15</v>
      </c>
    </row>
    <row r="1876" spans="1:6" x14ac:dyDescent="0.25">
      <c r="A1876" s="108" t="s">
        <v>3678</v>
      </c>
      <c r="B1876" s="109" t="s">
        <v>3679</v>
      </c>
      <c r="C1876" s="110"/>
      <c r="D1876" s="111"/>
      <c r="E1876" s="111"/>
      <c r="F1876" s="111"/>
    </row>
    <row r="1877" spans="1:6" ht="30" x14ac:dyDescent="0.25">
      <c r="A1877" s="112" t="s">
        <v>3680</v>
      </c>
      <c r="B1877" s="113" t="s">
        <v>3681</v>
      </c>
      <c r="C1877" s="114" t="s">
        <v>13</v>
      </c>
      <c r="D1877" s="115">
        <v>176.7</v>
      </c>
      <c r="E1877" s="115">
        <v>19.59</v>
      </c>
      <c r="F1877" s="115">
        <v>196.29</v>
      </c>
    </row>
    <row r="1878" spans="1:6" ht="30" x14ac:dyDescent="0.25">
      <c r="A1878" s="112" t="s">
        <v>3682</v>
      </c>
      <c r="B1878" s="113" t="s">
        <v>3683</v>
      </c>
      <c r="C1878" s="114" t="s">
        <v>13</v>
      </c>
      <c r="D1878" s="115">
        <v>184.21</v>
      </c>
      <c r="E1878" s="115">
        <v>19.59</v>
      </c>
      <c r="F1878" s="115">
        <v>203.8</v>
      </c>
    </row>
    <row r="1879" spans="1:6" ht="30" x14ac:dyDescent="0.25">
      <c r="A1879" s="112" t="s">
        <v>3684</v>
      </c>
      <c r="B1879" s="113" t="s">
        <v>3685</v>
      </c>
      <c r="C1879" s="114" t="s">
        <v>13</v>
      </c>
      <c r="D1879" s="115">
        <v>207.48</v>
      </c>
      <c r="E1879" s="115">
        <v>19.59</v>
      </c>
      <c r="F1879" s="115">
        <v>227.07</v>
      </c>
    </row>
    <row r="1880" spans="1:6" ht="30" x14ac:dyDescent="0.25">
      <c r="A1880" s="112" t="s">
        <v>3686</v>
      </c>
      <c r="B1880" s="113" t="s">
        <v>3687</v>
      </c>
      <c r="C1880" s="114" t="s">
        <v>13</v>
      </c>
      <c r="D1880" s="115">
        <v>173.23</v>
      </c>
      <c r="E1880" s="115">
        <v>19.59</v>
      </c>
      <c r="F1880" s="115">
        <v>192.82</v>
      </c>
    </row>
    <row r="1881" spans="1:6" x14ac:dyDescent="0.25">
      <c r="A1881" s="108" t="s">
        <v>3688</v>
      </c>
      <c r="B1881" s="109" t="s">
        <v>3689</v>
      </c>
      <c r="C1881" s="110"/>
      <c r="D1881" s="111"/>
      <c r="E1881" s="111"/>
      <c r="F1881" s="111"/>
    </row>
    <row r="1882" spans="1:6" ht="30" x14ac:dyDescent="0.25">
      <c r="A1882" s="112" t="s">
        <v>3690</v>
      </c>
      <c r="B1882" s="113" t="s">
        <v>3691</v>
      </c>
      <c r="C1882" s="114" t="s">
        <v>13</v>
      </c>
      <c r="D1882" s="115">
        <v>184288.53</v>
      </c>
      <c r="E1882" s="115">
        <v>1618.32</v>
      </c>
      <c r="F1882" s="115">
        <v>185906.85</v>
      </c>
    </row>
    <row r="1883" spans="1:6" ht="30" x14ac:dyDescent="0.25">
      <c r="A1883" s="112" t="s">
        <v>3692</v>
      </c>
      <c r="B1883" s="113" t="s">
        <v>3693</v>
      </c>
      <c r="C1883" s="114" t="s">
        <v>13</v>
      </c>
      <c r="D1883" s="115">
        <v>225402.59</v>
      </c>
      <c r="E1883" s="115">
        <v>1618.32</v>
      </c>
      <c r="F1883" s="115">
        <v>227020.91</v>
      </c>
    </row>
    <row r="1884" spans="1:6" ht="30" x14ac:dyDescent="0.25">
      <c r="A1884" s="112" t="s">
        <v>3694</v>
      </c>
      <c r="B1884" s="113" t="s">
        <v>3695</v>
      </c>
      <c r="C1884" s="114" t="s">
        <v>13</v>
      </c>
      <c r="D1884" s="115">
        <v>82979.399999999994</v>
      </c>
      <c r="E1884" s="115">
        <v>1618.32</v>
      </c>
      <c r="F1884" s="115">
        <v>84597.72</v>
      </c>
    </row>
    <row r="1885" spans="1:6" ht="30" x14ac:dyDescent="0.25">
      <c r="A1885" s="112" t="s">
        <v>3696</v>
      </c>
      <c r="B1885" s="113" t="s">
        <v>3697</v>
      </c>
      <c r="C1885" s="114" t="s">
        <v>13</v>
      </c>
      <c r="D1885" s="115">
        <v>115245.1</v>
      </c>
      <c r="E1885" s="115">
        <v>1618.32</v>
      </c>
      <c r="F1885" s="115">
        <v>116863.42</v>
      </c>
    </row>
    <row r="1886" spans="1:6" ht="30" x14ac:dyDescent="0.25">
      <c r="A1886" s="112" t="s">
        <v>3698</v>
      </c>
      <c r="B1886" s="113" t="s">
        <v>3699</v>
      </c>
      <c r="C1886" s="114" t="s">
        <v>13</v>
      </c>
      <c r="D1886" s="115">
        <v>85345.87</v>
      </c>
      <c r="E1886" s="115">
        <v>864.6</v>
      </c>
      <c r="F1886" s="115">
        <v>86210.47</v>
      </c>
    </row>
    <row r="1887" spans="1:6" ht="30" x14ac:dyDescent="0.25">
      <c r="A1887" s="112" t="s">
        <v>3700</v>
      </c>
      <c r="B1887" s="113" t="s">
        <v>3701</v>
      </c>
      <c r="C1887" s="114" t="s">
        <v>13</v>
      </c>
      <c r="D1887" s="115">
        <v>142553.76999999999</v>
      </c>
      <c r="E1887" s="115">
        <v>1618.32</v>
      </c>
      <c r="F1887" s="115">
        <v>144172.09</v>
      </c>
    </row>
    <row r="1888" spans="1:6" ht="30" x14ac:dyDescent="0.25">
      <c r="A1888" s="112" t="s">
        <v>3702</v>
      </c>
      <c r="B1888" s="113" t="s">
        <v>3703</v>
      </c>
      <c r="C1888" s="114" t="s">
        <v>13</v>
      </c>
      <c r="D1888" s="115">
        <v>318533.03000000003</v>
      </c>
      <c r="E1888" s="115">
        <v>1791.24</v>
      </c>
      <c r="F1888" s="115">
        <v>320324.27</v>
      </c>
    </row>
    <row r="1889" spans="1:6" ht="30" x14ac:dyDescent="0.25">
      <c r="A1889" s="112" t="s">
        <v>3704</v>
      </c>
      <c r="B1889" s="113" t="s">
        <v>3705</v>
      </c>
      <c r="C1889" s="114" t="s">
        <v>13</v>
      </c>
      <c r="D1889" s="115">
        <v>140182.48000000001</v>
      </c>
      <c r="E1889" s="115">
        <v>1618.32</v>
      </c>
      <c r="F1889" s="115">
        <v>141800.79999999999</v>
      </c>
    </row>
    <row r="1890" spans="1:6" ht="30" x14ac:dyDescent="0.25">
      <c r="A1890" s="112" t="s">
        <v>3706</v>
      </c>
      <c r="B1890" s="113" t="s">
        <v>3707</v>
      </c>
      <c r="C1890" s="114" t="s">
        <v>13</v>
      </c>
      <c r="D1890" s="115">
        <v>327048.84000000003</v>
      </c>
      <c r="E1890" s="115">
        <v>1788.12</v>
      </c>
      <c r="F1890" s="115">
        <v>328836.96000000002</v>
      </c>
    </row>
    <row r="1891" spans="1:6" ht="30" x14ac:dyDescent="0.25">
      <c r="A1891" s="112" t="s">
        <v>3708</v>
      </c>
      <c r="B1891" s="113" t="s">
        <v>3709</v>
      </c>
      <c r="C1891" s="114" t="s">
        <v>13</v>
      </c>
      <c r="D1891" s="115">
        <v>264564.81</v>
      </c>
      <c r="E1891" s="115">
        <v>1791.24</v>
      </c>
      <c r="F1891" s="115">
        <v>266356.05</v>
      </c>
    </row>
    <row r="1892" spans="1:6" x14ac:dyDescent="0.25">
      <c r="A1892" s="108" t="s">
        <v>3710</v>
      </c>
      <c r="B1892" s="109" t="s">
        <v>3711</v>
      </c>
      <c r="C1892" s="110"/>
      <c r="D1892" s="111"/>
      <c r="E1892" s="111"/>
      <c r="F1892" s="111"/>
    </row>
    <row r="1893" spans="1:6" x14ac:dyDescent="0.25">
      <c r="A1893" s="112" t="s">
        <v>3712</v>
      </c>
      <c r="B1893" s="113" t="s">
        <v>3713</v>
      </c>
      <c r="C1893" s="114" t="s">
        <v>13</v>
      </c>
      <c r="D1893" s="115">
        <v>24259.9</v>
      </c>
      <c r="E1893" s="115">
        <v>864.6</v>
      </c>
      <c r="F1893" s="115">
        <v>25124.5</v>
      </c>
    </row>
    <row r="1894" spans="1:6" x14ac:dyDescent="0.25">
      <c r="A1894" s="112" t="s">
        <v>3714</v>
      </c>
      <c r="B1894" s="113" t="s">
        <v>3715</v>
      </c>
      <c r="C1894" s="114" t="s">
        <v>13</v>
      </c>
      <c r="D1894" s="115">
        <v>17648.98</v>
      </c>
      <c r="E1894" s="115">
        <v>864.6</v>
      </c>
      <c r="F1894" s="115">
        <v>18513.580000000002</v>
      </c>
    </row>
    <row r="1895" spans="1:6" x14ac:dyDescent="0.25">
      <c r="A1895" s="112" t="s">
        <v>3716</v>
      </c>
      <c r="B1895" s="113" t="s">
        <v>3717</v>
      </c>
      <c r="C1895" s="114" t="s">
        <v>13</v>
      </c>
      <c r="D1895" s="115">
        <v>47515.75</v>
      </c>
      <c r="E1895" s="115">
        <v>1383.36</v>
      </c>
      <c r="F1895" s="115">
        <v>48899.11</v>
      </c>
    </row>
    <row r="1896" spans="1:6" ht="30" x14ac:dyDescent="0.25">
      <c r="A1896" s="112" t="s">
        <v>3718</v>
      </c>
      <c r="B1896" s="113" t="s">
        <v>3719</v>
      </c>
      <c r="C1896" s="114" t="s">
        <v>13</v>
      </c>
      <c r="D1896" s="115">
        <v>93548.49</v>
      </c>
      <c r="E1896" s="115">
        <v>1383.36</v>
      </c>
      <c r="F1896" s="115">
        <v>94931.85</v>
      </c>
    </row>
    <row r="1897" spans="1:6" ht="30" x14ac:dyDescent="0.25">
      <c r="A1897" s="112" t="s">
        <v>3720</v>
      </c>
      <c r="B1897" s="113" t="s">
        <v>3721</v>
      </c>
      <c r="C1897" s="114" t="s">
        <v>13</v>
      </c>
      <c r="D1897" s="115">
        <v>4027.48</v>
      </c>
      <c r="E1897" s="115">
        <v>345.84</v>
      </c>
      <c r="F1897" s="115">
        <v>4373.32</v>
      </c>
    </row>
    <row r="1898" spans="1:6" ht="30" x14ac:dyDescent="0.25">
      <c r="A1898" s="112" t="s">
        <v>3722</v>
      </c>
      <c r="B1898" s="113" t="s">
        <v>3723</v>
      </c>
      <c r="C1898" s="114" t="s">
        <v>13</v>
      </c>
      <c r="D1898" s="115">
        <v>4443.1000000000004</v>
      </c>
      <c r="E1898" s="115">
        <v>345.84</v>
      </c>
      <c r="F1898" s="115">
        <v>4788.9399999999996</v>
      </c>
    </row>
    <row r="1899" spans="1:6" x14ac:dyDescent="0.25">
      <c r="A1899" s="112" t="s">
        <v>3724</v>
      </c>
      <c r="B1899" s="113" t="s">
        <v>3725</v>
      </c>
      <c r="C1899" s="114" t="s">
        <v>13</v>
      </c>
      <c r="D1899" s="115">
        <v>15601.57</v>
      </c>
      <c r="E1899" s="115">
        <v>864.6</v>
      </c>
      <c r="F1899" s="115">
        <v>16466.169999999998</v>
      </c>
    </row>
    <row r="1900" spans="1:6" x14ac:dyDescent="0.25">
      <c r="A1900" s="112" t="s">
        <v>3726</v>
      </c>
      <c r="B1900" s="113" t="s">
        <v>3727</v>
      </c>
      <c r="C1900" s="114" t="s">
        <v>13</v>
      </c>
      <c r="D1900" s="115">
        <v>26959.759999999998</v>
      </c>
      <c r="E1900" s="115">
        <v>864.6</v>
      </c>
      <c r="F1900" s="115">
        <v>27824.36</v>
      </c>
    </row>
    <row r="1901" spans="1:6" x14ac:dyDescent="0.25">
      <c r="A1901" s="112" t="s">
        <v>3728</v>
      </c>
      <c r="B1901" s="113" t="s">
        <v>3729</v>
      </c>
      <c r="C1901" s="114" t="s">
        <v>13</v>
      </c>
      <c r="D1901" s="115">
        <v>14011.66</v>
      </c>
      <c r="E1901" s="115">
        <v>864.6</v>
      </c>
      <c r="F1901" s="115">
        <v>14876.26</v>
      </c>
    </row>
    <row r="1902" spans="1:6" ht="30" x14ac:dyDescent="0.25">
      <c r="A1902" s="112" t="s">
        <v>3730</v>
      </c>
      <c r="B1902" s="113" t="s">
        <v>3731</v>
      </c>
      <c r="C1902" s="114" t="s">
        <v>13</v>
      </c>
      <c r="D1902" s="115">
        <v>71186.880000000005</v>
      </c>
      <c r="E1902" s="115">
        <v>1383.36</v>
      </c>
      <c r="F1902" s="115">
        <v>72570.240000000005</v>
      </c>
    </row>
    <row r="1903" spans="1:6" ht="30" x14ac:dyDescent="0.25">
      <c r="A1903" s="112" t="s">
        <v>3732</v>
      </c>
      <c r="B1903" s="113" t="s">
        <v>3733</v>
      </c>
      <c r="C1903" s="114" t="s">
        <v>13</v>
      </c>
      <c r="D1903" s="115">
        <v>13908.91</v>
      </c>
      <c r="E1903" s="115">
        <v>345.84</v>
      </c>
      <c r="F1903" s="115">
        <v>14254.75</v>
      </c>
    </row>
    <row r="1904" spans="1:6" x14ac:dyDescent="0.25">
      <c r="A1904" s="112" t="s">
        <v>3734</v>
      </c>
      <c r="B1904" s="113" t="s">
        <v>3735</v>
      </c>
      <c r="C1904" s="114" t="s">
        <v>13</v>
      </c>
      <c r="D1904" s="115">
        <v>47551.360000000001</v>
      </c>
      <c r="E1904" s="115">
        <v>1383.36</v>
      </c>
      <c r="F1904" s="115">
        <v>48934.720000000001</v>
      </c>
    </row>
    <row r="1905" spans="1:6" x14ac:dyDescent="0.25">
      <c r="A1905" s="112" t="s">
        <v>3736</v>
      </c>
      <c r="B1905" s="113" t="s">
        <v>3737</v>
      </c>
      <c r="C1905" s="114" t="s">
        <v>13</v>
      </c>
      <c r="D1905" s="115">
        <v>63141.86</v>
      </c>
      <c r="E1905" s="115">
        <v>1383.36</v>
      </c>
      <c r="F1905" s="115">
        <v>64525.22</v>
      </c>
    </row>
    <row r="1906" spans="1:6" x14ac:dyDescent="0.25">
      <c r="A1906" s="112" t="s">
        <v>3738</v>
      </c>
      <c r="B1906" s="113" t="s">
        <v>3739</v>
      </c>
      <c r="C1906" s="114" t="s">
        <v>13</v>
      </c>
      <c r="D1906" s="115">
        <v>92692.36</v>
      </c>
      <c r="E1906" s="115">
        <v>1383.36</v>
      </c>
      <c r="F1906" s="115">
        <v>94075.72</v>
      </c>
    </row>
    <row r="1907" spans="1:6" x14ac:dyDescent="0.25">
      <c r="A1907" s="112" t="s">
        <v>3740</v>
      </c>
      <c r="B1907" s="113" t="s">
        <v>3741</v>
      </c>
      <c r="C1907" s="114" t="s">
        <v>13</v>
      </c>
      <c r="D1907" s="115">
        <v>50985.22</v>
      </c>
      <c r="E1907" s="115">
        <v>864.6</v>
      </c>
      <c r="F1907" s="115">
        <v>51849.82</v>
      </c>
    </row>
    <row r="1908" spans="1:6" x14ac:dyDescent="0.25">
      <c r="A1908" s="112" t="s">
        <v>3742</v>
      </c>
      <c r="B1908" s="113" t="s">
        <v>3743</v>
      </c>
      <c r="C1908" s="114" t="s">
        <v>13</v>
      </c>
      <c r="D1908" s="115">
        <v>21194.68</v>
      </c>
      <c r="E1908" s="115">
        <v>864.6</v>
      </c>
      <c r="F1908" s="115">
        <v>22059.279999999999</v>
      </c>
    </row>
    <row r="1909" spans="1:6" ht="30" x14ac:dyDescent="0.25">
      <c r="A1909" s="112" t="s">
        <v>3744</v>
      </c>
      <c r="B1909" s="113" t="s">
        <v>3745</v>
      </c>
      <c r="C1909" s="114" t="s">
        <v>13</v>
      </c>
      <c r="D1909" s="115">
        <v>98508.49</v>
      </c>
      <c r="E1909" s="115">
        <v>1383.36</v>
      </c>
      <c r="F1909" s="115">
        <v>99891.85</v>
      </c>
    </row>
    <row r="1910" spans="1:6" ht="30" x14ac:dyDescent="0.25">
      <c r="A1910" s="112" t="s">
        <v>3746</v>
      </c>
      <c r="B1910" s="113" t="s">
        <v>3747</v>
      </c>
      <c r="C1910" s="114" t="s">
        <v>13</v>
      </c>
      <c r="D1910" s="115">
        <v>26557.69</v>
      </c>
      <c r="E1910" s="115">
        <v>864.6</v>
      </c>
      <c r="F1910" s="115">
        <v>27422.29</v>
      </c>
    </row>
    <row r="1911" spans="1:6" ht="30" x14ac:dyDescent="0.25">
      <c r="A1911" s="112" t="s">
        <v>3748</v>
      </c>
      <c r="B1911" s="113" t="s">
        <v>3749</v>
      </c>
      <c r="C1911" s="114" t="s">
        <v>13</v>
      </c>
      <c r="D1911" s="115">
        <v>33312.300000000003</v>
      </c>
      <c r="E1911" s="115">
        <v>864.6</v>
      </c>
      <c r="F1911" s="115">
        <v>34176.9</v>
      </c>
    </row>
    <row r="1912" spans="1:6" x14ac:dyDescent="0.25">
      <c r="A1912" s="108" t="s">
        <v>3750</v>
      </c>
      <c r="B1912" s="109" t="s">
        <v>3751</v>
      </c>
      <c r="C1912" s="110"/>
      <c r="D1912" s="111"/>
      <c r="E1912" s="111"/>
      <c r="F1912" s="111"/>
    </row>
    <row r="1913" spans="1:6" x14ac:dyDescent="0.25">
      <c r="A1913" s="112" t="s">
        <v>3752</v>
      </c>
      <c r="B1913" s="113" t="s">
        <v>3753</v>
      </c>
      <c r="C1913" s="114" t="s">
        <v>119</v>
      </c>
      <c r="D1913" s="115">
        <v>70.47</v>
      </c>
      <c r="E1913" s="115">
        <v>16.8</v>
      </c>
      <c r="F1913" s="115">
        <v>87.27</v>
      </c>
    </row>
    <row r="1914" spans="1:6" x14ac:dyDescent="0.25">
      <c r="A1914" s="112" t="s">
        <v>3754</v>
      </c>
      <c r="B1914" s="113" t="s">
        <v>3755</v>
      </c>
      <c r="C1914" s="114" t="s">
        <v>13</v>
      </c>
      <c r="D1914" s="115">
        <v>46.6</v>
      </c>
      <c r="E1914" s="115">
        <v>8.4</v>
      </c>
      <c r="F1914" s="115">
        <v>55</v>
      </c>
    </row>
    <row r="1915" spans="1:6" x14ac:dyDescent="0.25">
      <c r="A1915" s="112" t="s">
        <v>3756</v>
      </c>
      <c r="B1915" s="113" t="s">
        <v>3757</v>
      </c>
      <c r="C1915" s="114" t="s">
        <v>13</v>
      </c>
      <c r="D1915" s="115">
        <v>1319.03</v>
      </c>
      <c r="E1915" s="115">
        <v>55.44</v>
      </c>
      <c r="F1915" s="115">
        <v>1374.47</v>
      </c>
    </row>
    <row r="1916" spans="1:6" x14ac:dyDescent="0.25">
      <c r="A1916" s="112" t="s">
        <v>3758</v>
      </c>
      <c r="B1916" s="113" t="s">
        <v>3759</v>
      </c>
      <c r="C1916" s="114" t="s">
        <v>13</v>
      </c>
      <c r="D1916" s="115">
        <v>22.5</v>
      </c>
      <c r="E1916" s="115">
        <v>8.4</v>
      </c>
      <c r="F1916" s="115">
        <v>30.9</v>
      </c>
    </row>
    <row r="1917" spans="1:6" x14ac:dyDescent="0.25">
      <c r="A1917" s="112" t="s">
        <v>3760</v>
      </c>
      <c r="B1917" s="113" t="s">
        <v>3761</v>
      </c>
      <c r="C1917" s="114" t="s">
        <v>13</v>
      </c>
      <c r="D1917" s="115">
        <v>3.28</v>
      </c>
      <c r="E1917" s="115">
        <v>6.3</v>
      </c>
      <c r="F1917" s="115">
        <v>9.58</v>
      </c>
    </row>
    <row r="1918" spans="1:6" x14ac:dyDescent="0.25">
      <c r="A1918" s="112" t="s">
        <v>3762</v>
      </c>
      <c r="B1918" s="113" t="s">
        <v>3763</v>
      </c>
      <c r="C1918" s="114" t="s">
        <v>13</v>
      </c>
      <c r="D1918" s="115">
        <v>19.78</v>
      </c>
      <c r="E1918" s="115">
        <v>8.4</v>
      </c>
      <c r="F1918" s="115">
        <v>28.18</v>
      </c>
    </row>
    <row r="1919" spans="1:6" x14ac:dyDescent="0.25">
      <c r="A1919" s="112" t="s">
        <v>3764</v>
      </c>
      <c r="B1919" s="113" t="s">
        <v>3765</v>
      </c>
      <c r="C1919" s="114" t="s">
        <v>13</v>
      </c>
      <c r="D1919" s="115">
        <v>601.85</v>
      </c>
      <c r="E1919" s="115">
        <v>0.84</v>
      </c>
      <c r="F1919" s="115">
        <v>602.69000000000005</v>
      </c>
    </row>
    <row r="1920" spans="1:6" x14ac:dyDescent="0.25">
      <c r="A1920" s="112" t="s">
        <v>3766</v>
      </c>
      <c r="B1920" s="113" t="s">
        <v>3767</v>
      </c>
      <c r="C1920" s="114" t="s">
        <v>13</v>
      </c>
      <c r="D1920" s="115">
        <v>404.69</v>
      </c>
      <c r="E1920" s="115">
        <v>21</v>
      </c>
      <c r="F1920" s="115">
        <v>425.69</v>
      </c>
    </row>
    <row r="1921" spans="1:6" x14ac:dyDescent="0.25">
      <c r="A1921" s="112" t="s">
        <v>3768</v>
      </c>
      <c r="B1921" s="113" t="s">
        <v>3769</v>
      </c>
      <c r="C1921" s="114" t="s">
        <v>13</v>
      </c>
      <c r="D1921" s="115">
        <v>298.3</v>
      </c>
      <c r="E1921" s="115">
        <v>21</v>
      </c>
      <c r="F1921" s="115">
        <v>319.3</v>
      </c>
    </row>
    <row r="1922" spans="1:6" x14ac:dyDescent="0.25">
      <c r="A1922" s="112" t="s">
        <v>3770</v>
      </c>
      <c r="B1922" s="113" t="s">
        <v>3771</v>
      </c>
      <c r="C1922" s="114" t="s">
        <v>13</v>
      </c>
      <c r="D1922" s="115">
        <v>230.02</v>
      </c>
      <c r="E1922" s="115">
        <v>117.48</v>
      </c>
      <c r="F1922" s="115">
        <v>347.5</v>
      </c>
    </row>
    <row r="1923" spans="1:6" x14ac:dyDescent="0.25">
      <c r="A1923" s="112" t="s">
        <v>3772</v>
      </c>
      <c r="B1923" s="113" t="s">
        <v>3773</v>
      </c>
      <c r="C1923" s="114" t="s">
        <v>3774</v>
      </c>
      <c r="D1923" s="115">
        <v>536.78</v>
      </c>
      <c r="E1923" s="115">
        <v>0.84</v>
      </c>
      <c r="F1923" s="115">
        <v>537.62</v>
      </c>
    </row>
    <row r="1924" spans="1:6" x14ac:dyDescent="0.25">
      <c r="A1924" s="112" t="s">
        <v>3775</v>
      </c>
      <c r="B1924" s="113" t="s">
        <v>3776</v>
      </c>
      <c r="C1924" s="114" t="s">
        <v>13</v>
      </c>
      <c r="D1924" s="115">
        <v>22.37</v>
      </c>
      <c r="E1924" s="115">
        <v>41.99</v>
      </c>
      <c r="F1924" s="115">
        <v>64.36</v>
      </c>
    </row>
    <row r="1925" spans="1:6" x14ac:dyDescent="0.25">
      <c r="A1925" s="112" t="s">
        <v>3777</v>
      </c>
      <c r="B1925" s="113" t="s">
        <v>3778</v>
      </c>
      <c r="C1925" s="114" t="s">
        <v>3774</v>
      </c>
      <c r="D1925" s="115">
        <v>461.87</v>
      </c>
      <c r="E1925" s="115">
        <v>0.84</v>
      </c>
      <c r="F1925" s="115">
        <v>462.71</v>
      </c>
    </row>
    <row r="1926" spans="1:6" x14ac:dyDescent="0.25">
      <c r="A1926" s="112" t="s">
        <v>3779</v>
      </c>
      <c r="B1926" s="113" t="s">
        <v>3780</v>
      </c>
      <c r="C1926" s="114" t="s">
        <v>13</v>
      </c>
      <c r="D1926" s="115"/>
      <c r="E1926" s="115">
        <v>234.96</v>
      </c>
      <c r="F1926" s="115">
        <v>234.96</v>
      </c>
    </row>
    <row r="1927" spans="1:6" x14ac:dyDescent="0.25">
      <c r="A1927" s="112" t="s">
        <v>3781</v>
      </c>
      <c r="B1927" s="113" t="s">
        <v>3782</v>
      </c>
      <c r="C1927" s="114" t="s">
        <v>814</v>
      </c>
      <c r="D1927" s="115">
        <v>16.86</v>
      </c>
      <c r="E1927" s="115">
        <v>0.67</v>
      </c>
      <c r="F1927" s="115">
        <v>17.53</v>
      </c>
    </row>
    <row r="1928" spans="1:6" x14ac:dyDescent="0.25">
      <c r="A1928" s="112" t="s">
        <v>3783</v>
      </c>
      <c r="B1928" s="113" t="s">
        <v>3784</v>
      </c>
      <c r="C1928" s="114" t="s">
        <v>814</v>
      </c>
      <c r="D1928" s="115">
        <v>16.86</v>
      </c>
      <c r="E1928" s="115">
        <v>1.01</v>
      </c>
      <c r="F1928" s="115">
        <v>17.87</v>
      </c>
    </row>
    <row r="1929" spans="1:6" ht="30" x14ac:dyDescent="0.25">
      <c r="A1929" s="112" t="s">
        <v>3785</v>
      </c>
      <c r="B1929" s="113" t="s">
        <v>3786</v>
      </c>
      <c r="C1929" s="114" t="s">
        <v>63</v>
      </c>
      <c r="D1929" s="115">
        <v>577.5</v>
      </c>
      <c r="E1929" s="115">
        <v>8.3800000000000008</v>
      </c>
      <c r="F1929" s="115">
        <v>585.88</v>
      </c>
    </row>
    <row r="1930" spans="1:6" ht="30" x14ac:dyDescent="0.25">
      <c r="A1930" s="112" t="s">
        <v>3787</v>
      </c>
      <c r="B1930" s="113" t="s">
        <v>3788</v>
      </c>
      <c r="C1930" s="114" t="s">
        <v>63</v>
      </c>
      <c r="D1930" s="115">
        <v>720</v>
      </c>
      <c r="E1930" s="115">
        <v>8.3800000000000008</v>
      </c>
      <c r="F1930" s="115">
        <v>728.38</v>
      </c>
    </row>
    <row r="1931" spans="1:6" x14ac:dyDescent="0.25">
      <c r="A1931" s="112" t="s">
        <v>3789</v>
      </c>
      <c r="B1931" s="113" t="s">
        <v>3790</v>
      </c>
      <c r="C1931" s="114" t="s">
        <v>3774</v>
      </c>
      <c r="D1931" s="115">
        <v>36.83</v>
      </c>
      <c r="E1931" s="115">
        <v>0.84</v>
      </c>
      <c r="F1931" s="115">
        <v>37.67</v>
      </c>
    </row>
    <row r="1932" spans="1:6" x14ac:dyDescent="0.25">
      <c r="A1932" s="112" t="s">
        <v>3791</v>
      </c>
      <c r="B1932" s="113" t="s">
        <v>3792</v>
      </c>
      <c r="C1932" s="114" t="s">
        <v>13</v>
      </c>
      <c r="D1932" s="115">
        <v>15.02</v>
      </c>
      <c r="E1932" s="115">
        <v>58.74</v>
      </c>
      <c r="F1932" s="115">
        <v>73.760000000000005</v>
      </c>
    </row>
    <row r="1933" spans="1:6" x14ac:dyDescent="0.25">
      <c r="A1933" s="112" t="s">
        <v>3793</v>
      </c>
      <c r="B1933" s="113" t="s">
        <v>3794</v>
      </c>
      <c r="C1933" s="114" t="s">
        <v>13</v>
      </c>
      <c r="D1933" s="115">
        <v>63.66</v>
      </c>
      <c r="E1933" s="115">
        <v>0.84</v>
      </c>
      <c r="F1933" s="115">
        <v>64.5</v>
      </c>
    </row>
    <row r="1934" spans="1:6" x14ac:dyDescent="0.25">
      <c r="A1934" s="112" t="s">
        <v>3795</v>
      </c>
      <c r="B1934" s="113" t="s">
        <v>3796</v>
      </c>
      <c r="C1934" s="114" t="s">
        <v>13</v>
      </c>
      <c r="D1934" s="115">
        <v>159.18</v>
      </c>
      <c r="E1934" s="115">
        <v>117.48</v>
      </c>
      <c r="F1934" s="115">
        <v>276.66000000000003</v>
      </c>
    </row>
    <row r="1935" spans="1:6" x14ac:dyDescent="0.25">
      <c r="A1935" s="112" t="s">
        <v>3797</v>
      </c>
      <c r="B1935" s="113" t="s">
        <v>3798</v>
      </c>
      <c r="C1935" s="114" t="s">
        <v>13</v>
      </c>
      <c r="D1935" s="115">
        <v>326.14</v>
      </c>
      <c r="E1935" s="115">
        <v>0.84</v>
      </c>
      <c r="F1935" s="115">
        <v>326.98</v>
      </c>
    </row>
    <row r="1936" spans="1:6" x14ac:dyDescent="0.25">
      <c r="A1936" s="112" t="s">
        <v>3799</v>
      </c>
      <c r="B1936" s="113" t="s">
        <v>3800</v>
      </c>
      <c r="C1936" s="114" t="s">
        <v>13</v>
      </c>
      <c r="D1936" s="115">
        <v>491.46</v>
      </c>
      <c r="E1936" s="115">
        <v>117.48</v>
      </c>
      <c r="F1936" s="115">
        <v>608.94000000000005</v>
      </c>
    </row>
    <row r="1937" spans="1:6" x14ac:dyDescent="0.25">
      <c r="A1937" s="112" t="s">
        <v>3801</v>
      </c>
      <c r="B1937" s="113" t="s">
        <v>3802</v>
      </c>
      <c r="C1937" s="114" t="s">
        <v>13</v>
      </c>
      <c r="D1937" s="115">
        <v>2177.73</v>
      </c>
      <c r="E1937" s="115">
        <v>41.99</v>
      </c>
      <c r="F1937" s="115">
        <v>2219.7199999999998</v>
      </c>
    </row>
    <row r="1938" spans="1:6" x14ac:dyDescent="0.25">
      <c r="A1938" s="112" t="s">
        <v>3803</v>
      </c>
      <c r="B1938" s="113" t="s">
        <v>3804</v>
      </c>
      <c r="C1938" s="114" t="s">
        <v>13</v>
      </c>
      <c r="D1938" s="115">
        <v>3263.55</v>
      </c>
      <c r="E1938" s="115">
        <v>41.99</v>
      </c>
      <c r="F1938" s="115">
        <v>3305.54</v>
      </c>
    </row>
    <row r="1939" spans="1:6" x14ac:dyDescent="0.25">
      <c r="A1939" s="112" t="s">
        <v>3805</v>
      </c>
      <c r="B1939" s="113" t="s">
        <v>3806</v>
      </c>
      <c r="C1939" s="114" t="s">
        <v>13</v>
      </c>
      <c r="D1939" s="115">
        <v>4216.3500000000004</v>
      </c>
      <c r="E1939" s="115">
        <v>41.99</v>
      </c>
      <c r="F1939" s="115">
        <v>4258.34</v>
      </c>
    </row>
    <row r="1940" spans="1:6" x14ac:dyDescent="0.25">
      <c r="A1940" s="108" t="s">
        <v>3807</v>
      </c>
      <c r="B1940" s="109" t="s">
        <v>3808</v>
      </c>
      <c r="C1940" s="110"/>
      <c r="D1940" s="111"/>
      <c r="E1940" s="111"/>
      <c r="F1940" s="111"/>
    </row>
    <row r="1941" spans="1:6" x14ac:dyDescent="0.25">
      <c r="A1941" s="108" t="s">
        <v>3809</v>
      </c>
      <c r="B1941" s="109" t="s">
        <v>3810</v>
      </c>
      <c r="C1941" s="110"/>
      <c r="D1941" s="111"/>
      <c r="E1941" s="111"/>
      <c r="F1941" s="111"/>
    </row>
    <row r="1942" spans="1:6" x14ac:dyDescent="0.25">
      <c r="A1942" s="112" t="s">
        <v>3811</v>
      </c>
      <c r="B1942" s="113" t="s">
        <v>3812</v>
      </c>
      <c r="C1942" s="114" t="s">
        <v>13</v>
      </c>
      <c r="D1942" s="115">
        <v>39.590000000000003</v>
      </c>
      <c r="E1942" s="115">
        <v>71.680000000000007</v>
      </c>
      <c r="F1942" s="115">
        <v>111.27</v>
      </c>
    </row>
    <row r="1943" spans="1:6" x14ac:dyDescent="0.25">
      <c r="A1943" s="112" t="s">
        <v>3813</v>
      </c>
      <c r="B1943" s="113" t="s">
        <v>3814</v>
      </c>
      <c r="C1943" s="114" t="s">
        <v>13</v>
      </c>
      <c r="D1943" s="115">
        <v>81.13</v>
      </c>
      <c r="E1943" s="115">
        <v>100.1</v>
      </c>
      <c r="F1943" s="115">
        <v>181.23</v>
      </c>
    </row>
    <row r="1944" spans="1:6" x14ac:dyDescent="0.25">
      <c r="A1944" s="112" t="s">
        <v>3815</v>
      </c>
      <c r="B1944" s="113" t="s">
        <v>3816</v>
      </c>
      <c r="C1944" s="114" t="s">
        <v>13</v>
      </c>
      <c r="D1944" s="115">
        <v>143.86000000000001</v>
      </c>
      <c r="E1944" s="115">
        <v>128.51</v>
      </c>
      <c r="F1944" s="115">
        <v>272.37</v>
      </c>
    </row>
    <row r="1945" spans="1:6" x14ac:dyDescent="0.25">
      <c r="A1945" s="112" t="s">
        <v>3817</v>
      </c>
      <c r="B1945" s="113" t="s">
        <v>3818</v>
      </c>
      <c r="C1945" s="114" t="s">
        <v>13</v>
      </c>
      <c r="D1945" s="115">
        <v>364.78</v>
      </c>
      <c r="E1945" s="115">
        <v>159.44999999999999</v>
      </c>
      <c r="F1945" s="115">
        <v>524.23</v>
      </c>
    </row>
    <row r="1946" spans="1:6" x14ac:dyDescent="0.25">
      <c r="A1946" s="112" t="s">
        <v>3819</v>
      </c>
      <c r="B1946" s="113" t="s">
        <v>3820</v>
      </c>
      <c r="C1946" s="114" t="s">
        <v>13</v>
      </c>
      <c r="D1946" s="115">
        <v>733.53</v>
      </c>
      <c r="E1946" s="115">
        <v>213.77</v>
      </c>
      <c r="F1946" s="115">
        <v>947.3</v>
      </c>
    </row>
    <row r="1947" spans="1:6" x14ac:dyDescent="0.25">
      <c r="A1947" s="108" t="s">
        <v>3821</v>
      </c>
      <c r="B1947" s="109" t="s">
        <v>3822</v>
      </c>
      <c r="C1947" s="110"/>
      <c r="D1947" s="111"/>
      <c r="E1947" s="111"/>
      <c r="F1947" s="111"/>
    </row>
    <row r="1948" spans="1:6" x14ac:dyDescent="0.25">
      <c r="A1948" s="112" t="s">
        <v>3823</v>
      </c>
      <c r="B1948" s="113" t="s">
        <v>3824</v>
      </c>
      <c r="C1948" s="114" t="s">
        <v>13</v>
      </c>
      <c r="D1948" s="115">
        <v>71.27</v>
      </c>
      <c r="E1948" s="115">
        <v>62.99</v>
      </c>
      <c r="F1948" s="115">
        <v>134.26</v>
      </c>
    </row>
    <row r="1949" spans="1:6" x14ac:dyDescent="0.25">
      <c r="A1949" s="112" t="s">
        <v>3825</v>
      </c>
      <c r="B1949" s="113" t="s">
        <v>3826</v>
      </c>
      <c r="C1949" s="114" t="s">
        <v>13</v>
      </c>
      <c r="D1949" s="115">
        <v>161.37</v>
      </c>
      <c r="E1949" s="115">
        <v>83.98</v>
      </c>
      <c r="F1949" s="115">
        <v>245.35</v>
      </c>
    </row>
    <row r="1950" spans="1:6" x14ac:dyDescent="0.25">
      <c r="A1950" s="112" t="s">
        <v>3827</v>
      </c>
      <c r="B1950" s="113" t="s">
        <v>3828</v>
      </c>
      <c r="C1950" s="114" t="s">
        <v>13</v>
      </c>
      <c r="D1950" s="115">
        <v>255.29</v>
      </c>
      <c r="E1950" s="115">
        <v>104.98</v>
      </c>
      <c r="F1950" s="115">
        <v>360.27</v>
      </c>
    </row>
    <row r="1951" spans="1:6" x14ac:dyDescent="0.25">
      <c r="A1951" s="112" t="s">
        <v>3829</v>
      </c>
      <c r="B1951" s="113" t="s">
        <v>3830</v>
      </c>
      <c r="C1951" s="114" t="s">
        <v>13</v>
      </c>
      <c r="D1951" s="115">
        <v>386.16</v>
      </c>
      <c r="E1951" s="115">
        <v>125.97</v>
      </c>
      <c r="F1951" s="115">
        <v>512.13</v>
      </c>
    </row>
    <row r="1952" spans="1:6" x14ac:dyDescent="0.25">
      <c r="A1952" s="108" t="s">
        <v>3831</v>
      </c>
      <c r="B1952" s="109" t="s">
        <v>3832</v>
      </c>
      <c r="C1952" s="110"/>
      <c r="D1952" s="111"/>
      <c r="E1952" s="111"/>
      <c r="F1952" s="111"/>
    </row>
    <row r="1953" spans="1:6" ht="30" x14ac:dyDescent="0.25">
      <c r="A1953" s="112" t="s">
        <v>3833</v>
      </c>
      <c r="B1953" s="113" t="s">
        <v>3834</v>
      </c>
      <c r="C1953" s="114" t="s">
        <v>13</v>
      </c>
      <c r="D1953" s="115">
        <v>472</v>
      </c>
      <c r="E1953" s="115">
        <v>124.7</v>
      </c>
      <c r="F1953" s="115">
        <v>596.70000000000005</v>
      </c>
    </row>
    <row r="1954" spans="1:6" ht="30" x14ac:dyDescent="0.25">
      <c r="A1954" s="112" t="s">
        <v>3835</v>
      </c>
      <c r="B1954" s="113" t="s">
        <v>3836</v>
      </c>
      <c r="C1954" s="114" t="s">
        <v>13</v>
      </c>
      <c r="D1954" s="115">
        <v>478.39</v>
      </c>
      <c r="E1954" s="115">
        <v>124.7</v>
      </c>
      <c r="F1954" s="115">
        <v>603.09</v>
      </c>
    </row>
    <row r="1955" spans="1:6" ht="30" x14ac:dyDescent="0.25">
      <c r="A1955" s="112" t="s">
        <v>3837</v>
      </c>
      <c r="B1955" s="113" t="s">
        <v>3838</v>
      </c>
      <c r="C1955" s="114" t="s">
        <v>13</v>
      </c>
      <c r="D1955" s="115">
        <v>575.84</v>
      </c>
      <c r="E1955" s="115">
        <v>155.88</v>
      </c>
      <c r="F1955" s="115">
        <v>731.72</v>
      </c>
    </row>
    <row r="1956" spans="1:6" ht="30" x14ac:dyDescent="0.25">
      <c r="A1956" s="112" t="s">
        <v>3839</v>
      </c>
      <c r="B1956" s="113" t="s">
        <v>3840</v>
      </c>
      <c r="C1956" s="114" t="s">
        <v>13</v>
      </c>
      <c r="D1956" s="115">
        <v>618.20000000000005</v>
      </c>
      <c r="E1956" s="115">
        <v>155.88</v>
      </c>
      <c r="F1956" s="115">
        <v>774.08</v>
      </c>
    </row>
    <row r="1957" spans="1:6" ht="30" x14ac:dyDescent="0.25">
      <c r="A1957" s="112" t="s">
        <v>3841</v>
      </c>
      <c r="B1957" s="113" t="s">
        <v>3842</v>
      </c>
      <c r="C1957" s="114" t="s">
        <v>13</v>
      </c>
      <c r="D1957" s="115">
        <v>1117.29</v>
      </c>
      <c r="E1957" s="115">
        <v>187.05</v>
      </c>
      <c r="F1957" s="115">
        <v>1304.3399999999999</v>
      </c>
    </row>
    <row r="1958" spans="1:6" ht="30" x14ac:dyDescent="0.25">
      <c r="A1958" s="112" t="s">
        <v>3843</v>
      </c>
      <c r="B1958" s="113" t="s">
        <v>3844</v>
      </c>
      <c r="C1958" s="114" t="s">
        <v>13</v>
      </c>
      <c r="D1958" s="115">
        <v>1330.59</v>
      </c>
      <c r="E1958" s="115">
        <v>187.05</v>
      </c>
      <c r="F1958" s="115">
        <v>1517.64</v>
      </c>
    </row>
    <row r="1959" spans="1:6" x14ac:dyDescent="0.25">
      <c r="A1959" s="108" t="s">
        <v>3845</v>
      </c>
      <c r="B1959" s="109" t="s">
        <v>3846</v>
      </c>
      <c r="C1959" s="110"/>
      <c r="D1959" s="111"/>
      <c r="E1959" s="111"/>
      <c r="F1959" s="111"/>
    </row>
    <row r="1960" spans="1:6" ht="30" x14ac:dyDescent="0.25">
      <c r="A1960" s="112" t="s">
        <v>3847</v>
      </c>
      <c r="B1960" s="113" t="s">
        <v>3848</v>
      </c>
      <c r="C1960" s="114" t="s">
        <v>13</v>
      </c>
      <c r="D1960" s="115">
        <v>533.55999999999995</v>
      </c>
      <c r="E1960" s="115">
        <v>93.53</v>
      </c>
      <c r="F1960" s="115">
        <v>627.09</v>
      </c>
    </row>
    <row r="1961" spans="1:6" ht="30" x14ac:dyDescent="0.25">
      <c r="A1961" s="112" t="s">
        <v>3849</v>
      </c>
      <c r="B1961" s="113" t="s">
        <v>3850</v>
      </c>
      <c r="C1961" s="114" t="s">
        <v>13</v>
      </c>
      <c r="D1961" s="115">
        <v>626.34</v>
      </c>
      <c r="E1961" s="115">
        <v>93.53</v>
      </c>
      <c r="F1961" s="115">
        <v>719.87</v>
      </c>
    </row>
    <row r="1962" spans="1:6" ht="30" x14ac:dyDescent="0.25">
      <c r="A1962" s="112" t="s">
        <v>3851</v>
      </c>
      <c r="B1962" s="113" t="s">
        <v>3852</v>
      </c>
      <c r="C1962" s="114" t="s">
        <v>13</v>
      </c>
      <c r="D1962" s="115">
        <v>719.7</v>
      </c>
      <c r="E1962" s="115">
        <v>124.7</v>
      </c>
      <c r="F1962" s="115">
        <v>844.4</v>
      </c>
    </row>
    <row r="1963" spans="1:6" ht="30" x14ac:dyDescent="0.25">
      <c r="A1963" s="112" t="s">
        <v>3853</v>
      </c>
      <c r="B1963" s="113" t="s">
        <v>3854</v>
      </c>
      <c r="C1963" s="114" t="s">
        <v>13</v>
      </c>
      <c r="D1963" s="115">
        <v>784.44</v>
      </c>
      <c r="E1963" s="115">
        <v>124.7</v>
      </c>
      <c r="F1963" s="115">
        <v>909.14</v>
      </c>
    </row>
    <row r="1964" spans="1:6" ht="30" x14ac:dyDescent="0.25">
      <c r="A1964" s="112" t="s">
        <v>3855</v>
      </c>
      <c r="B1964" s="113" t="s">
        <v>3856</v>
      </c>
      <c r="C1964" s="114" t="s">
        <v>13</v>
      </c>
      <c r="D1964" s="115">
        <v>1120.08</v>
      </c>
      <c r="E1964" s="115">
        <v>155.88</v>
      </c>
      <c r="F1964" s="115">
        <v>1275.96</v>
      </c>
    </row>
    <row r="1965" spans="1:6" ht="30" x14ac:dyDescent="0.25">
      <c r="A1965" s="112" t="s">
        <v>3857</v>
      </c>
      <c r="B1965" s="113" t="s">
        <v>3858</v>
      </c>
      <c r="C1965" s="114" t="s">
        <v>13</v>
      </c>
      <c r="D1965" s="115">
        <v>1718.89</v>
      </c>
      <c r="E1965" s="115">
        <v>155.88</v>
      </c>
      <c r="F1965" s="115">
        <v>1874.77</v>
      </c>
    </row>
    <row r="1966" spans="1:6" x14ac:dyDescent="0.25">
      <c r="A1966" s="108" t="s">
        <v>3859</v>
      </c>
      <c r="B1966" s="109" t="s">
        <v>3860</v>
      </c>
      <c r="C1966" s="110"/>
      <c r="D1966" s="111"/>
      <c r="E1966" s="111"/>
      <c r="F1966" s="111"/>
    </row>
    <row r="1967" spans="1:6" ht="30" x14ac:dyDescent="0.25">
      <c r="A1967" s="112" t="s">
        <v>3861</v>
      </c>
      <c r="B1967" s="113" t="s">
        <v>3862</v>
      </c>
      <c r="C1967" s="114" t="s">
        <v>63</v>
      </c>
      <c r="D1967" s="115">
        <v>4205.3</v>
      </c>
      <c r="E1967" s="115">
        <v>111.7</v>
      </c>
      <c r="F1967" s="115">
        <v>4317</v>
      </c>
    </row>
    <row r="1968" spans="1:6" x14ac:dyDescent="0.25">
      <c r="A1968" s="108" t="s">
        <v>3863</v>
      </c>
      <c r="B1968" s="109" t="s">
        <v>3864</v>
      </c>
      <c r="C1968" s="110"/>
      <c r="D1968" s="111"/>
      <c r="E1968" s="111"/>
      <c r="F1968" s="111"/>
    </row>
    <row r="1969" spans="1:6" x14ac:dyDescent="0.25">
      <c r="A1969" s="112" t="s">
        <v>3865</v>
      </c>
      <c r="B1969" s="113" t="s">
        <v>3866</v>
      </c>
      <c r="C1969" s="114" t="s">
        <v>560</v>
      </c>
      <c r="D1969" s="115">
        <v>105.47</v>
      </c>
      <c r="E1969" s="115">
        <v>7.57</v>
      </c>
      <c r="F1969" s="115">
        <v>113.04</v>
      </c>
    </row>
    <row r="1970" spans="1:6" x14ac:dyDescent="0.25">
      <c r="A1970" s="108" t="s">
        <v>3867</v>
      </c>
      <c r="B1970" s="109" t="s">
        <v>3868</v>
      </c>
      <c r="C1970" s="110"/>
      <c r="D1970" s="111"/>
      <c r="E1970" s="111"/>
      <c r="F1970" s="111"/>
    </row>
    <row r="1971" spans="1:6" x14ac:dyDescent="0.25">
      <c r="A1971" s="112" t="s">
        <v>3869</v>
      </c>
      <c r="B1971" s="113" t="s">
        <v>3870</v>
      </c>
      <c r="C1971" s="114" t="s">
        <v>13</v>
      </c>
      <c r="D1971" s="115">
        <v>30.49</v>
      </c>
      <c r="E1971" s="115">
        <v>12.6</v>
      </c>
      <c r="F1971" s="115">
        <v>43.09</v>
      </c>
    </row>
    <row r="1972" spans="1:6" x14ac:dyDescent="0.25">
      <c r="A1972" s="112" t="s">
        <v>3871</v>
      </c>
      <c r="B1972" s="113" t="s">
        <v>3872</v>
      </c>
      <c r="C1972" s="114" t="s">
        <v>13</v>
      </c>
      <c r="D1972" s="115">
        <v>40.590000000000003</v>
      </c>
      <c r="E1972" s="115">
        <v>21</v>
      </c>
      <c r="F1972" s="115">
        <v>61.59</v>
      </c>
    </row>
    <row r="1973" spans="1:6" x14ac:dyDescent="0.25">
      <c r="A1973" s="112" t="s">
        <v>3873</v>
      </c>
      <c r="B1973" s="113" t="s">
        <v>3874</v>
      </c>
      <c r="C1973" s="114" t="s">
        <v>13</v>
      </c>
      <c r="D1973" s="115">
        <v>48.85</v>
      </c>
      <c r="E1973" s="115">
        <v>41.99</v>
      </c>
      <c r="F1973" s="115">
        <v>90.84</v>
      </c>
    </row>
    <row r="1974" spans="1:6" x14ac:dyDescent="0.25">
      <c r="A1974" s="112" t="s">
        <v>3875</v>
      </c>
      <c r="B1974" s="113" t="s">
        <v>3876</v>
      </c>
      <c r="C1974" s="114" t="s">
        <v>13</v>
      </c>
      <c r="D1974" s="115">
        <v>154.68</v>
      </c>
      <c r="E1974" s="115">
        <v>41.99</v>
      </c>
      <c r="F1974" s="115">
        <v>196.67</v>
      </c>
    </row>
    <row r="1975" spans="1:6" x14ac:dyDescent="0.25">
      <c r="A1975" s="112" t="s">
        <v>3877</v>
      </c>
      <c r="B1975" s="113" t="s">
        <v>3878</v>
      </c>
      <c r="C1975" s="114" t="s">
        <v>13</v>
      </c>
      <c r="D1975" s="115">
        <v>215.5</v>
      </c>
      <c r="E1975" s="115">
        <v>41.99</v>
      </c>
      <c r="F1975" s="115">
        <v>257.49</v>
      </c>
    </row>
    <row r="1976" spans="1:6" x14ac:dyDescent="0.25">
      <c r="A1976" s="112" t="s">
        <v>3879</v>
      </c>
      <c r="B1976" s="113" t="s">
        <v>3880</v>
      </c>
      <c r="C1976" s="114" t="s">
        <v>13</v>
      </c>
      <c r="D1976" s="115">
        <v>782.94</v>
      </c>
      <c r="E1976" s="115">
        <v>50.39</v>
      </c>
      <c r="F1976" s="115">
        <v>833.33</v>
      </c>
    </row>
    <row r="1977" spans="1:6" x14ac:dyDescent="0.25">
      <c r="A1977" s="112" t="s">
        <v>3881</v>
      </c>
      <c r="B1977" s="113" t="s">
        <v>3882</v>
      </c>
      <c r="C1977" s="114" t="s">
        <v>13</v>
      </c>
      <c r="D1977" s="115">
        <v>298.88</v>
      </c>
      <c r="E1977" s="115">
        <v>50.39</v>
      </c>
      <c r="F1977" s="115">
        <v>349.27</v>
      </c>
    </row>
    <row r="1978" spans="1:6" x14ac:dyDescent="0.25">
      <c r="A1978" s="108" t="s">
        <v>3883</v>
      </c>
      <c r="B1978" s="109" t="s">
        <v>3884</v>
      </c>
      <c r="C1978" s="110"/>
      <c r="D1978" s="111"/>
      <c r="E1978" s="111"/>
      <c r="F1978" s="111"/>
    </row>
    <row r="1979" spans="1:6" x14ac:dyDescent="0.25">
      <c r="A1979" s="112" t="s">
        <v>3885</v>
      </c>
      <c r="B1979" s="113" t="s">
        <v>3886</v>
      </c>
      <c r="C1979" s="114" t="s">
        <v>13</v>
      </c>
      <c r="D1979" s="115">
        <v>21.97</v>
      </c>
      <c r="E1979" s="115">
        <v>8.4</v>
      </c>
      <c r="F1979" s="115">
        <v>30.37</v>
      </c>
    </row>
    <row r="1980" spans="1:6" x14ac:dyDescent="0.25">
      <c r="A1980" s="112" t="s">
        <v>3887</v>
      </c>
      <c r="B1980" s="113" t="s">
        <v>3888</v>
      </c>
      <c r="C1980" s="114" t="s">
        <v>13</v>
      </c>
      <c r="D1980" s="115">
        <v>54</v>
      </c>
      <c r="E1980" s="115">
        <v>8.4</v>
      </c>
      <c r="F1980" s="115">
        <v>62.4</v>
      </c>
    </row>
    <row r="1981" spans="1:6" x14ac:dyDescent="0.25">
      <c r="A1981" s="112" t="s">
        <v>3889</v>
      </c>
      <c r="B1981" s="113" t="s">
        <v>3890</v>
      </c>
      <c r="C1981" s="114" t="s">
        <v>13</v>
      </c>
      <c r="D1981" s="115">
        <v>73.63</v>
      </c>
      <c r="E1981" s="115">
        <v>8.4</v>
      </c>
      <c r="F1981" s="115">
        <v>82.03</v>
      </c>
    </row>
    <row r="1982" spans="1:6" x14ac:dyDescent="0.25">
      <c r="A1982" s="112" t="s">
        <v>3891</v>
      </c>
      <c r="B1982" s="113" t="s">
        <v>3892</v>
      </c>
      <c r="C1982" s="114" t="s">
        <v>13</v>
      </c>
      <c r="D1982" s="115">
        <v>107.52</v>
      </c>
      <c r="E1982" s="115">
        <v>8.4</v>
      </c>
      <c r="F1982" s="115">
        <v>115.92</v>
      </c>
    </row>
    <row r="1983" spans="1:6" x14ac:dyDescent="0.25">
      <c r="A1983" s="112" t="s">
        <v>3893</v>
      </c>
      <c r="B1983" s="113" t="s">
        <v>3894</v>
      </c>
      <c r="C1983" s="114" t="s">
        <v>13</v>
      </c>
      <c r="D1983" s="115">
        <v>151.57</v>
      </c>
      <c r="E1983" s="115">
        <v>8.4</v>
      </c>
      <c r="F1983" s="115">
        <v>159.97</v>
      </c>
    </row>
    <row r="1984" spans="1:6" x14ac:dyDescent="0.25">
      <c r="A1984" s="112" t="s">
        <v>3895</v>
      </c>
      <c r="B1984" s="113" t="s">
        <v>3896</v>
      </c>
      <c r="C1984" s="114" t="s">
        <v>13</v>
      </c>
      <c r="D1984" s="115">
        <v>316</v>
      </c>
      <c r="E1984" s="115">
        <v>8.4</v>
      </c>
      <c r="F1984" s="115">
        <v>324.39999999999998</v>
      </c>
    </row>
    <row r="1985" spans="1:6" x14ac:dyDescent="0.25">
      <c r="A1985" s="112" t="s">
        <v>3897</v>
      </c>
      <c r="B1985" s="113" t="s">
        <v>3898</v>
      </c>
      <c r="C1985" s="114" t="s">
        <v>13</v>
      </c>
      <c r="D1985" s="115">
        <v>6.74</v>
      </c>
      <c r="E1985" s="115">
        <v>8.4</v>
      </c>
      <c r="F1985" s="115">
        <v>15.14</v>
      </c>
    </row>
    <row r="1986" spans="1:6" x14ac:dyDescent="0.25">
      <c r="A1986" s="112" t="s">
        <v>3899</v>
      </c>
      <c r="B1986" s="113" t="s">
        <v>3900</v>
      </c>
      <c r="C1986" s="114" t="s">
        <v>13</v>
      </c>
      <c r="D1986" s="115">
        <v>8.65</v>
      </c>
      <c r="E1986" s="115">
        <v>8.4</v>
      </c>
      <c r="F1986" s="115">
        <v>17.05</v>
      </c>
    </row>
    <row r="1987" spans="1:6" x14ac:dyDescent="0.25">
      <c r="A1987" s="112" t="s">
        <v>3901</v>
      </c>
      <c r="B1987" s="113" t="s">
        <v>3902</v>
      </c>
      <c r="C1987" s="114" t="s">
        <v>13</v>
      </c>
      <c r="D1987" s="115">
        <v>35.21</v>
      </c>
      <c r="E1987" s="115">
        <v>2.1</v>
      </c>
      <c r="F1987" s="115">
        <v>37.31</v>
      </c>
    </row>
    <row r="1988" spans="1:6" x14ac:dyDescent="0.25">
      <c r="A1988" s="108" t="s">
        <v>3903</v>
      </c>
      <c r="B1988" s="109" t="s">
        <v>3904</v>
      </c>
      <c r="C1988" s="110"/>
      <c r="D1988" s="111"/>
      <c r="E1988" s="111"/>
      <c r="F1988" s="111"/>
    </row>
    <row r="1989" spans="1:6" ht="30" x14ac:dyDescent="0.25">
      <c r="A1989" s="112" t="s">
        <v>3905</v>
      </c>
      <c r="B1989" s="113" t="s">
        <v>3906</v>
      </c>
      <c r="C1989" s="114" t="s">
        <v>13</v>
      </c>
      <c r="D1989" s="115">
        <v>17925.39</v>
      </c>
      <c r="E1989" s="115">
        <v>262.68</v>
      </c>
      <c r="F1989" s="115">
        <v>18188.07</v>
      </c>
    </row>
    <row r="1990" spans="1:6" ht="30" x14ac:dyDescent="0.25">
      <c r="A1990" s="112" t="s">
        <v>3907</v>
      </c>
      <c r="B1990" s="113" t="s">
        <v>3908</v>
      </c>
      <c r="C1990" s="114" t="s">
        <v>13</v>
      </c>
      <c r="D1990" s="115">
        <v>29451.99</v>
      </c>
      <c r="E1990" s="115">
        <v>234.96</v>
      </c>
      <c r="F1990" s="115">
        <v>29686.95</v>
      </c>
    </row>
    <row r="1991" spans="1:6" ht="30" x14ac:dyDescent="0.25">
      <c r="A1991" s="112" t="s">
        <v>3909</v>
      </c>
      <c r="B1991" s="113" t="s">
        <v>3910</v>
      </c>
      <c r="C1991" s="114" t="s">
        <v>319</v>
      </c>
      <c r="D1991" s="115">
        <v>31247.09</v>
      </c>
      <c r="E1991" s="115">
        <v>347.3</v>
      </c>
      <c r="F1991" s="115">
        <v>31594.39</v>
      </c>
    </row>
    <row r="1992" spans="1:6" ht="30" x14ac:dyDescent="0.25">
      <c r="A1992" s="112" t="s">
        <v>3911</v>
      </c>
      <c r="B1992" s="113" t="s">
        <v>3912</v>
      </c>
      <c r="C1992" s="114" t="s">
        <v>13</v>
      </c>
      <c r="D1992" s="115">
        <v>67415.149999999994</v>
      </c>
      <c r="E1992" s="115">
        <v>41.99</v>
      </c>
      <c r="F1992" s="115">
        <v>67457.14</v>
      </c>
    </row>
    <row r="1993" spans="1:6" ht="30" x14ac:dyDescent="0.25">
      <c r="A1993" s="112" t="s">
        <v>3913</v>
      </c>
      <c r="B1993" s="113" t="s">
        <v>3914</v>
      </c>
      <c r="C1993" s="114" t="s">
        <v>13</v>
      </c>
      <c r="D1993" s="115">
        <v>121219.88</v>
      </c>
      <c r="E1993" s="115">
        <v>41.99</v>
      </c>
      <c r="F1993" s="115">
        <v>121261.87</v>
      </c>
    </row>
    <row r="1994" spans="1:6" ht="30" x14ac:dyDescent="0.25">
      <c r="A1994" s="112" t="s">
        <v>3915</v>
      </c>
      <c r="B1994" s="113" t="s">
        <v>3916</v>
      </c>
      <c r="C1994" s="114" t="s">
        <v>13</v>
      </c>
      <c r="D1994" s="115">
        <v>18.399999999999999</v>
      </c>
      <c r="E1994" s="115">
        <v>12.6</v>
      </c>
      <c r="F1994" s="115">
        <v>31</v>
      </c>
    </row>
    <row r="1995" spans="1:6" ht="30" x14ac:dyDescent="0.25">
      <c r="A1995" s="112" t="s">
        <v>3917</v>
      </c>
      <c r="B1995" s="113" t="s">
        <v>3918</v>
      </c>
      <c r="C1995" s="114" t="s">
        <v>13</v>
      </c>
      <c r="D1995" s="115">
        <v>28.76</v>
      </c>
      <c r="E1995" s="115">
        <v>12.6</v>
      </c>
      <c r="F1995" s="115">
        <v>41.36</v>
      </c>
    </row>
    <row r="1996" spans="1:6" x14ac:dyDescent="0.25">
      <c r="A1996" s="112" t="s">
        <v>3919</v>
      </c>
      <c r="B1996" s="113" t="s">
        <v>3920</v>
      </c>
      <c r="C1996" s="114" t="s">
        <v>13</v>
      </c>
      <c r="D1996" s="115">
        <v>99.62</v>
      </c>
      <c r="E1996" s="115">
        <v>25.19</v>
      </c>
      <c r="F1996" s="115">
        <v>124.81</v>
      </c>
    </row>
    <row r="1997" spans="1:6" ht="30" x14ac:dyDescent="0.25">
      <c r="A1997" s="112" t="s">
        <v>3921</v>
      </c>
      <c r="B1997" s="113" t="s">
        <v>3922</v>
      </c>
      <c r="C1997" s="114" t="s">
        <v>13</v>
      </c>
      <c r="D1997" s="115">
        <v>139.83000000000001</v>
      </c>
      <c r="E1997" s="115">
        <v>25.19</v>
      </c>
      <c r="F1997" s="115">
        <v>165.02</v>
      </c>
    </row>
    <row r="1998" spans="1:6" ht="30" x14ac:dyDescent="0.25">
      <c r="A1998" s="112" t="s">
        <v>3923</v>
      </c>
      <c r="B1998" s="113" t="s">
        <v>3924</v>
      </c>
      <c r="C1998" s="114" t="s">
        <v>13</v>
      </c>
      <c r="D1998" s="115">
        <v>115.42</v>
      </c>
      <c r="E1998" s="115">
        <v>37.799999999999997</v>
      </c>
      <c r="F1998" s="115">
        <v>153.22</v>
      </c>
    </row>
    <row r="1999" spans="1:6" ht="30" x14ac:dyDescent="0.25">
      <c r="A1999" s="112" t="s">
        <v>3925</v>
      </c>
      <c r="B1999" s="113" t="s">
        <v>3926</v>
      </c>
      <c r="C1999" s="114" t="s">
        <v>13</v>
      </c>
      <c r="D1999" s="115">
        <v>124.61</v>
      </c>
      <c r="E1999" s="115">
        <v>37.799999999999997</v>
      </c>
      <c r="F1999" s="115">
        <v>162.41</v>
      </c>
    </row>
    <row r="2000" spans="1:6" ht="30" x14ac:dyDescent="0.25">
      <c r="A2000" s="112" t="s">
        <v>3927</v>
      </c>
      <c r="B2000" s="113" t="s">
        <v>3928</v>
      </c>
      <c r="C2000" s="114" t="s">
        <v>13</v>
      </c>
      <c r="D2000" s="115">
        <v>424.77</v>
      </c>
      <c r="E2000" s="115">
        <v>41.99</v>
      </c>
      <c r="F2000" s="115">
        <v>466.76</v>
      </c>
    </row>
    <row r="2001" spans="1:6" ht="30" x14ac:dyDescent="0.25">
      <c r="A2001" s="112" t="s">
        <v>3929</v>
      </c>
      <c r="B2001" s="113" t="s">
        <v>3930</v>
      </c>
      <c r="C2001" s="114" t="s">
        <v>13</v>
      </c>
      <c r="D2001" s="115">
        <v>630.64</v>
      </c>
      <c r="E2001" s="115">
        <v>41.99</v>
      </c>
      <c r="F2001" s="115">
        <v>672.63</v>
      </c>
    </row>
    <row r="2002" spans="1:6" ht="30" x14ac:dyDescent="0.25">
      <c r="A2002" s="112" t="s">
        <v>3931</v>
      </c>
      <c r="B2002" s="113" t="s">
        <v>3932</v>
      </c>
      <c r="C2002" s="114" t="s">
        <v>13</v>
      </c>
      <c r="D2002" s="115">
        <v>2397.4899999999998</v>
      </c>
      <c r="E2002" s="115">
        <v>83.98</v>
      </c>
      <c r="F2002" s="115">
        <v>2481.4699999999998</v>
      </c>
    </row>
    <row r="2003" spans="1:6" ht="30" x14ac:dyDescent="0.25">
      <c r="A2003" s="112" t="s">
        <v>3933</v>
      </c>
      <c r="B2003" s="113" t="s">
        <v>3934</v>
      </c>
      <c r="C2003" s="114" t="s">
        <v>13</v>
      </c>
      <c r="D2003" s="115">
        <v>3787.99</v>
      </c>
      <c r="E2003" s="115">
        <v>83.98</v>
      </c>
      <c r="F2003" s="115">
        <v>3871.97</v>
      </c>
    </row>
    <row r="2004" spans="1:6" ht="30" x14ac:dyDescent="0.25">
      <c r="A2004" s="112" t="s">
        <v>3935</v>
      </c>
      <c r="B2004" s="113" t="s">
        <v>3936</v>
      </c>
      <c r="C2004" s="114" t="s">
        <v>13</v>
      </c>
      <c r="D2004" s="115">
        <v>6693.2</v>
      </c>
      <c r="E2004" s="115">
        <v>83.98</v>
      </c>
      <c r="F2004" s="115">
        <v>6777.18</v>
      </c>
    </row>
    <row r="2005" spans="1:6" ht="30" x14ac:dyDescent="0.25">
      <c r="A2005" s="112" t="s">
        <v>3937</v>
      </c>
      <c r="B2005" s="113" t="s">
        <v>3938</v>
      </c>
      <c r="C2005" s="114" t="s">
        <v>13</v>
      </c>
      <c r="D2005" s="115">
        <v>9809.7199999999993</v>
      </c>
      <c r="E2005" s="115">
        <v>83.98</v>
      </c>
      <c r="F2005" s="115">
        <v>9893.7000000000007</v>
      </c>
    </row>
    <row r="2006" spans="1:6" ht="30" x14ac:dyDescent="0.25">
      <c r="A2006" s="112" t="s">
        <v>3939</v>
      </c>
      <c r="B2006" s="113" t="s">
        <v>3940</v>
      </c>
      <c r="C2006" s="114" t="s">
        <v>13</v>
      </c>
      <c r="D2006" s="115">
        <v>11593.18</v>
      </c>
      <c r="E2006" s="115">
        <v>83.98</v>
      </c>
      <c r="F2006" s="115">
        <v>11677.16</v>
      </c>
    </row>
    <row r="2007" spans="1:6" ht="30" x14ac:dyDescent="0.25">
      <c r="A2007" s="112" t="s">
        <v>3941</v>
      </c>
      <c r="B2007" s="113" t="s">
        <v>3942</v>
      </c>
      <c r="C2007" s="114" t="s">
        <v>13</v>
      </c>
      <c r="D2007" s="115">
        <v>15451.85</v>
      </c>
      <c r="E2007" s="115">
        <v>83.98</v>
      </c>
      <c r="F2007" s="115">
        <v>15535.83</v>
      </c>
    </row>
    <row r="2008" spans="1:6" ht="30" x14ac:dyDescent="0.25">
      <c r="A2008" s="112" t="s">
        <v>3943</v>
      </c>
      <c r="B2008" s="113" t="s">
        <v>3944</v>
      </c>
      <c r="C2008" s="114" t="s">
        <v>13</v>
      </c>
      <c r="D2008" s="115">
        <v>11.65</v>
      </c>
      <c r="E2008" s="115">
        <v>8.4</v>
      </c>
      <c r="F2008" s="115">
        <v>20.05</v>
      </c>
    </row>
    <row r="2009" spans="1:6" ht="30" x14ac:dyDescent="0.25">
      <c r="A2009" s="112" t="s">
        <v>3945</v>
      </c>
      <c r="B2009" s="113" t="s">
        <v>3946</v>
      </c>
      <c r="C2009" s="114" t="s">
        <v>13</v>
      </c>
      <c r="D2009" s="115">
        <v>14.6</v>
      </c>
      <c r="E2009" s="115">
        <v>8.4</v>
      </c>
      <c r="F2009" s="115">
        <v>23</v>
      </c>
    </row>
    <row r="2010" spans="1:6" ht="30" x14ac:dyDescent="0.25">
      <c r="A2010" s="112" t="s">
        <v>3947</v>
      </c>
      <c r="B2010" s="113" t="s">
        <v>3948</v>
      </c>
      <c r="C2010" s="114" t="s">
        <v>13</v>
      </c>
      <c r="D2010" s="115">
        <v>44.04</v>
      </c>
      <c r="E2010" s="115">
        <v>8.4</v>
      </c>
      <c r="F2010" s="115">
        <v>52.44</v>
      </c>
    </row>
    <row r="2011" spans="1:6" ht="30" x14ac:dyDescent="0.25">
      <c r="A2011" s="112" t="s">
        <v>3949</v>
      </c>
      <c r="B2011" s="113" t="s">
        <v>3950</v>
      </c>
      <c r="C2011" s="114" t="s">
        <v>13</v>
      </c>
      <c r="D2011" s="115">
        <v>47.74</v>
      </c>
      <c r="E2011" s="115">
        <v>8.4</v>
      </c>
      <c r="F2011" s="115">
        <v>56.14</v>
      </c>
    </row>
    <row r="2012" spans="1:6" x14ac:dyDescent="0.25">
      <c r="A2012" s="112" t="s">
        <v>3951</v>
      </c>
      <c r="B2012" s="113" t="s">
        <v>3952</v>
      </c>
      <c r="C2012" s="114" t="s">
        <v>13</v>
      </c>
      <c r="D2012" s="115">
        <v>50.51</v>
      </c>
      <c r="E2012" s="115">
        <v>8.4</v>
      </c>
      <c r="F2012" s="115">
        <v>58.91</v>
      </c>
    </row>
    <row r="2013" spans="1:6" ht="30" x14ac:dyDescent="0.25">
      <c r="A2013" s="112" t="s">
        <v>3953</v>
      </c>
      <c r="B2013" s="113" t="s">
        <v>3954</v>
      </c>
      <c r="C2013" s="114" t="s">
        <v>13</v>
      </c>
      <c r="D2013" s="115">
        <v>148.58000000000001</v>
      </c>
      <c r="E2013" s="115">
        <v>8.4</v>
      </c>
      <c r="F2013" s="115">
        <v>156.97999999999999</v>
      </c>
    </row>
    <row r="2014" spans="1:6" ht="30" x14ac:dyDescent="0.25">
      <c r="A2014" s="112" t="s">
        <v>3955</v>
      </c>
      <c r="B2014" s="113" t="s">
        <v>3956</v>
      </c>
      <c r="C2014" s="114" t="s">
        <v>13</v>
      </c>
      <c r="D2014" s="115">
        <v>63.36</v>
      </c>
      <c r="E2014" s="115">
        <v>8.4</v>
      </c>
      <c r="F2014" s="115">
        <v>71.760000000000005</v>
      </c>
    </row>
    <row r="2015" spans="1:6" ht="30" x14ac:dyDescent="0.25">
      <c r="A2015" s="112" t="s">
        <v>3957</v>
      </c>
      <c r="B2015" s="113" t="s">
        <v>3958</v>
      </c>
      <c r="C2015" s="114" t="s">
        <v>13</v>
      </c>
      <c r="D2015" s="115">
        <v>63.79</v>
      </c>
      <c r="E2015" s="115">
        <v>8.4</v>
      </c>
      <c r="F2015" s="115">
        <v>72.19</v>
      </c>
    </row>
    <row r="2016" spans="1:6" x14ac:dyDescent="0.25">
      <c r="A2016" s="112" t="s">
        <v>3959</v>
      </c>
      <c r="B2016" s="113" t="s">
        <v>3960</v>
      </c>
      <c r="C2016" s="114" t="s">
        <v>13</v>
      </c>
      <c r="D2016" s="115">
        <v>72.36</v>
      </c>
      <c r="E2016" s="115">
        <v>8.4</v>
      </c>
      <c r="F2016" s="115">
        <v>80.760000000000005</v>
      </c>
    </row>
    <row r="2017" spans="1:6" ht="30" x14ac:dyDescent="0.25">
      <c r="A2017" s="112" t="s">
        <v>3961</v>
      </c>
      <c r="B2017" s="113" t="s">
        <v>3962</v>
      </c>
      <c r="C2017" s="114" t="s">
        <v>13</v>
      </c>
      <c r="D2017" s="115">
        <v>1588.93</v>
      </c>
      <c r="E2017" s="115">
        <v>8.4</v>
      </c>
      <c r="F2017" s="115">
        <v>1597.33</v>
      </c>
    </row>
    <row r="2018" spans="1:6" ht="30" x14ac:dyDescent="0.25">
      <c r="A2018" s="112" t="s">
        <v>3963</v>
      </c>
      <c r="B2018" s="113" t="s">
        <v>3964</v>
      </c>
      <c r="C2018" s="114" t="s">
        <v>13</v>
      </c>
      <c r="D2018" s="115">
        <v>36447.94</v>
      </c>
      <c r="E2018" s="115">
        <v>83.98</v>
      </c>
      <c r="F2018" s="115">
        <v>36531.919999999998</v>
      </c>
    </row>
    <row r="2019" spans="1:6" ht="30" x14ac:dyDescent="0.25">
      <c r="A2019" s="112" t="s">
        <v>3965</v>
      </c>
      <c r="B2019" s="113" t="s">
        <v>3966</v>
      </c>
      <c r="C2019" s="114" t="s">
        <v>13</v>
      </c>
      <c r="D2019" s="115">
        <v>56175.519999999997</v>
      </c>
      <c r="E2019" s="115">
        <v>83.98</v>
      </c>
      <c r="F2019" s="115">
        <v>56259.5</v>
      </c>
    </row>
    <row r="2020" spans="1:6" ht="30" x14ac:dyDescent="0.25">
      <c r="A2020" s="112" t="s">
        <v>3967</v>
      </c>
      <c r="B2020" s="113" t="s">
        <v>3968</v>
      </c>
      <c r="C2020" s="114" t="s">
        <v>13</v>
      </c>
      <c r="D2020" s="115">
        <v>380291.72</v>
      </c>
      <c r="E2020" s="115">
        <v>41.99</v>
      </c>
      <c r="F2020" s="115">
        <v>380333.71</v>
      </c>
    </row>
    <row r="2021" spans="1:6" x14ac:dyDescent="0.25">
      <c r="A2021" s="108" t="s">
        <v>3969</v>
      </c>
      <c r="B2021" s="109" t="s">
        <v>3970</v>
      </c>
      <c r="C2021" s="110"/>
      <c r="D2021" s="111"/>
      <c r="E2021" s="111"/>
      <c r="F2021" s="111"/>
    </row>
    <row r="2022" spans="1:6" ht="30" x14ac:dyDescent="0.25">
      <c r="A2022" s="112" t="s">
        <v>3971</v>
      </c>
      <c r="B2022" s="113" t="s">
        <v>3972</v>
      </c>
      <c r="C2022" s="114" t="s">
        <v>13</v>
      </c>
      <c r="D2022" s="115">
        <v>3023.36</v>
      </c>
      <c r="E2022" s="115">
        <v>41.99</v>
      </c>
      <c r="F2022" s="115">
        <v>3065.35</v>
      </c>
    </row>
    <row r="2023" spans="1:6" ht="30" x14ac:dyDescent="0.25">
      <c r="A2023" s="112" t="s">
        <v>3973</v>
      </c>
      <c r="B2023" s="113" t="s">
        <v>3974</v>
      </c>
      <c r="C2023" s="114" t="s">
        <v>13</v>
      </c>
      <c r="D2023" s="115">
        <v>1614.56</v>
      </c>
      <c r="E2023" s="115">
        <v>33.590000000000003</v>
      </c>
      <c r="F2023" s="115">
        <v>1648.15</v>
      </c>
    </row>
    <row r="2024" spans="1:6" ht="30" x14ac:dyDescent="0.25">
      <c r="A2024" s="112" t="s">
        <v>3975</v>
      </c>
      <c r="B2024" s="113" t="s">
        <v>3976</v>
      </c>
      <c r="C2024" s="114" t="s">
        <v>13</v>
      </c>
      <c r="D2024" s="115">
        <v>1333.64</v>
      </c>
      <c r="E2024" s="115">
        <v>33.590000000000003</v>
      </c>
      <c r="F2024" s="115">
        <v>1367.23</v>
      </c>
    </row>
    <row r="2025" spans="1:6" ht="30" x14ac:dyDescent="0.25">
      <c r="A2025" s="112" t="s">
        <v>3977</v>
      </c>
      <c r="B2025" s="113" t="s">
        <v>3978</v>
      </c>
      <c r="C2025" s="114" t="s">
        <v>13</v>
      </c>
      <c r="D2025" s="115">
        <v>1916.94</v>
      </c>
      <c r="E2025" s="115">
        <v>41.99</v>
      </c>
      <c r="F2025" s="115">
        <v>1958.93</v>
      </c>
    </row>
    <row r="2026" spans="1:6" ht="30" x14ac:dyDescent="0.25">
      <c r="A2026" s="112" t="s">
        <v>3979</v>
      </c>
      <c r="B2026" s="113" t="s">
        <v>3980</v>
      </c>
      <c r="C2026" s="114" t="s">
        <v>13</v>
      </c>
      <c r="D2026" s="115">
        <v>2089.35</v>
      </c>
      <c r="E2026" s="115">
        <v>50.39</v>
      </c>
      <c r="F2026" s="115">
        <v>2139.7399999999998</v>
      </c>
    </row>
    <row r="2027" spans="1:6" ht="30" x14ac:dyDescent="0.25">
      <c r="A2027" s="112" t="s">
        <v>3981</v>
      </c>
      <c r="B2027" s="113" t="s">
        <v>3982</v>
      </c>
      <c r="C2027" s="114" t="s">
        <v>13</v>
      </c>
      <c r="D2027" s="115">
        <v>4406.8900000000003</v>
      </c>
      <c r="E2027" s="115">
        <v>62.99</v>
      </c>
      <c r="F2027" s="115">
        <v>4469.88</v>
      </c>
    </row>
    <row r="2028" spans="1:6" ht="30" x14ac:dyDescent="0.25">
      <c r="A2028" s="112" t="s">
        <v>3983</v>
      </c>
      <c r="B2028" s="113" t="s">
        <v>3984</v>
      </c>
      <c r="C2028" s="114" t="s">
        <v>13</v>
      </c>
      <c r="D2028" s="115">
        <v>8678.92</v>
      </c>
      <c r="E2028" s="115">
        <v>62.99</v>
      </c>
      <c r="F2028" s="115">
        <v>8741.91</v>
      </c>
    </row>
    <row r="2029" spans="1:6" ht="30" x14ac:dyDescent="0.25">
      <c r="A2029" s="112" t="s">
        <v>3985</v>
      </c>
      <c r="B2029" s="113" t="s">
        <v>3986</v>
      </c>
      <c r="C2029" s="114" t="s">
        <v>13</v>
      </c>
      <c r="D2029" s="115">
        <v>1496.38</v>
      </c>
      <c r="E2029" s="115">
        <v>33.590000000000003</v>
      </c>
      <c r="F2029" s="115">
        <v>1529.97</v>
      </c>
    </row>
    <row r="2030" spans="1:6" ht="30" x14ac:dyDescent="0.25">
      <c r="A2030" s="112" t="s">
        <v>3987</v>
      </c>
      <c r="B2030" s="113" t="s">
        <v>3988</v>
      </c>
      <c r="C2030" s="114" t="s">
        <v>13</v>
      </c>
      <c r="D2030" s="115">
        <v>1657.83</v>
      </c>
      <c r="E2030" s="115">
        <v>33.590000000000003</v>
      </c>
      <c r="F2030" s="115">
        <v>1691.42</v>
      </c>
    </row>
    <row r="2031" spans="1:6" ht="30" x14ac:dyDescent="0.25">
      <c r="A2031" s="112" t="s">
        <v>3989</v>
      </c>
      <c r="B2031" s="113" t="s">
        <v>3990</v>
      </c>
      <c r="C2031" s="114" t="s">
        <v>13</v>
      </c>
      <c r="D2031" s="115">
        <v>3592.61</v>
      </c>
      <c r="E2031" s="115">
        <v>33.590000000000003</v>
      </c>
      <c r="F2031" s="115">
        <v>3626.2</v>
      </c>
    </row>
    <row r="2032" spans="1:6" ht="30" x14ac:dyDescent="0.25">
      <c r="A2032" s="112" t="s">
        <v>3991</v>
      </c>
      <c r="B2032" s="113" t="s">
        <v>3992</v>
      </c>
      <c r="C2032" s="114" t="s">
        <v>13</v>
      </c>
      <c r="D2032" s="115">
        <v>4184.63</v>
      </c>
      <c r="E2032" s="115">
        <v>41.99</v>
      </c>
      <c r="F2032" s="115">
        <v>4226.62</v>
      </c>
    </row>
    <row r="2033" spans="1:6" ht="30" x14ac:dyDescent="0.25">
      <c r="A2033" s="112" t="s">
        <v>3993</v>
      </c>
      <c r="B2033" s="113" t="s">
        <v>3994</v>
      </c>
      <c r="C2033" s="114" t="s">
        <v>13</v>
      </c>
      <c r="D2033" s="115">
        <v>8079.66</v>
      </c>
      <c r="E2033" s="115">
        <v>50.39</v>
      </c>
      <c r="F2033" s="115">
        <v>8130.05</v>
      </c>
    </row>
    <row r="2034" spans="1:6" ht="30" x14ac:dyDescent="0.25">
      <c r="A2034" s="112" t="s">
        <v>3995</v>
      </c>
      <c r="B2034" s="113" t="s">
        <v>3996</v>
      </c>
      <c r="C2034" s="114" t="s">
        <v>13</v>
      </c>
      <c r="D2034" s="115">
        <v>328.04</v>
      </c>
      <c r="E2034" s="115">
        <v>33.590000000000003</v>
      </c>
      <c r="F2034" s="115">
        <v>361.63</v>
      </c>
    </row>
    <row r="2035" spans="1:6" ht="30" x14ac:dyDescent="0.25">
      <c r="A2035" s="112" t="s">
        <v>3997</v>
      </c>
      <c r="B2035" s="113" t="s">
        <v>3998</v>
      </c>
      <c r="C2035" s="114" t="s">
        <v>13</v>
      </c>
      <c r="D2035" s="115">
        <v>521.69000000000005</v>
      </c>
      <c r="E2035" s="115">
        <v>33.590000000000003</v>
      </c>
      <c r="F2035" s="115">
        <v>555.28</v>
      </c>
    </row>
    <row r="2036" spans="1:6" ht="30" x14ac:dyDescent="0.25">
      <c r="A2036" s="112" t="s">
        <v>3999</v>
      </c>
      <c r="B2036" s="113" t="s">
        <v>4000</v>
      </c>
      <c r="C2036" s="114" t="s">
        <v>13</v>
      </c>
      <c r="D2036" s="115">
        <v>818.15</v>
      </c>
      <c r="E2036" s="115">
        <v>41.99</v>
      </c>
      <c r="F2036" s="115">
        <v>860.14</v>
      </c>
    </row>
    <row r="2037" spans="1:6" ht="30" x14ac:dyDescent="0.25">
      <c r="A2037" s="112" t="s">
        <v>4001</v>
      </c>
      <c r="B2037" s="113" t="s">
        <v>4002</v>
      </c>
      <c r="C2037" s="114" t="s">
        <v>13</v>
      </c>
      <c r="D2037" s="115">
        <v>1636.37</v>
      </c>
      <c r="E2037" s="115">
        <v>50.39</v>
      </c>
      <c r="F2037" s="115">
        <v>1686.76</v>
      </c>
    </row>
    <row r="2038" spans="1:6" ht="30" x14ac:dyDescent="0.25">
      <c r="A2038" s="112" t="s">
        <v>4003</v>
      </c>
      <c r="B2038" s="113" t="s">
        <v>4004</v>
      </c>
      <c r="C2038" s="114" t="s">
        <v>13</v>
      </c>
      <c r="D2038" s="115">
        <v>5136.9399999999996</v>
      </c>
      <c r="E2038" s="115">
        <v>50.39</v>
      </c>
      <c r="F2038" s="115">
        <v>5187.33</v>
      </c>
    </row>
    <row r="2039" spans="1:6" ht="30" x14ac:dyDescent="0.25">
      <c r="A2039" s="112" t="s">
        <v>4005</v>
      </c>
      <c r="B2039" s="113" t="s">
        <v>4006</v>
      </c>
      <c r="C2039" s="114" t="s">
        <v>13</v>
      </c>
      <c r="D2039" s="115">
        <v>6949.16</v>
      </c>
      <c r="E2039" s="115">
        <v>62.99</v>
      </c>
      <c r="F2039" s="115">
        <v>7012.15</v>
      </c>
    </row>
    <row r="2040" spans="1:6" ht="30" x14ac:dyDescent="0.25">
      <c r="A2040" s="112" t="s">
        <v>4007</v>
      </c>
      <c r="B2040" s="113" t="s">
        <v>4008</v>
      </c>
      <c r="C2040" s="114" t="s">
        <v>13</v>
      </c>
      <c r="D2040" s="115">
        <v>9977.06</v>
      </c>
      <c r="E2040" s="115">
        <v>75.58</v>
      </c>
      <c r="F2040" s="115">
        <v>10052.64</v>
      </c>
    </row>
    <row r="2041" spans="1:6" ht="30" x14ac:dyDescent="0.25">
      <c r="A2041" s="112" t="s">
        <v>4009</v>
      </c>
      <c r="B2041" s="113" t="s">
        <v>4010</v>
      </c>
      <c r="C2041" s="114" t="s">
        <v>13</v>
      </c>
      <c r="D2041" s="115">
        <v>9426.61</v>
      </c>
      <c r="E2041" s="115">
        <v>97.43</v>
      </c>
      <c r="F2041" s="115">
        <v>9524.0400000000009</v>
      </c>
    </row>
    <row r="2042" spans="1:6" x14ac:dyDescent="0.25">
      <c r="A2042" s="112" t="s">
        <v>4011</v>
      </c>
      <c r="B2042" s="113" t="s">
        <v>4012</v>
      </c>
      <c r="C2042" s="114" t="s">
        <v>13</v>
      </c>
      <c r="D2042" s="115">
        <v>62.58</v>
      </c>
      <c r="E2042" s="115">
        <v>8.4</v>
      </c>
      <c r="F2042" s="115">
        <v>70.98</v>
      </c>
    </row>
    <row r="2043" spans="1:6" x14ac:dyDescent="0.25">
      <c r="A2043" s="112" t="s">
        <v>4013</v>
      </c>
      <c r="B2043" s="113" t="s">
        <v>4014</v>
      </c>
      <c r="C2043" s="114" t="s">
        <v>13</v>
      </c>
      <c r="D2043" s="115">
        <v>719.99</v>
      </c>
      <c r="E2043" s="115">
        <v>33.590000000000003</v>
      </c>
      <c r="F2043" s="115">
        <v>753.58</v>
      </c>
    </row>
    <row r="2044" spans="1:6" x14ac:dyDescent="0.25">
      <c r="A2044" s="108" t="s">
        <v>4015</v>
      </c>
      <c r="B2044" s="109" t="s">
        <v>4016</v>
      </c>
      <c r="C2044" s="110"/>
      <c r="D2044" s="111"/>
      <c r="E2044" s="111"/>
      <c r="F2044" s="111"/>
    </row>
    <row r="2045" spans="1:6" ht="30" x14ac:dyDescent="0.25">
      <c r="A2045" s="112" t="s">
        <v>4017</v>
      </c>
      <c r="B2045" s="113" t="s">
        <v>4018</v>
      </c>
      <c r="C2045" s="114" t="s">
        <v>13</v>
      </c>
      <c r="D2045" s="115">
        <v>2131.2600000000002</v>
      </c>
      <c r="E2045" s="115">
        <v>203.94</v>
      </c>
      <c r="F2045" s="115">
        <v>2335.1999999999998</v>
      </c>
    </row>
    <row r="2046" spans="1:6" ht="30" x14ac:dyDescent="0.25">
      <c r="A2046" s="112" t="s">
        <v>4019</v>
      </c>
      <c r="B2046" s="113" t="s">
        <v>4020</v>
      </c>
      <c r="C2046" s="114" t="s">
        <v>13</v>
      </c>
      <c r="D2046" s="115">
        <v>1588.13</v>
      </c>
      <c r="E2046" s="115">
        <v>203.94</v>
      </c>
      <c r="F2046" s="115">
        <v>1792.07</v>
      </c>
    </row>
    <row r="2047" spans="1:6" ht="30" x14ac:dyDescent="0.25">
      <c r="A2047" s="112" t="s">
        <v>4021</v>
      </c>
      <c r="B2047" s="113" t="s">
        <v>4022</v>
      </c>
      <c r="C2047" s="114" t="s">
        <v>13</v>
      </c>
      <c r="D2047" s="115">
        <v>254.8</v>
      </c>
      <c r="E2047" s="115">
        <v>75.37</v>
      </c>
      <c r="F2047" s="115">
        <v>330.17</v>
      </c>
    </row>
    <row r="2048" spans="1:6" ht="30" x14ac:dyDescent="0.25">
      <c r="A2048" s="112" t="s">
        <v>4023</v>
      </c>
      <c r="B2048" s="113" t="s">
        <v>4024</v>
      </c>
      <c r="C2048" s="114" t="s">
        <v>13</v>
      </c>
      <c r="D2048" s="115">
        <v>452.92</v>
      </c>
      <c r="E2048" s="115">
        <v>75.37</v>
      </c>
      <c r="F2048" s="115">
        <v>528.29</v>
      </c>
    </row>
    <row r="2049" spans="1:6" ht="30" x14ac:dyDescent="0.25">
      <c r="A2049" s="112" t="s">
        <v>4025</v>
      </c>
      <c r="B2049" s="113" t="s">
        <v>4026</v>
      </c>
      <c r="C2049" s="114" t="s">
        <v>13</v>
      </c>
      <c r="D2049" s="115">
        <v>265.44</v>
      </c>
      <c r="E2049" s="115">
        <v>75.37</v>
      </c>
      <c r="F2049" s="115">
        <v>340.81</v>
      </c>
    </row>
    <row r="2050" spans="1:6" x14ac:dyDescent="0.25">
      <c r="A2050" s="112" t="s">
        <v>4027</v>
      </c>
      <c r="B2050" s="113" t="s">
        <v>4028</v>
      </c>
      <c r="C2050" s="114" t="s">
        <v>13</v>
      </c>
      <c r="D2050" s="115">
        <v>1310.44</v>
      </c>
      <c r="E2050" s="115">
        <v>203.94</v>
      </c>
      <c r="F2050" s="115">
        <v>1514.38</v>
      </c>
    </row>
    <row r="2051" spans="1:6" ht="30" x14ac:dyDescent="0.25">
      <c r="A2051" s="112" t="s">
        <v>4029</v>
      </c>
      <c r="B2051" s="113" t="s">
        <v>4030</v>
      </c>
      <c r="C2051" s="114" t="s">
        <v>13</v>
      </c>
      <c r="D2051" s="115">
        <v>1522.16</v>
      </c>
      <c r="E2051" s="115">
        <v>203.94</v>
      </c>
      <c r="F2051" s="115">
        <v>1726.1</v>
      </c>
    </row>
    <row r="2052" spans="1:6" x14ac:dyDescent="0.25">
      <c r="A2052" s="108" t="s">
        <v>4031</v>
      </c>
      <c r="B2052" s="109" t="s">
        <v>4032</v>
      </c>
      <c r="C2052" s="110"/>
      <c r="D2052" s="111"/>
      <c r="E2052" s="111"/>
      <c r="F2052" s="111"/>
    </row>
    <row r="2053" spans="1:6" ht="30" x14ac:dyDescent="0.25">
      <c r="A2053" s="112" t="s">
        <v>4033</v>
      </c>
      <c r="B2053" s="113" t="s">
        <v>4034</v>
      </c>
      <c r="C2053" s="114" t="s">
        <v>4035</v>
      </c>
      <c r="D2053" s="115">
        <v>220.58</v>
      </c>
      <c r="E2053" s="115">
        <v>0.52</v>
      </c>
      <c r="F2053" s="115">
        <v>221.1</v>
      </c>
    </row>
    <row r="2054" spans="1:6" x14ac:dyDescent="0.25">
      <c r="A2054" s="108" t="s">
        <v>4036</v>
      </c>
      <c r="B2054" s="109" t="s">
        <v>4037</v>
      </c>
      <c r="C2054" s="110"/>
      <c r="D2054" s="111"/>
      <c r="E2054" s="111"/>
      <c r="F2054" s="111"/>
    </row>
    <row r="2055" spans="1:6" x14ac:dyDescent="0.25">
      <c r="A2055" s="112" t="s">
        <v>4038</v>
      </c>
      <c r="B2055" s="113" t="s">
        <v>4039</v>
      </c>
      <c r="C2055" s="114" t="s">
        <v>13</v>
      </c>
      <c r="D2055" s="115">
        <v>193.41</v>
      </c>
      <c r="E2055" s="115">
        <v>10.5</v>
      </c>
      <c r="F2055" s="115">
        <v>203.91</v>
      </c>
    </row>
    <row r="2056" spans="1:6" x14ac:dyDescent="0.25">
      <c r="A2056" s="112" t="s">
        <v>4040</v>
      </c>
      <c r="B2056" s="113" t="s">
        <v>4041</v>
      </c>
      <c r="C2056" s="114" t="s">
        <v>13</v>
      </c>
      <c r="D2056" s="115">
        <v>194.18</v>
      </c>
      <c r="E2056" s="115">
        <v>10.5</v>
      </c>
      <c r="F2056" s="115">
        <v>204.68</v>
      </c>
    </row>
    <row r="2057" spans="1:6" x14ac:dyDescent="0.25">
      <c r="A2057" s="112" t="s">
        <v>4042</v>
      </c>
      <c r="B2057" s="113" t="s">
        <v>4043</v>
      </c>
      <c r="C2057" s="114" t="s">
        <v>13</v>
      </c>
      <c r="D2057" s="115">
        <v>226.21</v>
      </c>
      <c r="E2057" s="115">
        <v>10.5</v>
      </c>
      <c r="F2057" s="115">
        <v>236.71</v>
      </c>
    </row>
    <row r="2058" spans="1:6" x14ac:dyDescent="0.25">
      <c r="A2058" s="112" t="s">
        <v>4044</v>
      </c>
      <c r="B2058" s="113" t="s">
        <v>4045</v>
      </c>
      <c r="C2058" s="114" t="s">
        <v>13</v>
      </c>
      <c r="D2058" s="115">
        <v>247.8</v>
      </c>
      <c r="E2058" s="115">
        <v>10.5</v>
      </c>
      <c r="F2058" s="115">
        <v>258.3</v>
      </c>
    </row>
    <row r="2059" spans="1:6" x14ac:dyDescent="0.25">
      <c r="A2059" s="112" t="s">
        <v>4046</v>
      </c>
      <c r="B2059" s="113" t="s">
        <v>4047</v>
      </c>
      <c r="C2059" s="114" t="s">
        <v>13</v>
      </c>
      <c r="D2059" s="115">
        <v>304.3</v>
      </c>
      <c r="E2059" s="115">
        <v>10.5</v>
      </c>
      <c r="F2059" s="115">
        <v>314.8</v>
      </c>
    </row>
    <row r="2060" spans="1:6" x14ac:dyDescent="0.25">
      <c r="A2060" s="112" t="s">
        <v>4048</v>
      </c>
      <c r="B2060" s="113" t="s">
        <v>4049</v>
      </c>
      <c r="C2060" s="114" t="s">
        <v>13</v>
      </c>
      <c r="D2060" s="115">
        <v>355.62</v>
      </c>
      <c r="E2060" s="115">
        <v>10.5</v>
      </c>
      <c r="F2060" s="115">
        <v>366.12</v>
      </c>
    </row>
    <row r="2061" spans="1:6" x14ac:dyDescent="0.25">
      <c r="A2061" s="112" t="s">
        <v>4050</v>
      </c>
      <c r="B2061" s="113" t="s">
        <v>4051</v>
      </c>
      <c r="C2061" s="114" t="s">
        <v>13</v>
      </c>
      <c r="D2061" s="115">
        <v>432.23</v>
      </c>
      <c r="E2061" s="115">
        <v>10.5</v>
      </c>
      <c r="F2061" s="115">
        <v>442.73</v>
      </c>
    </row>
    <row r="2062" spans="1:6" x14ac:dyDescent="0.25">
      <c r="A2062" s="112" t="s">
        <v>4052</v>
      </c>
      <c r="B2062" s="113" t="s">
        <v>4053</v>
      </c>
      <c r="C2062" s="114" t="s">
        <v>13</v>
      </c>
      <c r="D2062" s="115">
        <v>1939.12</v>
      </c>
      <c r="E2062" s="115">
        <v>10.5</v>
      </c>
      <c r="F2062" s="115">
        <v>1949.62</v>
      </c>
    </row>
    <row r="2063" spans="1:6" x14ac:dyDescent="0.25">
      <c r="A2063" s="112" t="s">
        <v>4054</v>
      </c>
      <c r="B2063" s="113" t="s">
        <v>4055</v>
      </c>
      <c r="C2063" s="114" t="s">
        <v>13</v>
      </c>
      <c r="D2063" s="115">
        <v>261.55</v>
      </c>
      <c r="E2063" s="115">
        <v>10.5</v>
      </c>
      <c r="F2063" s="115">
        <v>272.05</v>
      </c>
    </row>
    <row r="2064" spans="1:6" x14ac:dyDescent="0.25">
      <c r="A2064" s="108" t="s">
        <v>4056</v>
      </c>
      <c r="B2064" s="109" t="s">
        <v>4057</v>
      </c>
      <c r="C2064" s="110"/>
      <c r="D2064" s="111"/>
      <c r="E2064" s="111"/>
      <c r="F2064" s="111"/>
    </row>
    <row r="2065" spans="1:6" ht="30" x14ac:dyDescent="0.25">
      <c r="A2065" s="112" t="s">
        <v>4058</v>
      </c>
      <c r="B2065" s="113" t="s">
        <v>4059</v>
      </c>
      <c r="C2065" s="114" t="s">
        <v>13</v>
      </c>
      <c r="D2065" s="115">
        <v>2764.67</v>
      </c>
      <c r="E2065" s="115">
        <v>63.62</v>
      </c>
      <c r="F2065" s="115">
        <v>2828.29</v>
      </c>
    </row>
    <row r="2066" spans="1:6" ht="30" x14ac:dyDescent="0.25">
      <c r="A2066" s="112" t="s">
        <v>4060</v>
      </c>
      <c r="B2066" s="113" t="s">
        <v>4061</v>
      </c>
      <c r="C2066" s="114" t="s">
        <v>13</v>
      </c>
      <c r="D2066" s="115">
        <v>3761.08</v>
      </c>
      <c r="E2066" s="115">
        <v>63.62</v>
      </c>
      <c r="F2066" s="115">
        <v>3824.7</v>
      </c>
    </row>
    <row r="2067" spans="1:6" ht="30" x14ac:dyDescent="0.25">
      <c r="A2067" s="112" t="s">
        <v>4062</v>
      </c>
      <c r="B2067" s="113" t="s">
        <v>4063</v>
      </c>
      <c r="C2067" s="114" t="s">
        <v>13</v>
      </c>
      <c r="D2067" s="115">
        <v>2336.8000000000002</v>
      </c>
      <c r="E2067" s="115">
        <v>63.62</v>
      </c>
      <c r="F2067" s="115">
        <v>2400.42</v>
      </c>
    </row>
    <row r="2068" spans="1:6" x14ac:dyDescent="0.25">
      <c r="A2068" s="108" t="s">
        <v>4064</v>
      </c>
      <c r="B2068" s="109" t="s">
        <v>4065</v>
      </c>
      <c r="C2068" s="110"/>
      <c r="D2068" s="111"/>
      <c r="E2068" s="111"/>
      <c r="F2068" s="111"/>
    </row>
    <row r="2069" spans="1:6" x14ac:dyDescent="0.25">
      <c r="A2069" s="112" t="s">
        <v>4066</v>
      </c>
      <c r="B2069" s="113" t="s">
        <v>4067</v>
      </c>
      <c r="C2069" s="114" t="s">
        <v>13</v>
      </c>
      <c r="D2069" s="115">
        <v>273.64999999999998</v>
      </c>
      <c r="E2069" s="115">
        <v>63.62</v>
      </c>
      <c r="F2069" s="115">
        <v>337.27</v>
      </c>
    </row>
    <row r="2070" spans="1:6" x14ac:dyDescent="0.25">
      <c r="A2070" s="112" t="s">
        <v>4068</v>
      </c>
      <c r="B2070" s="113" t="s">
        <v>4069</v>
      </c>
      <c r="C2070" s="114" t="s">
        <v>13</v>
      </c>
      <c r="D2070" s="115">
        <v>202.25</v>
      </c>
      <c r="E2070" s="115">
        <v>63.62</v>
      </c>
      <c r="F2070" s="115">
        <v>265.87</v>
      </c>
    </row>
    <row r="2071" spans="1:6" x14ac:dyDescent="0.25">
      <c r="A2071" s="112" t="s">
        <v>4070</v>
      </c>
      <c r="B2071" s="113" t="s">
        <v>4071</v>
      </c>
      <c r="C2071" s="114" t="s">
        <v>13</v>
      </c>
      <c r="D2071" s="115">
        <v>482.76</v>
      </c>
      <c r="E2071" s="115">
        <v>63.62</v>
      </c>
      <c r="F2071" s="115">
        <v>546.38</v>
      </c>
    </row>
    <row r="2072" spans="1:6" x14ac:dyDescent="0.25">
      <c r="A2072" s="112" t="s">
        <v>4072</v>
      </c>
      <c r="B2072" s="113" t="s">
        <v>4073</v>
      </c>
      <c r="C2072" s="114" t="s">
        <v>13</v>
      </c>
      <c r="D2072" s="115">
        <v>191.74</v>
      </c>
      <c r="E2072" s="115">
        <v>63.62</v>
      </c>
      <c r="F2072" s="115">
        <v>255.36</v>
      </c>
    </row>
    <row r="2073" spans="1:6" x14ac:dyDescent="0.25">
      <c r="A2073" s="108" t="s">
        <v>4074</v>
      </c>
      <c r="B2073" s="109" t="s">
        <v>4075</v>
      </c>
      <c r="C2073" s="110"/>
      <c r="D2073" s="111"/>
      <c r="E2073" s="111"/>
      <c r="F2073" s="111"/>
    </row>
    <row r="2074" spans="1:6" x14ac:dyDescent="0.25">
      <c r="A2074" s="112" t="s">
        <v>4076</v>
      </c>
      <c r="B2074" s="113" t="s">
        <v>4077</v>
      </c>
      <c r="C2074" s="114" t="s">
        <v>13</v>
      </c>
      <c r="D2074" s="115">
        <v>24.68</v>
      </c>
      <c r="E2074" s="115">
        <v>6.3</v>
      </c>
      <c r="F2074" s="115">
        <v>30.98</v>
      </c>
    </row>
    <row r="2075" spans="1:6" x14ac:dyDescent="0.25">
      <c r="A2075" s="112" t="s">
        <v>4078</v>
      </c>
      <c r="B2075" s="113" t="s">
        <v>4079</v>
      </c>
      <c r="C2075" s="114" t="s">
        <v>13</v>
      </c>
      <c r="D2075" s="115">
        <v>28.97</v>
      </c>
      <c r="E2075" s="115">
        <v>2.1</v>
      </c>
      <c r="F2075" s="115">
        <v>31.07</v>
      </c>
    </row>
    <row r="2076" spans="1:6" x14ac:dyDescent="0.25">
      <c r="A2076" s="112" t="s">
        <v>4080</v>
      </c>
      <c r="B2076" s="113" t="s">
        <v>4081</v>
      </c>
      <c r="C2076" s="114" t="s">
        <v>13</v>
      </c>
      <c r="D2076" s="115">
        <v>19.52</v>
      </c>
      <c r="E2076" s="115">
        <v>6.3</v>
      </c>
      <c r="F2076" s="115">
        <v>25.82</v>
      </c>
    </row>
    <row r="2077" spans="1:6" ht="30" x14ac:dyDescent="0.25">
      <c r="A2077" s="112" t="s">
        <v>4082</v>
      </c>
      <c r="B2077" s="113" t="s">
        <v>4083</v>
      </c>
      <c r="C2077" s="114" t="s">
        <v>13</v>
      </c>
      <c r="D2077" s="115"/>
      <c r="E2077" s="115">
        <v>21</v>
      </c>
      <c r="F2077" s="115">
        <v>21</v>
      </c>
    </row>
    <row r="2078" spans="1:6" x14ac:dyDescent="0.25">
      <c r="A2078" s="112" t="s">
        <v>4084</v>
      </c>
      <c r="B2078" s="113" t="s">
        <v>4085</v>
      </c>
      <c r="C2078" s="114" t="s">
        <v>63</v>
      </c>
      <c r="D2078" s="115"/>
      <c r="E2078" s="115">
        <v>29.37</v>
      </c>
      <c r="F2078" s="115">
        <v>29.37</v>
      </c>
    </row>
    <row r="2079" spans="1:6" x14ac:dyDescent="0.25">
      <c r="A2079" s="112" t="s">
        <v>4086</v>
      </c>
      <c r="B2079" s="113" t="s">
        <v>4087</v>
      </c>
      <c r="C2079" s="114" t="s">
        <v>63</v>
      </c>
      <c r="D2079" s="115"/>
      <c r="E2079" s="115">
        <v>58.74</v>
      </c>
      <c r="F2079" s="115">
        <v>58.74</v>
      </c>
    </row>
    <row r="2080" spans="1:6" ht="30" x14ac:dyDescent="0.25">
      <c r="A2080" s="112" t="s">
        <v>4088</v>
      </c>
      <c r="B2080" s="113" t="s">
        <v>4089</v>
      </c>
      <c r="C2080" s="114" t="s">
        <v>13</v>
      </c>
      <c r="D2080" s="115">
        <v>918.93</v>
      </c>
      <c r="E2080" s="115">
        <v>1.68</v>
      </c>
      <c r="F2080" s="115">
        <v>920.61</v>
      </c>
    </row>
    <row r="2081" spans="1:6" x14ac:dyDescent="0.25">
      <c r="A2081" s="112" t="s">
        <v>4090</v>
      </c>
      <c r="B2081" s="113" t="s">
        <v>4091</v>
      </c>
      <c r="C2081" s="114" t="s">
        <v>13</v>
      </c>
      <c r="D2081" s="115">
        <v>138.41999999999999</v>
      </c>
      <c r="E2081" s="115">
        <v>4.1900000000000004</v>
      </c>
      <c r="F2081" s="115">
        <v>142.61000000000001</v>
      </c>
    </row>
    <row r="2082" spans="1:6" x14ac:dyDescent="0.25">
      <c r="A2082" s="112" t="s">
        <v>4092</v>
      </c>
      <c r="B2082" s="113" t="s">
        <v>4093</v>
      </c>
      <c r="C2082" s="114" t="s">
        <v>63</v>
      </c>
      <c r="D2082" s="115">
        <v>562.28</v>
      </c>
      <c r="E2082" s="115">
        <v>29.37</v>
      </c>
      <c r="F2082" s="115">
        <v>591.65</v>
      </c>
    </row>
    <row r="2083" spans="1:6" ht="30" x14ac:dyDescent="0.25">
      <c r="A2083" s="112" t="s">
        <v>4094</v>
      </c>
      <c r="B2083" s="113" t="s">
        <v>4095</v>
      </c>
      <c r="C2083" s="114" t="s">
        <v>13</v>
      </c>
      <c r="D2083" s="115">
        <v>6434.45</v>
      </c>
      <c r="E2083" s="115">
        <v>46.99</v>
      </c>
      <c r="F2083" s="115">
        <v>6481.44</v>
      </c>
    </row>
    <row r="2084" spans="1:6" ht="30" x14ac:dyDescent="0.25">
      <c r="A2084" s="112" t="s">
        <v>4096</v>
      </c>
      <c r="B2084" s="113" t="s">
        <v>4097</v>
      </c>
      <c r="C2084" s="114" t="s">
        <v>13</v>
      </c>
      <c r="D2084" s="115">
        <v>13975.18</v>
      </c>
      <c r="E2084" s="115">
        <v>46.99</v>
      </c>
      <c r="F2084" s="115">
        <v>14022.17</v>
      </c>
    </row>
    <row r="2085" spans="1:6" ht="30" x14ac:dyDescent="0.25">
      <c r="A2085" s="112" t="s">
        <v>4098</v>
      </c>
      <c r="B2085" s="113" t="s">
        <v>4099</v>
      </c>
      <c r="C2085" s="114" t="s">
        <v>13</v>
      </c>
      <c r="D2085" s="115">
        <v>25196.400000000001</v>
      </c>
      <c r="E2085" s="115">
        <v>46.99</v>
      </c>
      <c r="F2085" s="115">
        <v>25243.39</v>
      </c>
    </row>
    <row r="2086" spans="1:6" x14ac:dyDescent="0.25">
      <c r="A2086" s="112" t="s">
        <v>4100</v>
      </c>
      <c r="B2086" s="113" t="s">
        <v>4101</v>
      </c>
      <c r="C2086" s="114" t="s">
        <v>13</v>
      </c>
      <c r="D2086" s="115">
        <v>507.42</v>
      </c>
      <c r="E2086" s="115">
        <v>21</v>
      </c>
      <c r="F2086" s="115">
        <v>528.41999999999996</v>
      </c>
    </row>
    <row r="2087" spans="1:6" x14ac:dyDescent="0.25">
      <c r="A2087" s="108" t="s">
        <v>4102</v>
      </c>
      <c r="B2087" s="109" t="s">
        <v>4103</v>
      </c>
      <c r="C2087" s="110"/>
      <c r="D2087" s="111"/>
      <c r="E2087" s="111"/>
      <c r="F2087" s="111"/>
    </row>
    <row r="2088" spans="1:6" ht="30" x14ac:dyDescent="0.25">
      <c r="A2088" s="112" t="s">
        <v>4104</v>
      </c>
      <c r="B2088" s="113" t="s">
        <v>4105</v>
      </c>
      <c r="C2088" s="114" t="s">
        <v>13</v>
      </c>
      <c r="D2088" s="115">
        <v>894.72</v>
      </c>
      <c r="E2088" s="115">
        <v>21</v>
      </c>
      <c r="F2088" s="115">
        <v>915.72</v>
      </c>
    </row>
    <row r="2089" spans="1:6" x14ac:dyDescent="0.25">
      <c r="A2089" s="108" t="s">
        <v>4106</v>
      </c>
      <c r="B2089" s="109" t="s">
        <v>4107</v>
      </c>
      <c r="C2089" s="110"/>
      <c r="D2089" s="111"/>
      <c r="E2089" s="111"/>
      <c r="F2089" s="111"/>
    </row>
    <row r="2090" spans="1:6" x14ac:dyDescent="0.25">
      <c r="A2090" s="112" t="s">
        <v>4108</v>
      </c>
      <c r="B2090" s="113" t="s">
        <v>4109</v>
      </c>
      <c r="C2090" s="114" t="s">
        <v>13</v>
      </c>
      <c r="D2090" s="115">
        <v>383.5</v>
      </c>
      <c r="E2090" s="115">
        <v>63.62</v>
      </c>
      <c r="F2090" s="115">
        <v>447.12</v>
      </c>
    </row>
    <row r="2091" spans="1:6" x14ac:dyDescent="0.25">
      <c r="A2091" s="108" t="s">
        <v>4110</v>
      </c>
      <c r="B2091" s="109" t="s">
        <v>4111</v>
      </c>
      <c r="C2091" s="110"/>
      <c r="D2091" s="111"/>
      <c r="E2091" s="111"/>
      <c r="F2091" s="111"/>
    </row>
    <row r="2092" spans="1:6" ht="30" x14ac:dyDescent="0.25">
      <c r="A2092" s="112" t="s">
        <v>4112</v>
      </c>
      <c r="B2092" s="113" t="s">
        <v>4113</v>
      </c>
      <c r="C2092" s="114" t="s">
        <v>13</v>
      </c>
      <c r="D2092" s="115">
        <v>50.44</v>
      </c>
      <c r="E2092" s="115">
        <v>24.06</v>
      </c>
      <c r="F2092" s="115">
        <v>74.5</v>
      </c>
    </row>
    <row r="2093" spans="1:6" ht="30" x14ac:dyDescent="0.25">
      <c r="A2093" s="112" t="s">
        <v>4114</v>
      </c>
      <c r="B2093" s="113" t="s">
        <v>4115</v>
      </c>
      <c r="C2093" s="114" t="s">
        <v>13</v>
      </c>
      <c r="D2093" s="115">
        <v>174.42</v>
      </c>
      <c r="E2093" s="115">
        <v>24.06</v>
      </c>
      <c r="F2093" s="115">
        <v>198.48</v>
      </c>
    </row>
    <row r="2094" spans="1:6" ht="30" x14ac:dyDescent="0.25">
      <c r="A2094" s="112" t="s">
        <v>4116</v>
      </c>
      <c r="B2094" s="113" t="s">
        <v>4117</v>
      </c>
      <c r="C2094" s="114" t="s">
        <v>13</v>
      </c>
      <c r="D2094" s="115">
        <v>616.48</v>
      </c>
      <c r="E2094" s="115">
        <v>26.89</v>
      </c>
      <c r="F2094" s="115">
        <v>643.37</v>
      </c>
    </row>
    <row r="2095" spans="1:6" ht="30" x14ac:dyDescent="0.25">
      <c r="A2095" s="112" t="s">
        <v>4118</v>
      </c>
      <c r="B2095" s="113" t="s">
        <v>4119</v>
      </c>
      <c r="C2095" s="114" t="s">
        <v>13</v>
      </c>
      <c r="D2095" s="115">
        <v>7370.9</v>
      </c>
      <c r="E2095" s="115">
        <v>26.89</v>
      </c>
      <c r="F2095" s="115">
        <v>7397.79</v>
      </c>
    </row>
    <row r="2096" spans="1:6" ht="45" x14ac:dyDescent="0.25">
      <c r="A2096" s="112" t="s">
        <v>4120</v>
      </c>
      <c r="B2096" s="113" t="s">
        <v>4121</v>
      </c>
      <c r="C2096" s="114" t="s">
        <v>13</v>
      </c>
      <c r="D2096" s="115">
        <v>2624.34</v>
      </c>
      <c r="E2096" s="115">
        <v>26.89</v>
      </c>
      <c r="F2096" s="115">
        <v>2651.23</v>
      </c>
    </row>
    <row r="2097" spans="1:6" ht="45" x14ac:dyDescent="0.25">
      <c r="A2097" s="112" t="s">
        <v>4122</v>
      </c>
      <c r="B2097" s="113" t="s">
        <v>4123</v>
      </c>
      <c r="C2097" s="114" t="s">
        <v>13</v>
      </c>
      <c r="D2097" s="115">
        <v>885.94</v>
      </c>
      <c r="E2097" s="115">
        <v>26.89</v>
      </c>
      <c r="F2097" s="115">
        <v>912.83</v>
      </c>
    </row>
    <row r="2098" spans="1:6" x14ac:dyDescent="0.25">
      <c r="A2098" s="108" t="s">
        <v>4124</v>
      </c>
      <c r="B2098" s="109" t="s">
        <v>4125</v>
      </c>
      <c r="C2098" s="110"/>
      <c r="D2098" s="111"/>
      <c r="E2098" s="111"/>
      <c r="F2098" s="111"/>
    </row>
    <row r="2099" spans="1:6" ht="30" x14ac:dyDescent="0.25">
      <c r="A2099" s="112" t="s">
        <v>4126</v>
      </c>
      <c r="B2099" s="113" t="s">
        <v>4127</v>
      </c>
      <c r="C2099" s="114" t="s">
        <v>13</v>
      </c>
      <c r="D2099" s="115">
        <v>525.88</v>
      </c>
      <c r="E2099" s="115">
        <v>69.709999999999994</v>
      </c>
      <c r="F2099" s="115">
        <v>595.59</v>
      </c>
    </row>
    <row r="2100" spans="1:6" ht="30" x14ac:dyDescent="0.25">
      <c r="A2100" s="112" t="s">
        <v>4128</v>
      </c>
      <c r="B2100" s="113" t="s">
        <v>4129</v>
      </c>
      <c r="C2100" s="114" t="s">
        <v>13</v>
      </c>
      <c r="D2100" s="115">
        <v>490.47</v>
      </c>
      <c r="E2100" s="115">
        <v>69.709999999999994</v>
      </c>
      <c r="F2100" s="115">
        <v>560.17999999999995</v>
      </c>
    </row>
    <row r="2101" spans="1:6" ht="30" x14ac:dyDescent="0.25">
      <c r="A2101" s="112" t="s">
        <v>4130</v>
      </c>
      <c r="B2101" s="113" t="s">
        <v>4131</v>
      </c>
      <c r="C2101" s="114" t="s">
        <v>13</v>
      </c>
      <c r="D2101" s="115">
        <v>503.13</v>
      </c>
      <c r="E2101" s="115">
        <v>69.709999999999994</v>
      </c>
      <c r="F2101" s="115">
        <v>572.84</v>
      </c>
    </row>
    <row r="2102" spans="1:6" ht="30" x14ac:dyDescent="0.25">
      <c r="A2102" s="112" t="s">
        <v>4132</v>
      </c>
      <c r="B2102" s="113" t="s">
        <v>4133</v>
      </c>
      <c r="C2102" s="114" t="s">
        <v>13</v>
      </c>
      <c r="D2102" s="115">
        <v>418.15</v>
      </c>
      <c r="E2102" s="115">
        <v>69.709999999999994</v>
      </c>
      <c r="F2102" s="115">
        <v>487.86</v>
      </c>
    </row>
    <row r="2103" spans="1:6" ht="30" x14ac:dyDescent="0.25">
      <c r="A2103" s="112" t="s">
        <v>4134</v>
      </c>
      <c r="B2103" s="113" t="s">
        <v>4135</v>
      </c>
      <c r="C2103" s="114" t="s">
        <v>13</v>
      </c>
      <c r="D2103" s="115">
        <v>668.34</v>
      </c>
      <c r="E2103" s="115">
        <v>69.709999999999994</v>
      </c>
      <c r="F2103" s="115">
        <v>738.05</v>
      </c>
    </row>
    <row r="2104" spans="1:6" ht="30" x14ac:dyDescent="0.25">
      <c r="A2104" s="112" t="s">
        <v>4136</v>
      </c>
      <c r="B2104" s="113" t="s">
        <v>4137</v>
      </c>
      <c r="C2104" s="114" t="s">
        <v>319</v>
      </c>
      <c r="D2104" s="115">
        <v>30224.65</v>
      </c>
      <c r="E2104" s="115">
        <v>97.43</v>
      </c>
      <c r="F2104" s="115">
        <v>30322.080000000002</v>
      </c>
    </row>
    <row r="2105" spans="1:6" ht="30" x14ac:dyDescent="0.25">
      <c r="A2105" s="108" t="s">
        <v>4138</v>
      </c>
      <c r="B2105" s="109" t="s">
        <v>4139</v>
      </c>
      <c r="C2105" s="110"/>
      <c r="D2105" s="111"/>
      <c r="E2105" s="111"/>
      <c r="F2105" s="111"/>
    </row>
    <row r="2106" spans="1:6" x14ac:dyDescent="0.25">
      <c r="A2106" s="108" t="s">
        <v>4140</v>
      </c>
      <c r="B2106" s="109" t="s">
        <v>4141</v>
      </c>
      <c r="C2106" s="110"/>
      <c r="D2106" s="111"/>
      <c r="E2106" s="111"/>
      <c r="F2106" s="111"/>
    </row>
    <row r="2107" spans="1:6" x14ac:dyDescent="0.25">
      <c r="A2107" s="112" t="s">
        <v>4142</v>
      </c>
      <c r="B2107" s="113" t="s">
        <v>4143</v>
      </c>
      <c r="C2107" s="114" t="s">
        <v>119</v>
      </c>
      <c r="D2107" s="115">
        <v>6.04</v>
      </c>
      <c r="E2107" s="115">
        <v>21</v>
      </c>
      <c r="F2107" s="115">
        <v>27.04</v>
      </c>
    </row>
    <row r="2108" spans="1:6" x14ac:dyDescent="0.25">
      <c r="A2108" s="112" t="s">
        <v>4144</v>
      </c>
      <c r="B2108" s="113" t="s">
        <v>4145</v>
      </c>
      <c r="C2108" s="114" t="s">
        <v>119</v>
      </c>
      <c r="D2108" s="115">
        <v>8.7799999999999994</v>
      </c>
      <c r="E2108" s="115">
        <v>25.19</v>
      </c>
      <c r="F2108" s="115">
        <v>33.97</v>
      </c>
    </row>
    <row r="2109" spans="1:6" x14ac:dyDescent="0.25">
      <c r="A2109" s="112" t="s">
        <v>4146</v>
      </c>
      <c r="B2109" s="113" t="s">
        <v>4147</v>
      </c>
      <c r="C2109" s="114" t="s">
        <v>119</v>
      </c>
      <c r="D2109" s="115">
        <v>13.64</v>
      </c>
      <c r="E2109" s="115">
        <v>29.4</v>
      </c>
      <c r="F2109" s="115">
        <v>43.04</v>
      </c>
    </row>
    <row r="2110" spans="1:6" x14ac:dyDescent="0.25">
      <c r="A2110" s="112" t="s">
        <v>4148</v>
      </c>
      <c r="B2110" s="113" t="s">
        <v>4149</v>
      </c>
      <c r="C2110" s="114" t="s">
        <v>119</v>
      </c>
      <c r="D2110" s="115">
        <v>15.57</v>
      </c>
      <c r="E2110" s="115">
        <v>33.590000000000003</v>
      </c>
      <c r="F2110" s="115">
        <v>49.16</v>
      </c>
    </row>
    <row r="2111" spans="1:6" x14ac:dyDescent="0.25">
      <c r="A2111" s="112" t="s">
        <v>4150</v>
      </c>
      <c r="B2111" s="113" t="s">
        <v>4151</v>
      </c>
      <c r="C2111" s="114" t="s">
        <v>119</v>
      </c>
      <c r="D2111" s="115">
        <v>20.45</v>
      </c>
      <c r="E2111" s="115">
        <v>37.799999999999997</v>
      </c>
      <c r="F2111" s="115">
        <v>58.25</v>
      </c>
    </row>
    <row r="2112" spans="1:6" x14ac:dyDescent="0.25">
      <c r="A2112" s="112" t="s">
        <v>4152</v>
      </c>
      <c r="B2112" s="113" t="s">
        <v>4153</v>
      </c>
      <c r="C2112" s="114" t="s">
        <v>119</v>
      </c>
      <c r="D2112" s="115">
        <v>32.92</v>
      </c>
      <c r="E2112" s="115">
        <v>41.99</v>
      </c>
      <c r="F2112" s="115">
        <v>74.91</v>
      </c>
    </row>
    <row r="2113" spans="1:6" x14ac:dyDescent="0.25">
      <c r="A2113" s="112" t="s">
        <v>4154</v>
      </c>
      <c r="B2113" s="113" t="s">
        <v>4155</v>
      </c>
      <c r="C2113" s="114" t="s">
        <v>119</v>
      </c>
      <c r="D2113" s="115">
        <v>43.58</v>
      </c>
      <c r="E2113" s="115">
        <v>46.19</v>
      </c>
      <c r="F2113" s="115">
        <v>89.77</v>
      </c>
    </row>
    <row r="2114" spans="1:6" x14ac:dyDescent="0.25">
      <c r="A2114" s="112" t="s">
        <v>4156</v>
      </c>
      <c r="B2114" s="113" t="s">
        <v>4157</v>
      </c>
      <c r="C2114" s="114" t="s">
        <v>119</v>
      </c>
      <c r="D2114" s="115">
        <v>72.510000000000005</v>
      </c>
      <c r="E2114" s="115">
        <v>54.59</v>
      </c>
      <c r="F2114" s="115">
        <v>127.1</v>
      </c>
    </row>
    <row r="2115" spans="1:6" ht="30" x14ac:dyDescent="0.25">
      <c r="A2115" s="108" t="s">
        <v>4158</v>
      </c>
      <c r="B2115" s="109" t="s">
        <v>4159</v>
      </c>
      <c r="C2115" s="110"/>
      <c r="D2115" s="111"/>
      <c r="E2115" s="111"/>
      <c r="F2115" s="111"/>
    </row>
    <row r="2116" spans="1:6" x14ac:dyDescent="0.25">
      <c r="A2116" s="112" t="s">
        <v>4160</v>
      </c>
      <c r="B2116" s="113" t="s">
        <v>8319</v>
      </c>
      <c r="C2116" s="114" t="s">
        <v>119</v>
      </c>
      <c r="D2116" s="115">
        <v>9.5</v>
      </c>
      <c r="E2116" s="115">
        <v>25.19</v>
      </c>
      <c r="F2116" s="115">
        <v>34.69</v>
      </c>
    </row>
    <row r="2117" spans="1:6" x14ac:dyDescent="0.25">
      <c r="A2117" s="112" t="s">
        <v>4161</v>
      </c>
      <c r="B2117" s="113" t="s">
        <v>8320</v>
      </c>
      <c r="C2117" s="114" t="s">
        <v>119</v>
      </c>
      <c r="D2117" s="115">
        <v>12.59</v>
      </c>
      <c r="E2117" s="115">
        <v>29.4</v>
      </c>
      <c r="F2117" s="115">
        <v>41.99</v>
      </c>
    </row>
    <row r="2118" spans="1:6" x14ac:dyDescent="0.25">
      <c r="A2118" s="112" t="s">
        <v>4162</v>
      </c>
      <c r="B2118" s="113" t="s">
        <v>4163</v>
      </c>
      <c r="C2118" s="114" t="s">
        <v>119</v>
      </c>
      <c r="D2118" s="115">
        <v>20.43</v>
      </c>
      <c r="E2118" s="115">
        <v>33.590000000000003</v>
      </c>
      <c r="F2118" s="115">
        <v>54.02</v>
      </c>
    </row>
    <row r="2119" spans="1:6" x14ac:dyDescent="0.25">
      <c r="A2119" s="112" t="s">
        <v>4164</v>
      </c>
      <c r="B2119" s="113" t="s">
        <v>4165</v>
      </c>
      <c r="C2119" s="114" t="s">
        <v>119</v>
      </c>
      <c r="D2119" s="115">
        <v>23.64</v>
      </c>
      <c r="E2119" s="115">
        <v>37.799999999999997</v>
      </c>
      <c r="F2119" s="115">
        <v>61.44</v>
      </c>
    </row>
    <row r="2120" spans="1:6" x14ac:dyDescent="0.25">
      <c r="A2120" s="112" t="s">
        <v>4166</v>
      </c>
      <c r="B2120" s="113" t="s">
        <v>4167</v>
      </c>
      <c r="C2120" s="114" t="s">
        <v>119</v>
      </c>
      <c r="D2120" s="115">
        <v>29.05</v>
      </c>
      <c r="E2120" s="115">
        <v>41.99</v>
      </c>
      <c r="F2120" s="115">
        <v>71.040000000000006</v>
      </c>
    </row>
    <row r="2121" spans="1:6" x14ac:dyDescent="0.25">
      <c r="A2121" s="112" t="s">
        <v>4168</v>
      </c>
      <c r="B2121" s="113" t="s">
        <v>4169</v>
      </c>
      <c r="C2121" s="114" t="s">
        <v>119</v>
      </c>
      <c r="D2121" s="115">
        <v>47.09</v>
      </c>
      <c r="E2121" s="115">
        <v>50.39</v>
      </c>
      <c r="F2121" s="115">
        <v>97.48</v>
      </c>
    </row>
    <row r="2122" spans="1:6" x14ac:dyDescent="0.25">
      <c r="A2122" s="112" t="s">
        <v>4170</v>
      </c>
      <c r="B2122" s="113" t="s">
        <v>4171</v>
      </c>
      <c r="C2122" s="114" t="s">
        <v>119</v>
      </c>
      <c r="D2122" s="115">
        <v>61.34</v>
      </c>
      <c r="E2122" s="115">
        <v>62.99</v>
      </c>
      <c r="F2122" s="115">
        <v>124.33</v>
      </c>
    </row>
    <row r="2123" spans="1:6" x14ac:dyDescent="0.25">
      <c r="A2123" s="112" t="s">
        <v>4172</v>
      </c>
      <c r="B2123" s="113" t="s">
        <v>4173</v>
      </c>
      <c r="C2123" s="114" t="s">
        <v>119</v>
      </c>
      <c r="D2123" s="115">
        <v>91.1</v>
      </c>
      <c r="E2123" s="115">
        <v>75.58</v>
      </c>
      <c r="F2123" s="115">
        <v>166.68</v>
      </c>
    </row>
    <row r="2124" spans="1:6" ht="30" x14ac:dyDescent="0.25">
      <c r="A2124" s="108" t="s">
        <v>4174</v>
      </c>
      <c r="B2124" s="109" t="s">
        <v>4175</v>
      </c>
      <c r="C2124" s="110"/>
      <c r="D2124" s="111"/>
      <c r="E2124" s="111"/>
      <c r="F2124" s="111"/>
    </row>
    <row r="2125" spans="1:6" ht="30" x14ac:dyDescent="0.25">
      <c r="A2125" s="112" t="s">
        <v>4176</v>
      </c>
      <c r="B2125" s="113" t="s">
        <v>8321</v>
      </c>
      <c r="C2125" s="114" t="s">
        <v>119</v>
      </c>
      <c r="D2125" s="115">
        <v>22.87</v>
      </c>
      <c r="E2125" s="115">
        <v>25.19</v>
      </c>
      <c r="F2125" s="115">
        <v>48.06</v>
      </c>
    </row>
    <row r="2126" spans="1:6" ht="30" x14ac:dyDescent="0.25">
      <c r="A2126" s="112" t="s">
        <v>4177</v>
      </c>
      <c r="B2126" s="113" t="s">
        <v>8322</v>
      </c>
      <c r="C2126" s="114" t="s">
        <v>119</v>
      </c>
      <c r="D2126" s="115">
        <v>28.95</v>
      </c>
      <c r="E2126" s="115">
        <v>29.4</v>
      </c>
      <c r="F2126" s="115">
        <v>58.35</v>
      </c>
    </row>
    <row r="2127" spans="1:6" ht="30" x14ac:dyDescent="0.25">
      <c r="A2127" s="112" t="s">
        <v>4178</v>
      </c>
      <c r="B2127" s="113" t="s">
        <v>4179</v>
      </c>
      <c r="C2127" s="114" t="s">
        <v>119</v>
      </c>
      <c r="D2127" s="115">
        <v>43.94</v>
      </c>
      <c r="E2127" s="115">
        <v>33.590000000000003</v>
      </c>
      <c r="F2127" s="115">
        <v>77.53</v>
      </c>
    </row>
    <row r="2128" spans="1:6" ht="30" x14ac:dyDescent="0.25">
      <c r="A2128" s="112" t="s">
        <v>4180</v>
      </c>
      <c r="B2128" s="113" t="s">
        <v>4181</v>
      </c>
      <c r="C2128" s="114" t="s">
        <v>119</v>
      </c>
      <c r="D2128" s="115">
        <v>53.04</v>
      </c>
      <c r="E2128" s="115">
        <v>37.799999999999997</v>
      </c>
      <c r="F2128" s="115">
        <v>90.84</v>
      </c>
    </row>
    <row r="2129" spans="1:6" ht="30" x14ac:dyDescent="0.25">
      <c r="A2129" s="112" t="s">
        <v>4182</v>
      </c>
      <c r="B2129" s="113" t="s">
        <v>4183</v>
      </c>
      <c r="C2129" s="114" t="s">
        <v>119</v>
      </c>
      <c r="D2129" s="115">
        <v>67.430000000000007</v>
      </c>
      <c r="E2129" s="115">
        <v>41.99</v>
      </c>
      <c r="F2129" s="115">
        <v>109.42</v>
      </c>
    </row>
    <row r="2130" spans="1:6" ht="30" x14ac:dyDescent="0.25">
      <c r="A2130" s="112" t="s">
        <v>4184</v>
      </c>
      <c r="B2130" s="113" t="s">
        <v>4185</v>
      </c>
      <c r="C2130" s="114" t="s">
        <v>119</v>
      </c>
      <c r="D2130" s="115">
        <v>94.26</v>
      </c>
      <c r="E2130" s="115">
        <v>50.39</v>
      </c>
      <c r="F2130" s="115">
        <v>144.65</v>
      </c>
    </row>
    <row r="2131" spans="1:6" ht="30" x14ac:dyDescent="0.25">
      <c r="A2131" s="112" t="s">
        <v>4186</v>
      </c>
      <c r="B2131" s="113" t="s">
        <v>4187</v>
      </c>
      <c r="C2131" s="114" t="s">
        <v>119</v>
      </c>
      <c r="D2131" s="115">
        <v>133.44</v>
      </c>
      <c r="E2131" s="115">
        <v>62.99</v>
      </c>
      <c r="F2131" s="115">
        <v>196.43</v>
      </c>
    </row>
    <row r="2132" spans="1:6" ht="30" x14ac:dyDescent="0.25">
      <c r="A2132" s="112" t="s">
        <v>4188</v>
      </c>
      <c r="B2132" s="113" t="s">
        <v>4189</v>
      </c>
      <c r="C2132" s="114" t="s">
        <v>119</v>
      </c>
      <c r="D2132" s="115">
        <v>139.09</v>
      </c>
      <c r="E2132" s="115">
        <v>75.58</v>
      </c>
      <c r="F2132" s="115">
        <v>214.67</v>
      </c>
    </row>
    <row r="2133" spans="1:6" ht="30" x14ac:dyDescent="0.25">
      <c r="A2133" s="108" t="s">
        <v>4190</v>
      </c>
      <c r="B2133" s="109" t="s">
        <v>14833</v>
      </c>
      <c r="C2133" s="110"/>
      <c r="D2133" s="111"/>
      <c r="E2133" s="111"/>
      <c r="F2133" s="111"/>
    </row>
    <row r="2134" spans="1:6" ht="30" x14ac:dyDescent="0.25">
      <c r="A2134" s="112" t="s">
        <v>4191</v>
      </c>
      <c r="B2134" s="113" t="s">
        <v>4192</v>
      </c>
      <c r="C2134" s="114" t="s">
        <v>119</v>
      </c>
      <c r="D2134" s="115">
        <v>20.99</v>
      </c>
      <c r="E2134" s="115">
        <v>21</v>
      </c>
      <c r="F2134" s="115">
        <v>41.99</v>
      </c>
    </row>
    <row r="2135" spans="1:6" ht="30" x14ac:dyDescent="0.25">
      <c r="A2135" s="112" t="s">
        <v>4193</v>
      </c>
      <c r="B2135" s="113" t="s">
        <v>4194</v>
      </c>
      <c r="C2135" s="114" t="s">
        <v>119</v>
      </c>
      <c r="D2135" s="115">
        <v>27.26</v>
      </c>
      <c r="E2135" s="115">
        <v>25.19</v>
      </c>
      <c r="F2135" s="115">
        <v>52.45</v>
      </c>
    </row>
    <row r="2136" spans="1:6" ht="30" x14ac:dyDescent="0.25">
      <c r="A2136" s="112" t="s">
        <v>4195</v>
      </c>
      <c r="B2136" s="113" t="s">
        <v>4196</v>
      </c>
      <c r="C2136" s="114" t="s">
        <v>119</v>
      </c>
      <c r="D2136" s="115">
        <v>34.299999999999997</v>
      </c>
      <c r="E2136" s="115">
        <v>29.4</v>
      </c>
      <c r="F2136" s="115">
        <v>63.7</v>
      </c>
    </row>
    <row r="2137" spans="1:6" ht="30" x14ac:dyDescent="0.25">
      <c r="A2137" s="112" t="s">
        <v>4197</v>
      </c>
      <c r="B2137" s="113" t="s">
        <v>4198</v>
      </c>
      <c r="C2137" s="114" t="s">
        <v>119</v>
      </c>
      <c r="D2137" s="115">
        <v>50.51</v>
      </c>
      <c r="E2137" s="115">
        <v>33.590000000000003</v>
      </c>
      <c r="F2137" s="115">
        <v>84.1</v>
      </c>
    </row>
    <row r="2138" spans="1:6" ht="30" x14ac:dyDescent="0.25">
      <c r="A2138" s="112" t="s">
        <v>4199</v>
      </c>
      <c r="B2138" s="113" t="s">
        <v>4200</v>
      </c>
      <c r="C2138" s="114" t="s">
        <v>119</v>
      </c>
      <c r="D2138" s="115">
        <v>57.24</v>
      </c>
      <c r="E2138" s="115">
        <v>37.799999999999997</v>
      </c>
      <c r="F2138" s="115">
        <v>95.04</v>
      </c>
    </row>
    <row r="2139" spans="1:6" ht="30" x14ac:dyDescent="0.25">
      <c r="A2139" s="112" t="s">
        <v>4201</v>
      </c>
      <c r="B2139" s="113" t="s">
        <v>4202</v>
      </c>
      <c r="C2139" s="114" t="s">
        <v>119</v>
      </c>
      <c r="D2139" s="115">
        <v>76.55</v>
      </c>
      <c r="E2139" s="115">
        <v>41.99</v>
      </c>
      <c r="F2139" s="115">
        <v>118.54</v>
      </c>
    </row>
    <row r="2140" spans="1:6" ht="30" x14ac:dyDescent="0.25">
      <c r="A2140" s="112" t="s">
        <v>4203</v>
      </c>
      <c r="B2140" s="113" t="s">
        <v>8323</v>
      </c>
      <c r="C2140" s="114" t="s">
        <v>119</v>
      </c>
      <c r="D2140" s="115">
        <v>118.13</v>
      </c>
      <c r="E2140" s="115">
        <v>50.39</v>
      </c>
      <c r="F2140" s="115">
        <v>168.52</v>
      </c>
    </row>
    <row r="2141" spans="1:6" ht="30" x14ac:dyDescent="0.25">
      <c r="A2141" s="112" t="s">
        <v>4204</v>
      </c>
      <c r="B2141" s="113" t="s">
        <v>4205</v>
      </c>
      <c r="C2141" s="114" t="s">
        <v>119</v>
      </c>
      <c r="D2141" s="115">
        <v>141.58000000000001</v>
      </c>
      <c r="E2141" s="115">
        <v>62.99</v>
      </c>
      <c r="F2141" s="115">
        <v>204.57</v>
      </c>
    </row>
    <row r="2142" spans="1:6" ht="30" x14ac:dyDescent="0.25">
      <c r="A2142" s="112" t="s">
        <v>4206</v>
      </c>
      <c r="B2142" s="113" t="s">
        <v>4207</v>
      </c>
      <c r="C2142" s="114" t="s">
        <v>119</v>
      </c>
      <c r="D2142" s="115">
        <v>188.38</v>
      </c>
      <c r="E2142" s="115">
        <v>75.58</v>
      </c>
      <c r="F2142" s="115">
        <v>263.95999999999998</v>
      </c>
    </row>
    <row r="2143" spans="1:6" x14ac:dyDescent="0.25">
      <c r="A2143" s="108" t="s">
        <v>4208</v>
      </c>
      <c r="B2143" s="109" t="s">
        <v>4209</v>
      </c>
      <c r="C2143" s="110"/>
      <c r="D2143" s="111"/>
      <c r="E2143" s="111"/>
      <c r="F2143" s="111"/>
    </row>
    <row r="2144" spans="1:6" x14ac:dyDescent="0.25">
      <c r="A2144" s="112" t="s">
        <v>4210</v>
      </c>
      <c r="B2144" s="113" t="s">
        <v>4211</v>
      </c>
      <c r="C2144" s="114" t="s">
        <v>319</v>
      </c>
      <c r="D2144" s="115">
        <v>8.9700000000000006</v>
      </c>
      <c r="E2144" s="115">
        <v>10.5</v>
      </c>
      <c r="F2144" s="115">
        <v>19.47</v>
      </c>
    </row>
    <row r="2145" spans="1:6" x14ac:dyDescent="0.25">
      <c r="A2145" s="112" t="s">
        <v>4212</v>
      </c>
      <c r="B2145" s="113" t="s">
        <v>4213</v>
      </c>
      <c r="C2145" s="114" t="s">
        <v>119</v>
      </c>
      <c r="D2145" s="115">
        <v>5.97</v>
      </c>
      <c r="E2145" s="115">
        <v>2.1</v>
      </c>
      <c r="F2145" s="115">
        <v>8.07</v>
      </c>
    </row>
    <row r="2146" spans="1:6" x14ac:dyDescent="0.25">
      <c r="A2146" s="112" t="s">
        <v>4214</v>
      </c>
      <c r="B2146" s="113" t="s">
        <v>4215</v>
      </c>
      <c r="C2146" s="114" t="s">
        <v>13</v>
      </c>
      <c r="D2146" s="115">
        <v>1.0900000000000001</v>
      </c>
      <c r="E2146" s="115">
        <v>6.3</v>
      </c>
      <c r="F2146" s="115">
        <v>7.39</v>
      </c>
    </row>
    <row r="2147" spans="1:6" x14ac:dyDescent="0.25">
      <c r="A2147" s="112" t="s">
        <v>4216</v>
      </c>
      <c r="B2147" s="113" t="s">
        <v>4217</v>
      </c>
      <c r="C2147" s="114" t="s">
        <v>13</v>
      </c>
      <c r="D2147" s="115">
        <v>2.76</v>
      </c>
      <c r="E2147" s="115">
        <v>7.56</v>
      </c>
      <c r="F2147" s="115">
        <v>10.32</v>
      </c>
    </row>
    <row r="2148" spans="1:6" x14ac:dyDescent="0.25">
      <c r="A2148" s="112" t="s">
        <v>4218</v>
      </c>
      <c r="B2148" s="113" t="s">
        <v>4219</v>
      </c>
      <c r="C2148" s="114" t="s">
        <v>13</v>
      </c>
      <c r="D2148" s="115">
        <v>1.83</v>
      </c>
      <c r="E2148" s="115">
        <v>7.56</v>
      </c>
      <c r="F2148" s="115">
        <v>9.39</v>
      </c>
    </row>
    <row r="2149" spans="1:6" x14ac:dyDescent="0.25">
      <c r="A2149" s="112" t="s">
        <v>4220</v>
      </c>
      <c r="B2149" s="113" t="s">
        <v>4221</v>
      </c>
      <c r="C2149" s="114" t="s">
        <v>13</v>
      </c>
      <c r="D2149" s="115">
        <v>2.31</v>
      </c>
      <c r="E2149" s="115">
        <v>6.3</v>
      </c>
      <c r="F2149" s="115">
        <v>8.61</v>
      </c>
    </row>
    <row r="2150" spans="1:6" x14ac:dyDescent="0.25">
      <c r="A2150" s="112" t="s">
        <v>4222</v>
      </c>
      <c r="B2150" s="113" t="s">
        <v>4223</v>
      </c>
      <c r="C2150" s="114" t="s">
        <v>119</v>
      </c>
      <c r="D2150" s="115">
        <v>4.8</v>
      </c>
      <c r="E2150" s="115">
        <v>12.6</v>
      </c>
      <c r="F2150" s="115">
        <v>17.399999999999999</v>
      </c>
    </row>
    <row r="2151" spans="1:6" x14ac:dyDescent="0.25">
      <c r="A2151" s="112" t="s">
        <v>4224</v>
      </c>
      <c r="B2151" s="113" t="s">
        <v>4225</v>
      </c>
      <c r="C2151" s="114" t="s">
        <v>119</v>
      </c>
      <c r="D2151" s="115">
        <v>9.08</v>
      </c>
      <c r="E2151" s="115">
        <v>5.87</v>
      </c>
      <c r="F2151" s="115">
        <v>14.95</v>
      </c>
    </row>
    <row r="2152" spans="1:6" x14ac:dyDescent="0.25">
      <c r="A2152" s="112" t="s">
        <v>4226</v>
      </c>
      <c r="B2152" s="113" t="s">
        <v>4227</v>
      </c>
      <c r="C2152" s="114" t="s">
        <v>119</v>
      </c>
      <c r="D2152" s="115">
        <v>4.62</v>
      </c>
      <c r="E2152" s="115">
        <v>5.87</v>
      </c>
      <c r="F2152" s="115">
        <v>10.49</v>
      </c>
    </row>
    <row r="2153" spans="1:6" x14ac:dyDescent="0.25">
      <c r="A2153" s="112" t="s">
        <v>4228</v>
      </c>
      <c r="B2153" s="113" t="s">
        <v>4229</v>
      </c>
      <c r="C2153" s="114" t="s">
        <v>119</v>
      </c>
      <c r="D2153" s="115">
        <v>7.4</v>
      </c>
      <c r="E2153" s="115">
        <v>5.87</v>
      </c>
      <c r="F2153" s="115">
        <v>13.27</v>
      </c>
    </row>
    <row r="2154" spans="1:6" ht="30" x14ac:dyDescent="0.25">
      <c r="A2154" s="112" t="s">
        <v>4230</v>
      </c>
      <c r="B2154" s="113" t="s">
        <v>4231</v>
      </c>
      <c r="C2154" s="114" t="s">
        <v>119</v>
      </c>
      <c r="D2154" s="115">
        <v>36.590000000000003</v>
      </c>
      <c r="E2154" s="115">
        <v>10.5</v>
      </c>
      <c r="F2154" s="115">
        <v>47.09</v>
      </c>
    </row>
    <row r="2155" spans="1:6" ht="30" x14ac:dyDescent="0.25">
      <c r="A2155" s="112" t="s">
        <v>4232</v>
      </c>
      <c r="B2155" s="113" t="s">
        <v>4233</v>
      </c>
      <c r="C2155" s="114" t="s">
        <v>119</v>
      </c>
      <c r="D2155" s="115">
        <v>75.25</v>
      </c>
      <c r="E2155" s="115">
        <v>10.5</v>
      </c>
      <c r="F2155" s="115">
        <v>85.75</v>
      </c>
    </row>
    <row r="2156" spans="1:6" x14ac:dyDescent="0.25">
      <c r="A2156" s="112" t="s">
        <v>4234</v>
      </c>
      <c r="B2156" s="113" t="s">
        <v>4235</v>
      </c>
      <c r="C2156" s="114" t="s">
        <v>119</v>
      </c>
      <c r="D2156" s="115">
        <v>36.89</v>
      </c>
      <c r="E2156" s="115">
        <v>10.5</v>
      </c>
      <c r="F2156" s="115">
        <v>47.39</v>
      </c>
    </row>
    <row r="2157" spans="1:6" ht="30" x14ac:dyDescent="0.25">
      <c r="A2157" s="112" t="s">
        <v>4236</v>
      </c>
      <c r="B2157" s="113" t="s">
        <v>4237</v>
      </c>
      <c r="C2157" s="114" t="s">
        <v>119</v>
      </c>
      <c r="D2157" s="115">
        <v>67.33</v>
      </c>
      <c r="E2157" s="115">
        <v>12.6</v>
      </c>
      <c r="F2157" s="115">
        <v>79.930000000000007</v>
      </c>
    </row>
    <row r="2158" spans="1:6" ht="30" x14ac:dyDescent="0.25">
      <c r="A2158" s="112" t="s">
        <v>4238</v>
      </c>
      <c r="B2158" s="113" t="s">
        <v>4239</v>
      </c>
      <c r="C2158" s="114" t="s">
        <v>119</v>
      </c>
      <c r="D2158" s="115">
        <v>101.86</v>
      </c>
      <c r="E2158" s="115">
        <v>14.69</v>
      </c>
      <c r="F2158" s="115">
        <v>116.55</v>
      </c>
    </row>
    <row r="2159" spans="1:6" ht="30" x14ac:dyDescent="0.25">
      <c r="A2159" s="112" t="s">
        <v>4240</v>
      </c>
      <c r="B2159" s="113" t="s">
        <v>4241</v>
      </c>
      <c r="C2159" s="114" t="s">
        <v>119</v>
      </c>
      <c r="D2159" s="115">
        <v>124.1</v>
      </c>
      <c r="E2159" s="115">
        <v>16.8</v>
      </c>
      <c r="F2159" s="115">
        <v>140.9</v>
      </c>
    </row>
    <row r="2160" spans="1:6" ht="30" x14ac:dyDescent="0.25">
      <c r="A2160" s="112" t="s">
        <v>4242</v>
      </c>
      <c r="B2160" s="113" t="s">
        <v>4243</v>
      </c>
      <c r="C2160" s="114" t="s">
        <v>13</v>
      </c>
      <c r="D2160" s="115">
        <v>9.84</v>
      </c>
      <c r="E2160" s="115">
        <v>1.68</v>
      </c>
      <c r="F2160" s="115">
        <v>11.52</v>
      </c>
    </row>
    <row r="2161" spans="1:6" ht="30" x14ac:dyDescent="0.25">
      <c r="A2161" s="112" t="s">
        <v>4244</v>
      </c>
      <c r="B2161" s="113" t="s">
        <v>4245</v>
      </c>
      <c r="C2161" s="114" t="s">
        <v>13</v>
      </c>
      <c r="D2161" s="115">
        <v>11.1</v>
      </c>
      <c r="E2161" s="115">
        <v>1.68</v>
      </c>
      <c r="F2161" s="115">
        <v>12.78</v>
      </c>
    </row>
    <row r="2162" spans="1:6" ht="30" x14ac:dyDescent="0.25">
      <c r="A2162" s="112" t="s">
        <v>4246</v>
      </c>
      <c r="B2162" s="113" t="s">
        <v>4247</v>
      </c>
      <c r="C2162" s="114" t="s">
        <v>13</v>
      </c>
      <c r="D2162" s="115">
        <v>11.06</v>
      </c>
      <c r="E2162" s="115">
        <v>1.68</v>
      </c>
      <c r="F2162" s="115">
        <v>12.74</v>
      </c>
    </row>
    <row r="2163" spans="1:6" x14ac:dyDescent="0.25">
      <c r="A2163" s="108" t="s">
        <v>4248</v>
      </c>
      <c r="B2163" s="109" t="s">
        <v>4249</v>
      </c>
      <c r="C2163" s="110"/>
      <c r="D2163" s="111"/>
      <c r="E2163" s="111"/>
      <c r="F2163" s="111"/>
    </row>
    <row r="2164" spans="1:6" x14ac:dyDescent="0.25">
      <c r="A2164" s="112" t="s">
        <v>4250</v>
      </c>
      <c r="B2164" s="113" t="s">
        <v>4251</v>
      </c>
      <c r="C2164" s="114" t="s">
        <v>119</v>
      </c>
      <c r="D2164" s="115">
        <v>49.75</v>
      </c>
      <c r="E2164" s="115">
        <v>12.6</v>
      </c>
      <c r="F2164" s="115">
        <v>62.35</v>
      </c>
    </row>
    <row r="2165" spans="1:6" x14ac:dyDescent="0.25">
      <c r="A2165" s="112" t="s">
        <v>4252</v>
      </c>
      <c r="B2165" s="113" t="s">
        <v>4253</v>
      </c>
      <c r="C2165" s="114" t="s">
        <v>119</v>
      </c>
      <c r="D2165" s="115">
        <v>45.97</v>
      </c>
      <c r="E2165" s="115">
        <v>12.6</v>
      </c>
      <c r="F2165" s="115">
        <v>58.57</v>
      </c>
    </row>
    <row r="2166" spans="1:6" ht="30" x14ac:dyDescent="0.25">
      <c r="A2166" s="112" t="s">
        <v>4254</v>
      </c>
      <c r="B2166" s="113" t="s">
        <v>4255</v>
      </c>
      <c r="C2166" s="114" t="s">
        <v>13</v>
      </c>
      <c r="D2166" s="115">
        <v>48.23</v>
      </c>
      <c r="E2166" s="115">
        <v>13.01</v>
      </c>
      <c r="F2166" s="115">
        <v>61.24</v>
      </c>
    </row>
    <row r="2167" spans="1:6" ht="30" x14ac:dyDescent="0.25">
      <c r="A2167" s="112" t="s">
        <v>4256</v>
      </c>
      <c r="B2167" s="113" t="s">
        <v>4257</v>
      </c>
      <c r="C2167" s="114" t="s">
        <v>13</v>
      </c>
      <c r="D2167" s="115">
        <v>136.35</v>
      </c>
      <c r="E2167" s="115">
        <v>25.19</v>
      </c>
      <c r="F2167" s="115">
        <v>161.54</v>
      </c>
    </row>
    <row r="2168" spans="1:6" ht="30" x14ac:dyDescent="0.25">
      <c r="A2168" s="112" t="s">
        <v>4258</v>
      </c>
      <c r="B2168" s="113" t="s">
        <v>4259</v>
      </c>
      <c r="C2168" s="114" t="s">
        <v>13</v>
      </c>
      <c r="D2168" s="115">
        <v>248.83</v>
      </c>
      <c r="E2168" s="115">
        <v>25.19</v>
      </c>
      <c r="F2168" s="115">
        <v>274.02</v>
      </c>
    </row>
    <row r="2169" spans="1:6" x14ac:dyDescent="0.25">
      <c r="A2169" s="112" t="s">
        <v>4260</v>
      </c>
      <c r="B2169" s="113" t="s">
        <v>4261</v>
      </c>
      <c r="C2169" s="114" t="s">
        <v>13</v>
      </c>
      <c r="D2169" s="115">
        <v>169.73</v>
      </c>
      <c r="E2169" s="115">
        <v>7.98</v>
      </c>
      <c r="F2169" s="115">
        <v>177.71</v>
      </c>
    </row>
    <row r="2170" spans="1:6" x14ac:dyDescent="0.25">
      <c r="A2170" s="112" t="s">
        <v>4262</v>
      </c>
      <c r="B2170" s="113" t="s">
        <v>4263</v>
      </c>
      <c r="C2170" s="114" t="s">
        <v>13</v>
      </c>
      <c r="D2170" s="115">
        <v>208.32</v>
      </c>
      <c r="E2170" s="115">
        <v>7.98</v>
      </c>
      <c r="F2170" s="115">
        <v>216.3</v>
      </c>
    </row>
    <row r="2171" spans="1:6" x14ac:dyDescent="0.25">
      <c r="A2171" s="112" t="s">
        <v>4264</v>
      </c>
      <c r="B2171" s="113" t="s">
        <v>4265</v>
      </c>
      <c r="C2171" s="114" t="s">
        <v>13</v>
      </c>
      <c r="D2171" s="115">
        <v>394.89</v>
      </c>
      <c r="E2171" s="115">
        <v>7.98</v>
      </c>
      <c r="F2171" s="115">
        <v>402.87</v>
      </c>
    </row>
    <row r="2172" spans="1:6" x14ac:dyDescent="0.25">
      <c r="A2172" s="112" t="s">
        <v>4266</v>
      </c>
      <c r="B2172" s="113" t="s">
        <v>4267</v>
      </c>
      <c r="C2172" s="114" t="s">
        <v>13</v>
      </c>
      <c r="D2172" s="115">
        <v>10.78</v>
      </c>
      <c r="E2172" s="115">
        <v>0.84</v>
      </c>
      <c r="F2172" s="115">
        <v>11.62</v>
      </c>
    </row>
    <row r="2173" spans="1:6" x14ac:dyDescent="0.25">
      <c r="A2173" s="108" t="s">
        <v>4268</v>
      </c>
      <c r="B2173" s="109" t="s">
        <v>4269</v>
      </c>
      <c r="C2173" s="110"/>
      <c r="D2173" s="111"/>
      <c r="E2173" s="111"/>
      <c r="F2173" s="111"/>
    </row>
    <row r="2174" spans="1:6" ht="30" x14ac:dyDescent="0.25">
      <c r="A2174" s="112" t="s">
        <v>4270</v>
      </c>
      <c r="B2174" s="113" t="s">
        <v>4271</v>
      </c>
      <c r="C2174" s="114" t="s">
        <v>119</v>
      </c>
      <c r="D2174" s="115">
        <v>233.88</v>
      </c>
      <c r="E2174" s="115">
        <v>12.6</v>
      </c>
      <c r="F2174" s="115">
        <v>246.48</v>
      </c>
    </row>
    <row r="2175" spans="1:6" ht="30" x14ac:dyDescent="0.25">
      <c r="A2175" s="112" t="s">
        <v>4272</v>
      </c>
      <c r="B2175" s="113" t="s">
        <v>4273</v>
      </c>
      <c r="C2175" s="114" t="s">
        <v>119</v>
      </c>
      <c r="D2175" s="115">
        <v>267.33999999999997</v>
      </c>
      <c r="E2175" s="115">
        <v>12.6</v>
      </c>
      <c r="F2175" s="115">
        <v>279.94</v>
      </c>
    </row>
    <row r="2176" spans="1:6" ht="30" x14ac:dyDescent="0.25">
      <c r="A2176" s="112" t="s">
        <v>4274</v>
      </c>
      <c r="B2176" s="113" t="s">
        <v>4275</v>
      </c>
      <c r="C2176" s="114" t="s">
        <v>119</v>
      </c>
      <c r="D2176" s="115">
        <v>314.93</v>
      </c>
      <c r="E2176" s="115">
        <v>12.6</v>
      </c>
      <c r="F2176" s="115">
        <v>327.52999999999997</v>
      </c>
    </row>
    <row r="2177" spans="1:6" ht="30" x14ac:dyDescent="0.25">
      <c r="A2177" s="112" t="s">
        <v>4276</v>
      </c>
      <c r="B2177" s="113" t="s">
        <v>4277</v>
      </c>
      <c r="C2177" s="114" t="s">
        <v>119</v>
      </c>
      <c r="D2177" s="115">
        <v>290.64</v>
      </c>
      <c r="E2177" s="115">
        <v>12.6</v>
      </c>
      <c r="F2177" s="115">
        <v>303.24</v>
      </c>
    </row>
    <row r="2178" spans="1:6" ht="30" x14ac:dyDescent="0.25">
      <c r="A2178" s="112" t="s">
        <v>4278</v>
      </c>
      <c r="B2178" s="113" t="s">
        <v>4279</v>
      </c>
      <c r="C2178" s="114" t="s">
        <v>119</v>
      </c>
      <c r="D2178" s="115">
        <v>362.49</v>
      </c>
      <c r="E2178" s="115">
        <v>12.6</v>
      </c>
      <c r="F2178" s="115">
        <v>375.09</v>
      </c>
    </row>
    <row r="2179" spans="1:6" x14ac:dyDescent="0.25">
      <c r="A2179" s="108" t="s">
        <v>4280</v>
      </c>
      <c r="B2179" s="109" t="s">
        <v>4281</v>
      </c>
      <c r="C2179" s="110"/>
      <c r="D2179" s="111"/>
      <c r="E2179" s="111"/>
      <c r="F2179" s="111"/>
    </row>
    <row r="2180" spans="1:6" ht="30" x14ac:dyDescent="0.25">
      <c r="A2180" s="112" t="s">
        <v>4282</v>
      </c>
      <c r="B2180" s="113" t="s">
        <v>4283</v>
      </c>
      <c r="C2180" s="114" t="s">
        <v>119</v>
      </c>
      <c r="D2180" s="115">
        <v>8.48</v>
      </c>
      <c r="E2180" s="115">
        <v>1.68</v>
      </c>
      <c r="F2180" s="115">
        <v>10.16</v>
      </c>
    </row>
    <row r="2181" spans="1:6" ht="30" x14ac:dyDescent="0.25">
      <c r="A2181" s="112" t="s">
        <v>4284</v>
      </c>
      <c r="B2181" s="113" t="s">
        <v>4285</v>
      </c>
      <c r="C2181" s="114" t="s">
        <v>119</v>
      </c>
      <c r="D2181" s="115">
        <v>10.07</v>
      </c>
      <c r="E2181" s="115">
        <v>1.68</v>
      </c>
      <c r="F2181" s="115">
        <v>11.75</v>
      </c>
    </row>
    <row r="2182" spans="1:6" ht="30" x14ac:dyDescent="0.25">
      <c r="A2182" s="112" t="s">
        <v>4286</v>
      </c>
      <c r="B2182" s="113" t="s">
        <v>4287</v>
      </c>
      <c r="C2182" s="114" t="s">
        <v>119</v>
      </c>
      <c r="D2182" s="115">
        <v>12.82</v>
      </c>
      <c r="E2182" s="115">
        <v>1.68</v>
      </c>
      <c r="F2182" s="115">
        <v>14.5</v>
      </c>
    </row>
    <row r="2183" spans="1:6" ht="30" x14ac:dyDescent="0.25">
      <c r="A2183" s="112" t="s">
        <v>4288</v>
      </c>
      <c r="B2183" s="113" t="s">
        <v>4289</v>
      </c>
      <c r="C2183" s="114" t="s">
        <v>119</v>
      </c>
      <c r="D2183" s="115">
        <v>19.59</v>
      </c>
      <c r="E2183" s="115">
        <v>1.68</v>
      </c>
      <c r="F2183" s="115">
        <v>21.27</v>
      </c>
    </row>
    <row r="2184" spans="1:6" ht="30" x14ac:dyDescent="0.25">
      <c r="A2184" s="112" t="s">
        <v>4290</v>
      </c>
      <c r="B2184" s="113" t="s">
        <v>4291</v>
      </c>
      <c r="C2184" s="114" t="s">
        <v>119</v>
      </c>
      <c r="D2184" s="115">
        <v>27.92</v>
      </c>
      <c r="E2184" s="115">
        <v>1.68</v>
      </c>
      <c r="F2184" s="115">
        <v>29.6</v>
      </c>
    </row>
    <row r="2185" spans="1:6" ht="30" x14ac:dyDescent="0.25">
      <c r="A2185" s="112" t="s">
        <v>4292</v>
      </c>
      <c r="B2185" s="113" t="s">
        <v>4293</v>
      </c>
      <c r="C2185" s="114" t="s">
        <v>119</v>
      </c>
      <c r="D2185" s="115">
        <v>43.14</v>
      </c>
      <c r="E2185" s="115">
        <v>1.68</v>
      </c>
      <c r="F2185" s="115">
        <v>44.82</v>
      </c>
    </row>
    <row r="2186" spans="1:6" ht="30" x14ac:dyDescent="0.25">
      <c r="A2186" s="112" t="s">
        <v>4294</v>
      </c>
      <c r="B2186" s="113" t="s">
        <v>4295</v>
      </c>
      <c r="C2186" s="114" t="s">
        <v>119</v>
      </c>
      <c r="D2186" s="115">
        <v>63.26</v>
      </c>
      <c r="E2186" s="115">
        <v>1.68</v>
      </c>
      <c r="F2186" s="115">
        <v>64.94</v>
      </c>
    </row>
    <row r="2187" spans="1:6" x14ac:dyDescent="0.25">
      <c r="A2187" s="108" t="s">
        <v>4296</v>
      </c>
      <c r="B2187" s="109" t="s">
        <v>4297</v>
      </c>
      <c r="C2187" s="110"/>
      <c r="D2187" s="111"/>
      <c r="E2187" s="111"/>
      <c r="F2187" s="111"/>
    </row>
    <row r="2188" spans="1:6" x14ac:dyDescent="0.25">
      <c r="A2188" s="112" t="s">
        <v>4298</v>
      </c>
      <c r="B2188" s="113" t="s">
        <v>4299</v>
      </c>
      <c r="C2188" s="114" t="s">
        <v>119</v>
      </c>
      <c r="D2188" s="115">
        <v>9.85</v>
      </c>
      <c r="E2188" s="115">
        <v>14.69</v>
      </c>
      <c r="F2188" s="115">
        <v>24.54</v>
      </c>
    </row>
    <row r="2189" spans="1:6" x14ac:dyDescent="0.25">
      <c r="A2189" s="112" t="s">
        <v>4300</v>
      </c>
      <c r="B2189" s="113" t="s">
        <v>4301</v>
      </c>
      <c r="C2189" s="114" t="s">
        <v>119</v>
      </c>
      <c r="D2189" s="115">
        <v>15.13</v>
      </c>
      <c r="E2189" s="115">
        <v>14.69</v>
      </c>
      <c r="F2189" s="115">
        <v>29.82</v>
      </c>
    </row>
    <row r="2190" spans="1:6" x14ac:dyDescent="0.25">
      <c r="A2190" s="112" t="s">
        <v>4302</v>
      </c>
      <c r="B2190" s="113" t="s">
        <v>4303</v>
      </c>
      <c r="C2190" s="114" t="s">
        <v>119</v>
      </c>
      <c r="D2190" s="115">
        <v>35.880000000000003</v>
      </c>
      <c r="E2190" s="115">
        <v>14.69</v>
      </c>
      <c r="F2190" s="115">
        <v>50.57</v>
      </c>
    </row>
    <row r="2191" spans="1:6" x14ac:dyDescent="0.25">
      <c r="A2191" s="112" t="s">
        <v>4304</v>
      </c>
      <c r="B2191" s="113" t="s">
        <v>4305</v>
      </c>
      <c r="C2191" s="114" t="s">
        <v>13</v>
      </c>
      <c r="D2191" s="115">
        <v>16.86</v>
      </c>
      <c r="E2191" s="115">
        <v>2.79</v>
      </c>
      <c r="F2191" s="115">
        <v>19.649999999999999</v>
      </c>
    </row>
    <row r="2192" spans="1:6" x14ac:dyDescent="0.25">
      <c r="A2192" s="112" t="s">
        <v>4306</v>
      </c>
      <c r="B2192" s="113" t="s">
        <v>4307</v>
      </c>
      <c r="C2192" s="114" t="s">
        <v>13</v>
      </c>
      <c r="D2192" s="115">
        <v>25.23</v>
      </c>
      <c r="E2192" s="115">
        <v>2.79</v>
      </c>
      <c r="F2192" s="115">
        <v>28.02</v>
      </c>
    </row>
    <row r="2193" spans="1:6" x14ac:dyDescent="0.25">
      <c r="A2193" s="112" t="s">
        <v>4308</v>
      </c>
      <c r="B2193" s="113" t="s">
        <v>4309</v>
      </c>
      <c r="C2193" s="114" t="s">
        <v>13</v>
      </c>
      <c r="D2193" s="115">
        <v>68.83</v>
      </c>
      <c r="E2193" s="115">
        <v>2.79</v>
      </c>
      <c r="F2193" s="115">
        <v>71.62</v>
      </c>
    </row>
    <row r="2194" spans="1:6" x14ac:dyDescent="0.25">
      <c r="A2194" s="112" t="s">
        <v>4310</v>
      </c>
      <c r="B2194" s="113" t="s">
        <v>4311</v>
      </c>
      <c r="C2194" s="114" t="s">
        <v>13</v>
      </c>
      <c r="D2194" s="115">
        <v>18.12</v>
      </c>
      <c r="E2194" s="115">
        <v>2.79</v>
      </c>
      <c r="F2194" s="115">
        <v>20.91</v>
      </c>
    </row>
    <row r="2195" spans="1:6" x14ac:dyDescent="0.25">
      <c r="A2195" s="112" t="s">
        <v>4312</v>
      </c>
      <c r="B2195" s="113" t="s">
        <v>4313</v>
      </c>
      <c r="C2195" s="114" t="s">
        <v>13</v>
      </c>
      <c r="D2195" s="115">
        <v>28.86</v>
      </c>
      <c r="E2195" s="115">
        <v>2.79</v>
      </c>
      <c r="F2195" s="115">
        <v>31.65</v>
      </c>
    </row>
    <row r="2196" spans="1:6" x14ac:dyDescent="0.25">
      <c r="A2196" s="112" t="s">
        <v>4314</v>
      </c>
      <c r="B2196" s="113" t="s">
        <v>4315</v>
      </c>
      <c r="C2196" s="114" t="s">
        <v>13</v>
      </c>
      <c r="D2196" s="115">
        <v>78.23</v>
      </c>
      <c r="E2196" s="115">
        <v>2.79</v>
      </c>
      <c r="F2196" s="115">
        <v>81.02</v>
      </c>
    </row>
    <row r="2197" spans="1:6" x14ac:dyDescent="0.25">
      <c r="A2197" s="108" t="s">
        <v>4316</v>
      </c>
      <c r="B2197" s="109" t="s">
        <v>4317</v>
      </c>
      <c r="C2197" s="110"/>
      <c r="D2197" s="111"/>
      <c r="E2197" s="111"/>
      <c r="F2197" s="111"/>
    </row>
    <row r="2198" spans="1:6" x14ac:dyDescent="0.25">
      <c r="A2198" s="112" t="s">
        <v>4318</v>
      </c>
      <c r="B2198" s="113" t="s">
        <v>4319</v>
      </c>
      <c r="C2198" s="114" t="s">
        <v>119</v>
      </c>
      <c r="D2198" s="115">
        <v>52.48</v>
      </c>
      <c r="E2198" s="115">
        <v>12.6</v>
      </c>
      <c r="F2198" s="115">
        <v>65.08</v>
      </c>
    </row>
    <row r="2199" spans="1:6" ht="30" x14ac:dyDescent="0.25">
      <c r="A2199" s="112" t="s">
        <v>4320</v>
      </c>
      <c r="B2199" s="113" t="s">
        <v>4321</v>
      </c>
      <c r="C2199" s="114" t="s">
        <v>13</v>
      </c>
      <c r="D2199" s="115">
        <v>64.08</v>
      </c>
      <c r="E2199" s="115">
        <v>21</v>
      </c>
      <c r="F2199" s="115">
        <v>85.08</v>
      </c>
    </row>
    <row r="2200" spans="1:6" ht="30" x14ac:dyDescent="0.25">
      <c r="A2200" s="112" t="s">
        <v>4322</v>
      </c>
      <c r="B2200" s="113" t="s">
        <v>4323</v>
      </c>
      <c r="C2200" s="114" t="s">
        <v>13</v>
      </c>
      <c r="D2200" s="115">
        <v>82.5</v>
      </c>
      <c r="E2200" s="115">
        <v>21</v>
      </c>
      <c r="F2200" s="115">
        <v>103.5</v>
      </c>
    </row>
    <row r="2201" spans="1:6" ht="30" x14ac:dyDescent="0.25">
      <c r="A2201" s="112" t="s">
        <v>4324</v>
      </c>
      <c r="B2201" s="113" t="s">
        <v>4325</v>
      </c>
      <c r="C2201" s="114" t="s">
        <v>13</v>
      </c>
      <c r="D2201" s="115">
        <v>17.329999999999998</v>
      </c>
      <c r="E2201" s="115">
        <v>7.98</v>
      </c>
      <c r="F2201" s="115">
        <v>25.31</v>
      </c>
    </row>
    <row r="2202" spans="1:6" ht="30" x14ac:dyDescent="0.25">
      <c r="A2202" s="112" t="s">
        <v>4326</v>
      </c>
      <c r="B2202" s="113" t="s">
        <v>4327</v>
      </c>
      <c r="C2202" s="114" t="s">
        <v>13</v>
      </c>
      <c r="D2202" s="115">
        <v>12.55</v>
      </c>
      <c r="E2202" s="115">
        <v>7.98</v>
      </c>
      <c r="F2202" s="115">
        <v>20.53</v>
      </c>
    </row>
    <row r="2203" spans="1:6" ht="30" x14ac:dyDescent="0.25">
      <c r="A2203" s="112" t="s">
        <v>4328</v>
      </c>
      <c r="B2203" s="113" t="s">
        <v>4329</v>
      </c>
      <c r="C2203" s="114" t="s">
        <v>13</v>
      </c>
      <c r="D2203" s="115">
        <v>8.91</v>
      </c>
      <c r="E2203" s="115">
        <v>6.3</v>
      </c>
      <c r="F2203" s="115">
        <v>15.21</v>
      </c>
    </row>
    <row r="2204" spans="1:6" x14ac:dyDescent="0.25">
      <c r="A2204" s="112" t="s">
        <v>4330</v>
      </c>
      <c r="B2204" s="113" t="s">
        <v>4331</v>
      </c>
      <c r="C2204" s="114" t="s">
        <v>119</v>
      </c>
      <c r="D2204" s="115">
        <v>46.05</v>
      </c>
      <c r="E2204" s="115">
        <v>12.6</v>
      </c>
      <c r="F2204" s="115">
        <v>58.65</v>
      </c>
    </row>
    <row r="2205" spans="1:6" ht="30" x14ac:dyDescent="0.25">
      <c r="A2205" s="112" t="s">
        <v>4332</v>
      </c>
      <c r="B2205" s="113" t="s">
        <v>4333</v>
      </c>
      <c r="C2205" s="114" t="s">
        <v>13</v>
      </c>
      <c r="D2205" s="115">
        <v>50.66</v>
      </c>
      <c r="E2205" s="115">
        <v>21</v>
      </c>
      <c r="F2205" s="115">
        <v>71.66</v>
      </c>
    </row>
    <row r="2206" spans="1:6" ht="30" x14ac:dyDescent="0.25">
      <c r="A2206" s="112" t="s">
        <v>4334</v>
      </c>
      <c r="B2206" s="113" t="s">
        <v>4335</v>
      </c>
      <c r="C2206" s="114" t="s">
        <v>13</v>
      </c>
      <c r="D2206" s="115">
        <v>5.94</v>
      </c>
      <c r="E2206" s="115">
        <v>6.3</v>
      </c>
      <c r="F2206" s="115">
        <v>12.24</v>
      </c>
    </row>
    <row r="2207" spans="1:6" ht="30" x14ac:dyDescent="0.25">
      <c r="A2207" s="112" t="s">
        <v>4336</v>
      </c>
      <c r="B2207" s="113" t="s">
        <v>4337</v>
      </c>
      <c r="C2207" s="114" t="s">
        <v>13</v>
      </c>
      <c r="D2207" s="115">
        <v>47.35</v>
      </c>
      <c r="E2207" s="115">
        <v>21</v>
      </c>
      <c r="F2207" s="115">
        <v>68.349999999999994</v>
      </c>
    </row>
    <row r="2208" spans="1:6" ht="30" x14ac:dyDescent="0.25">
      <c r="A2208" s="112" t="s">
        <v>4338</v>
      </c>
      <c r="B2208" s="113" t="s">
        <v>4339</v>
      </c>
      <c r="C2208" s="114" t="s">
        <v>13</v>
      </c>
      <c r="D2208" s="115">
        <v>63.68</v>
      </c>
      <c r="E2208" s="115">
        <v>21</v>
      </c>
      <c r="F2208" s="115">
        <v>84.68</v>
      </c>
    </row>
    <row r="2209" spans="1:6" ht="30" x14ac:dyDescent="0.25">
      <c r="A2209" s="112" t="s">
        <v>4340</v>
      </c>
      <c r="B2209" s="113" t="s">
        <v>4341</v>
      </c>
      <c r="C2209" s="114" t="s">
        <v>13</v>
      </c>
      <c r="D2209" s="115">
        <v>762.96</v>
      </c>
      <c r="E2209" s="115">
        <v>28.11</v>
      </c>
      <c r="F2209" s="115">
        <v>791.07</v>
      </c>
    </row>
    <row r="2210" spans="1:6" x14ac:dyDescent="0.25">
      <c r="A2210" s="112" t="s">
        <v>4342</v>
      </c>
      <c r="B2210" s="113" t="s">
        <v>4343</v>
      </c>
      <c r="C2210" s="114" t="s">
        <v>13</v>
      </c>
      <c r="D2210" s="115">
        <v>31.48</v>
      </c>
      <c r="E2210" s="115">
        <v>21</v>
      </c>
      <c r="F2210" s="115">
        <v>52.48</v>
      </c>
    </row>
    <row r="2211" spans="1:6" x14ac:dyDescent="0.25">
      <c r="A2211" s="108" t="s">
        <v>4344</v>
      </c>
      <c r="B2211" s="109" t="s">
        <v>4345</v>
      </c>
      <c r="C2211" s="110"/>
      <c r="D2211" s="111"/>
      <c r="E2211" s="111"/>
      <c r="F2211" s="111"/>
    </row>
    <row r="2212" spans="1:6" x14ac:dyDescent="0.25">
      <c r="A2212" s="112" t="s">
        <v>4346</v>
      </c>
      <c r="B2212" s="113" t="s">
        <v>4347</v>
      </c>
      <c r="C2212" s="114" t="s">
        <v>119</v>
      </c>
      <c r="D2212" s="115">
        <v>2.57</v>
      </c>
      <c r="E2212" s="115">
        <v>12.6</v>
      </c>
      <c r="F2212" s="115">
        <v>15.17</v>
      </c>
    </row>
    <row r="2213" spans="1:6" x14ac:dyDescent="0.25">
      <c r="A2213" s="112" t="s">
        <v>4348</v>
      </c>
      <c r="B2213" s="113" t="s">
        <v>4349</v>
      </c>
      <c r="C2213" s="114" t="s">
        <v>119</v>
      </c>
      <c r="D2213" s="115">
        <v>2.86</v>
      </c>
      <c r="E2213" s="115">
        <v>12.6</v>
      </c>
      <c r="F2213" s="115">
        <v>15.46</v>
      </c>
    </row>
    <row r="2214" spans="1:6" x14ac:dyDescent="0.25">
      <c r="A2214" s="112" t="s">
        <v>4350</v>
      </c>
      <c r="B2214" s="113" t="s">
        <v>4351</v>
      </c>
      <c r="C2214" s="114" t="s">
        <v>119</v>
      </c>
      <c r="D2214" s="115">
        <v>4.7</v>
      </c>
      <c r="E2214" s="115">
        <v>12.6</v>
      </c>
      <c r="F2214" s="115">
        <v>17.3</v>
      </c>
    </row>
    <row r="2215" spans="1:6" ht="30" x14ac:dyDescent="0.25">
      <c r="A2215" s="112" t="s">
        <v>4352</v>
      </c>
      <c r="B2215" s="113" t="s">
        <v>4353</v>
      </c>
      <c r="C2215" s="114" t="s">
        <v>119</v>
      </c>
      <c r="D2215" s="115">
        <v>3.58</v>
      </c>
      <c r="E2215" s="115">
        <v>12.6</v>
      </c>
      <c r="F2215" s="115">
        <v>16.18</v>
      </c>
    </row>
    <row r="2216" spans="1:6" ht="30" x14ac:dyDescent="0.25">
      <c r="A2216" s="112" t="s">
        <v>4354</v>
      </c>
      <c r="B2216" s="113" t="s">
        <v>4355</v>
      </c>
      <c r="C2216" s="114" t="s">
        <v>119</v>
      </c>
      <c r="D2216" s="115">
        <v>5.61</v>
      </c>
      <c r="E2216" s="115">
        <v>12.6</v>
      </c>
      <c r="F2216" s="115">
        <v>18.21</v>
      </c>
    </row>
    <row r="2217" spans="1:6" x14ac:dyDescent="0.25">
      <c r="A2217" s="108" t="s">
        <v>4356</v>
      </c>
      <c r="B2217" s="109" t="s">
        <v>4357</v>
      </c>
      <c r="C2217" s="110"/>
      <c r="D2217" s="111"/>
      <c r="E2217" s="111"/>
      <c r="F2217" s="111"/>
    </row>
    <row r="2218" spans="1:6" x14ac:dyDescent="0.25">
      <c r="A2218" s="112" t="s">
        <v>4358</v>
      </c>
      <c r="B2218" s="113" t="s">
        <v>4359</v>
      </c>
      <c r="C2218" s="114" t="s">
        <v>119</v>
      </c>
      <c r="D2218" s="115"/>
      <c r="E2218" s="115">
        <v>10.5</v>
      </c>
      <c r="F2218" s="115">
        <v>10.5</v>
      </c>
    </row>
    <row r="2219" spans="1:6" x14ac:dyDescent="0.25">
      <c r="A2219" s="112" t="s">
        <v>4360</v>
      </c>
      <c r="B2219" s="113" t="s">
        <v>4361</v>
      </c>
      <c r="C2219" s="114" t="s">
        <v>119</v>
      </c>
      <c r="D2219" s="115"/>
      <c r="E2219" s="115">
        <v>16.8</v>
      </c>
      <c r="F2219" s="115">
        <v>16.8</v>
      </c>
    </row>
    <row r="2220" spans="1:6" x14ac:dyDescent="0.25">
      <c r="A2220" s="112" t="s">
        <v>4362</v>
      </c>
      <c r="B2220" s="113" t="s">
        <v>4363</v>
      </c>
      <c r="C2220" s="114" t="s">
        <v>13</v>
      </c>
      <c r="D2220" s="115"/>
      <c r="E2220" s="115">
        <v>12.6</v>
      </c>
      <c r="F2220" s="115">
        <v>12.6</v>
      </c>
    </row>
    <row r="2221" spans="1:6" x14ac:dyDescent="0.25">
      <c r="A2221" s="112" t="s">
        <v>4364</v>
      </c>
      <c r="B2221" s="113" t="s">
        <v>4365</v>
      </c>
      <c r="C2221" s="114" t="s">
        <v>119</v>
      </c>
      <c r="D2221" s="115"/>
      <c r="E2221" s="115">
        <v>41.99</v>
      </c>
      <c r="F2221" s="115">
        <v>41.99</v>
      </c>
    </row>
    <row r="2222" spans="1:6" x14ac:dyDescent="0.25">
      <c r="A2222" s="108" t="s">
        <v>4366</v>
      </c>
      <c r="B2222" s="109" t="s">
        <v>4367</v>
      </c>
      <c r="C2222" s="110"/>
      <c r="D2222" s="111"/>
      <c r="E2222" s="111"/>
      <c r="F2222" s="111"/>
    </row>
    <row r="2223" spans="1:6" x14ac:dyDescent="0.25">
      <c r="A2223" s="112" t="s">
        <v>4368</v>
      </c>
      <c r="B2223" s="113" t="s">
        <v>4369</v>
      </c>
      <c r="C2223" s="114" t="s">
        <v>119</v>
      </c>
      <c r="D2223" s="115">
        <v>54.17</v>
      </c>
      <c r="E2223" s="115">
        <v>21</v>
      </c>
      <c r="F2223" s="115">
        <v>75.17</v>
      </c>
    </row>
    <row r="2224" spans="1:6" x14ac:dyDescent="0.25">
      <c r="A2224" s="112" t="s">
        <v>4370</v>
      </c>
      <c r="B2224" s="113" t="s">
        <v>4371</v>
      </c>
      <c r="C2224" s="114" t="s">
        <v>119</v>
      </c>
      <c r="D2224" s="115">
        <v>68.650000000000006</v>
      </c>
      <c r="E2224" s="115">
        <v>21</v>
      </c>
      <c r="F2224" s="115">
        <v>89.65</v>
      </c>
    </row>
    <row r="2225" spans="1:6" x14ac:dyDescent="0.25">
      <c r="A2225" s="112" t="s">
        <v>4372</v>
      </c>
      <c r="B2225" s="113" t="s">
        <v>4373</v>
      </c>
      <c r="C2225" s="114" t="s">
        <v>119</v>
      </c>
      <c r="D2225" s="115">
        <v>83.29</v>
      </c>
      <c r="E2225" s="115">
        <v>21</v>
      </c>
      <c r="F2225" s="115">
        <v>104.29</v>
      </c>
    </row>
    <row r="2226" spans="1:6" x14ac:dyDescent="0.25">
      <c r="A2226" s="112" t="s">
        <v>4374</v>
      </c>
      <c r="B2226" s="113" t="s">
        <v>4375</v>
      </c>
      <c r="C2226" s="114" t="s">
        <v>119</v>
      </c>
      <c r="D2226" s="115">
        <v>99.71</v>
      </c>
      <c r="E2226" s="115">
        <v>21</v>
      </c>
      <c r="F2226" s="115">
        <v>120.71</v>
      </c>
    </row>
    <row r="2227" spans="1:6" x14ac:dyDescent="0.25">
      <c r="A2227" s="112" t="s">
        <v>4376</v>
      </c>
      <c r="B2227" s="113" t="s">
        <v>4377</v>
      </c>
      <c r="C2227" s="114" t="s">
        <v>119</v>
      </c>
      <c r="D2227" s="115">
        <v>116.34</v>
      </c>
      <c r="E2227" s="115">
        <v>21</v>
      </c>
      <c r="F2227" s="115">
        <v>137.34</v>
      </c>
    </row>
    <row r="2228" spans="1:6" x14ac:dyDescent="0.25">
      <c r="A2228" s="112" t="s">
        <v>4378</v>
      </c>
      <c r="B2228" s="113" t="s">
        <v>4379</v>
      </c>
      <c r="C2228" s="114" t="s">
        <v>119</v>
      </c>
      <c r="D2228" s="115">
        <v>107.08</v>
      </c>
      <c r="E2228" s="115">
        <v>31.49</v>
      </c>
      <c r="F2228" s="115">
        <v>138.57</v>
      </c>
    </row>
    <row r="2229" spans="1:6" x14ac:dyDescent="0.25">
      <c r="A2229" s="112" t="s">
        <v>4380</v>
      </c>
      <c r="B2229" s="113" t="s">
        <v>4381</v>
      </c>
      <c r="C2229" s="114" t="s">
        <v>119</v>
      </c>
      <c r="D2229" s="115">
        <v>117.4</v>
      </c>
      <c r="E2229" s="115">
        <v>31.49</v>
      </c>
      <c r="F2229" s="115">
        <v>148.88999999999999</v>
      </c>
    </row>
    <row r="2230" spans="1:6" x14ac:dyDescent="0.25">
      <c r="A2230" s="112" t="s">
        <v>4382</v>
      </c>
      <c r="B2230" s="113" t="s">
        <v>4383</v>
      </c>
      <c r="C2230" s="114" t="s">
        <v>119</v>
      </c>
      <c r="D2230" s="115">
        <v>133.25</v>
      </c>
      <c r="E2230" s="115">
        <v>31.49</v>
      </c>
      <c r="F2230" s="115">
        <v>164.74</v>
      </c>
    </row>
    <row r="2231" spans="1:6" x14ac:dyDescent="0.25">
      <c r="A2231" s="112" t="s">
        <v>4384</v>
      </c>
      <c r="B2231" s="113" t="s">
        <v>4385</v>
      </c>
      <c r="C2231" s="114" t="s">
        <v>119</v>
      </c>
      <c r="D2231" s="115">
        <v>149.55000000000001</v>
      </c>
      <c r="E2231" s="115">
        <v>31.49</v>
      </c>
      <c r="F2231" s="115">
        <v>181.04</v>
      </c>
    </row>
    <row r="2232" spans="1:6" x14ac:dyDescent="0.25">
      <c r="A2232" s="112" t="s">
        <v>4386</v>
      </c>
      <c r="B2232" s="113" t="s">
        <v>4387</v>
      </c>
      <c r="C2232" s="114" t="s">
        <v>119</v>
      </c>
      <c r="D2232" s="115">
        <v>180.56</v>
      </c>
      <c r="E2232" s="115">
        <v>41.99</v>
      </c>
      <c r="F2232" s="115">
        <v>222.55</v>
      </c>
    </row>
    <row r="2233" spans="1:6" x14ac:dyDescent="0.25">
      <c r="A2233" s="112" t="s">
        <v>4388</v>
      </c>
      <c r="B2233" s="113" t="s">
        <v>4389</v>
      </c>
      <c r="C2233" s="114" t="s">
        <v>119</v>
      </c>
      <c r="D2233" s="115">
        <v>273.31</v>
      </c>
      <c r="E2233" s="115">
        <v>41.99</v>
      </c>
      <c r="F2233" s="115">
        <v>315.3</v>
      </c>
    </row>
    <row r="2234" spans="1:6" x14ac:dyDescent="0.25">
      <c r="A2234" s="112" t="s">
        <v>4390</v>
      </c>
      <c r="B2234" s="113" t="s">
        <v>4391</v>
      </c>
      <c r="C2234" s="114" t="s">
        <v>119</v>
      </c>
      <c r="D2234" s="115">
        <v>69.599999999999994</v>
      </c>
      <c r="E2234" s="115">
        <v>21</v>
      </c>
      <c r="F2234" s="115">
        <v>90.6</v>
      </c>
    </row>
    <row r="2235" spans="1:6" x14ac:dyDescent="0.25">
      <c r="A2235" s="112" t="s">
        <v>4392</v>
      </c>
      <c r="B2235" s="113" t="s">
        <v>4393</v>
      </c>
      <c r="C2235" s="114" t="s">
        <v>119</v>
      </c>
      <c r="D2235" s="115">
        <v>79.94</v>
      </c>
      <c r="E2235" s="115">
        <v>21</v>
      </c>
      <c r="F2235" s="115">
        <v>100.94</v>
      </c>
    </row>
    <row r="2236" spans="1:6" x14ac:dyDescent="0.25">
      <c r="A2236" s="112" t="s">
        <v>4394</v>
      </c>
      <c r="B2236" s="113" t="s">
        <v>4395</v>
      </c>
      <c r="C2236" s="114" t="s">
        <v>119</v>
      </c>
      <c r="D2236" s="115">
        <v>97.71</v>
      </c>
      <c r="E2236" s="115">
        <v>21</v>
      </c>
      <c r="F2236" s="115">
        <v>118.71</v>
      </c>
    </row>
    <row r="2237" spans="1:6" x14ac:dyDescent="0.25">
      <c r="A2237" s="112" t="s">
        <v>4396</v>
      </c>
      <c r="B2237" s="113" t="s">
        <v>4397</v>
      </c>
      <c r="C2237" s="114" t="s">
        <v>119</v>
      </c>
      <c r="D2237" s="115">
        <v>126.2</v>
      </c>
      <c r="E2237" s="115">
        <v>21</v>
      </c>
      <c r="F2237" s="115">
        <v>147.19999999999999</v>
      </c>
    </row>
    <row r="2238" spans="1:6" x14ac:dyDescent="0.25">
      <c r="A2238" s="108" t="s">
        <v>4398</v>
      </c>
      <c r="B2238" s="109" t="s">
        <v>4399</v>
      </c>
      <c r="C2238" s="110"/>
      <c r="D2238" s="111"/>
      <c r="E2238" s="111"/>
      <c r="F2238" s="111"/>
    </row>
    <row r="2239" spans="1:6" x14ac:dyDescent="0.25">
      <c r="A2239" s="112" t="s">
        <v>4400</v>
      </c>
      <c r="B2239" s="113" t="s">
        <v>4401</v>
      </c>
      <c r="C2239" s="114" t="s">
        <v>119</v>
      </c>
      <c r="D2239" s="115">
        <v>116.44</v>
      </c>
      <c r="E2239" s="115">
        <v>31.49</v>
      </c>
      <c r="F2239" s="115">
        <v>147.93</v>
      </c>
    </row>
    <row r="2240" spans="1:6" x14ac:dyDescent="0.25">
      <c r="A2240" s="112" t="s">
        <v>4402</v>
      </c>
      <c r="B2240" s="113" t="s">
        <v>4403</v>
      </c>
      <c r="C2240" s="114" t="s">
        <v>119</v>
      </c>
      <c r="D2240" s="115">
        <v>127.91</v>
      </c>
      <c r="E2240" s="115">
        <v>31.49</v>
      </c>
      <c r="F2240" s="115">
        <v>159.4</v>
      </c>
    </row>
    <row r="2241" spans="1:6" x14ac:dyDescent="0.25">
      <c r="A2241" s="112" t="s">
        <v>4404</v>
      </c>
      <c r="B2241" s="113" t="s">
        <v>4405</v>
      </c>
      <c r="C2241" s="114" t="s">
        <v>119</v>
      </c>
      <c r="D2241" s="115">
        <v>155.06</v>
      </c>
      <c r="E2241" s="115">
        <v>31.49</v>
      </c>
      <c r="F2241" s="115">
        <v>186.55</v>
      </c>
    </row>
    <row r="2242" spans="1:6" x14ac:dyDescent="0.25">
      <c r="A2242" s="112" t="s">
        <v>4406</v>
      </c>
      <c r="B2242" s="113" t="s">
        <v>4407</v>
      </c>
      <c r="C2242" s="114" t="s">
        <v>119</v>
      </c>
      <c r="D2242" s="115">
        <v>160.03</v>
      </c>
      <c r="E2242" s="115">
        <v>41.99</v>
      </c>
      <c r="F2242" s="115">
        <v>202.02</v>
      </c>
    </row>
    <row r="2243" spans="1:6" x14ac:dyDescent="0.25">
      <c r="A2243" s="112" t="s">
        <v>4408</v>
      </c>
      <c r="B2243" s="113" t="s">
        <v>4409</v>
      </c>
      <c r="C2243" s="114" t="s">
        <v>119</v>
      </c>
      <c r="D2243" s="115">
        <v>228.37</v>
      </c>
      <c r="E2243" s="115">
        <v>41.99</v>
      </c>
      <c r="F2243" s="115">
        <v>270.36</v>
      </c>
    </row>
    <row r="2244" spans="1:6" x14ac:dyDescent="0.25">
      <c r="A2244" s="112" t="s">
        <v>4410</v>
      </c>
      <c r="B2244" s="113" t="s">
        <v>4411</v>
      </c>
      <c r="C2244" s="114" t="s">
        <v>119</v>
      </c>
      <c r="D2244" s="115">
        <v>27.44</v>
      </c>
      <c r="E2244" s="115">
        <v>2.1</v>
      </c>
      <c r="F2244" s="115">
        <v>29.54</v>
      </c>
    </row>
    <row r="2245" spans="1:6" x14ac:dyDescent="0.25">
      <c r="A2245" s="112" t="s">
        <v>4412</v>
      </c>
      <c r="B2245" s="113" t="s">
        <v>4413</v>
      </c>
      <c r="C2245" s="114" t="s">
        <v>119</v>
      </c>
      <c r="D2245" s="115">
        <v>45.92</v>
      </c>
      <c r="E2245" s="115">
        <v>2.1</v>
      </c>
      <c r="F2245" s="115">
        <v>48.02</v>
      </c>
    </row>
    <row r="2246" spans="1:6" x14ac:dyDescent="0.25">
      <c r="A2246" s="112" t="s">
        <v>4414</v>
      </c>
      <c r="B2246" s="113" t="s">
        <v>4415</v>
      </c>
      <c r="C2246" s="114" t="s">
        <v>119</v>
      </c>
      <c r="D2246" s="115">
        <v>63.92</v>
      </c>
      <c r="E2246" s="115">
        <v>2.1</v>
      </c>
      <c r="F2246" s="115">
        <v>66.02</v>
      </c>
    </row>
    <row r="2247" spans="1:6" x14ac:dyDescent="0.25">
      <c r="A2247" s="112" t="s">
        <v>4416</v>
      </c>
      <c r="B2247" s="113" t="s">
        <v>4417</v>
      </c>
      <c r="C2247" s="114" t="s">
        <v>119</v>
      </c>
      <c r="D2247" s="115">
        <v>90.79</v>
      </c>
      <c r="E2247" s="115">
        <v>2.1</v>
      </c>
      <c r="F2247" s="115">
        <v>92.89</v>
      </c>
    </row>
    <row r="2248" spans="1:6" x14ac:dyDescent="0.25">
      <c r="A2248" s="112" t="s">
        <v>4418</v>
      </c>
      <c r="B2248" s="113" t="s">
        <v>4419</v>
      </c>
      <c r="C2248" s="114" t="s">
        <v>119</v>
      </c>
      <c r="D2248" s="115">
        <v>103.94</v>
      </c>
      <c r="E2248" s="115">
        <v>2.1</v>
      </c>
      <c r="F2248" s="115">
        <v>106.04</v>
      </c>
    </row>
    <row r="2249" spans="1:6" x14ac:dyDescent="0.25">
      <c r="A2249" s="112" t="s">
        <v>4420</v>
      </c>
      <c r="B2249" s="113" t="s">
        <v>4421</v>
      </c>
      <c r="C2249" s="114" t="s">
        <v>119</v>
      </c>
      <c r="D2249" s="115">
        <v>146.99</v>
      </c>
      <c r="E2249" s="115">
        <v>2.1</v>
      </c>
      <c r="F2249" s="115">
        <v>149.09</v>
      </c>
    </row>
    <row r="2250" spans="1:6" x14ac:dyDescent="0.25">
      <c r="A2250" s="112" t="s">
        <v>4422</v>
      </c>
      <c r="B2250" s="113" t="s">
        <v>4423</v>
      </c>
      <c r="C2250" s="114" t="s">
        <v>119</v>
      </c>
      <c r="D2250" s="115">
        <v>176.35</v>
      </c>
      <c r="E2250" s="115">
        <v>2.1</v>
      </c>
      <c r="F2250" s="115">
        <v>178.45</v>
      </c>
    </row>
    <row r="2251" spans="1:6" x14ac:dyDescent="0.25">
      <c r="A2251" s="108" t="s">
        <v>4424</v>
      </c>
      <c r="B2251" s="109" t="s">
        <v>4425</v>
      </c>
      <c r="C2251" s="110"/>
      <c r="D2251" s="111"/>
      <c r="E2251" s="111"/>
      <c r="F2251" s="111"/>
    </row>
    <row r="2252" spans="1:6" x14ac:dyDescent="0.25">
      <c r="A2252" s="112" t="s">
        <v>4426</v>
      </c>
      <c r="B2252" s="113" t="s">
        <v>4427</v>
      </c>
      <c r="C2252" s="114" t="s">
        <v>13</v>
      </c>
      <c r="D2252" s="115">
        <v>6.71</v>
      </c>
      <c r="E2252" s="115">
        <v>10.5</v>
      </c>
      <c r="F2252" s="115">
        <v>17.21</v>
      </c>
    </row>
    <row r="2253" spans="1:6" x14ac:dyDescent="0.25">
      <c r="A2253" s="112" t="s">
        <v>4428</v>
      </c>
      <c r="B2253" s="113" t="s">
        <v>4429</v>
      </c>
      <c r="C2253" s="114" t="s">
        <v>13</v>
      </c>
      <c r="D2253" s="115">
        <v>8.31</v>
      </c>
      <c r="E2253" s="115">
        <v>10.5</v>
      </c>
      <c r="F2253" s="115">
        <v>18.809999999999999</v>
      </c>
    </row>
    <row r="2254" spans="1:6" x14ac:dyDescent="0.25">
      <c r="A2254" s="112" t="s">
        <v>4430</v>
      </c>
      <c r="B2254" s="113" t="s">
        <v>4431</v>
      </c>
      <c r="C2254" s="114" t="s">
        <v>13</v>
      </c>
      <c r="D2254" s="115">
        <v>11.77</v>
      </c>
      <c r="E2254" s="115">
        <v>10.5</v>
      </c>
      <c r="F2254" s="115">
        <v>22.27</v>
      </c>
    </row>
    <row r="2255" spans="1:6" x14ac:dyDescent="0.25">
      <c r="A2255" s="112" t="s">
        <v>4432</v>
      </c>
      <c r="B2255" s="113" t="s">
        <v>4433</v>
      </c>
      <c r="C2255" s="114" t="s">
        <v>13</v>
      </c>
      <c r="D2255" s="115">
        <v>14.55</v>
      </c>
      <c r="E2255" s="115">
        <v>10.5</v>
      </c>
      <c r="F2255" s="115">
        <v>25.05</v>
      </c>
    </row>
    <row r="2256" spans="1:6" x14ac:dyDescent="0.25">
      <c r="A2256" s="112" t="s">
        <v>4434</v>
      </c>
      <c r="B2256" s="113" t="s">
        <v>4435</v>
      </c>
      <c r="C2256" s="114" t="s">
        <v>13</v>
      </c>
      <c r="D2256" s="115">
        <v>13.92</v>
      </c>
      <c r="E2256" s="115">
        <v>10.5</v>
      </c>
      <c r="F2256" s="115">
        <v>24.42</v>
      </c>
    </row>
    <row r="2257" spans="1:6" x14ac:dyDescent="0.25">
      <c r="A2257" s="112" t="s">
        <v>4436</v>
      </c>
      <c r="B2257" s="113" t="s">
        <v>4437</v>
      </c>
      <c r="C2257" s="114" t="s">
        <v>13</v>
      </c>
      <c r="D2257" s="115">
        <v>18.489999999999998</v>
      </c>
      <c r="E2257" s="115">
        <v>10.5</v>
      </c>
      <c r="F2257" s="115">
        <v>28.99</v>
      </c>
    </row>
    <row r="2258" spans="1:6" x14ac:dyDescent="0.25">
      <c r="A2258" s="112" t="s">
        <v>4438</v>
      </c>
      <c r="B2258" s="113" t="s">
        <v>4439</v>
      </c>
      <c r="C2258" s="114" t="s">
        <v>13</v>
      </c>
      <c r="D2258" s="115">
        <v>10.86</v>
      </c>
      <c r="E2258" s="115">
        <v>10.5</v>
      </c>
      <c r="F2258" s="115">
        <v>21.36</v>
      </c>
    </row>
    <row r="2259" spans="1:6" x14ac:dyDescent="0.25">
      <c r="A2259" s="112" t="s">
        <v>4440</v>
      </c>
      <c r="B2259" s="113" t="s">
        <v>4441</v>
      </c>
      <c r="C2259" s="114" t="s">
        <v>13</v>
      </c>
      <c r="D2259" s="115">
        <v>15.97</v>
      </c>
      <c r="E2259" s="115">
        <v>10.5</v>
      </c>
      <c r="F2259" s="115">
        <v>26.47</v>
      </c>
    </row>
    <row r="2260" spans="1:6" x14ac:dyDescent="0.25">
      <c r="A2260" s="112" t="s">
        <v>4442</v>
      </c>
      <c r="B2260" s="113" t="s">
        <v>4443</v>
      </c>
      <c r="C2260" s="114" t="s">
        <v>13</v>
      </c>
      <c r="D2260" s="115">
        <v>18.45</v>
      </c>
      <c r="E2260" s="115">
        <v>10.5</v>
      </c>
      <c r="F2260" s="115">
        <v>28.95</v>
      </c>
    </row>
    <row r="2261" spans="1:6" x14ac:dyDescent="0.25">
      <c r="A2261" s="112" t="s">
        <v>4444</v>
      </c>
      <c r="B2261" s="113" t="s">
        <v>4445</v>
      </c>
      <c r="C2261" s="114" t="s">
        <v>13</v>
      </c>
      <c r="D2261" s="115">
        <v>18.170000000000002</v>
      </c>
      <c r="E2261" s="115">
        <v>10.5</v>
      </c>
      <c r="F2261" s="115">
        <v>28.67</v>
      </c>
    </row>
    <row r="2262" spans="1:6" x14ac:dyDescent="0.25">
      <c r="A2262" s="112" t="s">
        <v>4446</v>
      </c>
      <c r="B2262" s="113" t="s">
        <v>4447</v>
      </c>
      <c r="C2262" s="114" t="s">
        <v>13</v>
      </c>
      <c r="D2262" s="115">
        <v>23.89</v>
      </c>
      <c r="E2262" s="115">
        <v>10.5</v>
      </c>
      <c r="F2262" s="115">
        <v>34.39</v>
      </c>
    </row>
    <row r="2263" spans="1:6" x14ac:dyDescent="0.25">
      <c r="A2263" s="112" t="s">
        <v>4448</v>
      </c>
      <c r="B2263" s="113" t="s">
        <v>4449</v>
      </c>
      <c r="C2263" s="114" t="s">
        <v>13</v>
      </c>
      <c r="D2263" s="115">
        <v>32.04</v>
      </c>
      <c r="E2263" s="115">
        <v>10.5</v>
      </c>
      <c r="F2263" s="115">
        <v>42.54</v>
      </c>
    </row>
    <row r="2264" spans="1:6" x14ac:dyDescent="0.25">
      <c r="A2264" s="112" t="s">
        <v>4450</v>
      </c>
      <c r="B2264" s="113" t="s">
        <v>4451</v>
      </c>
      <c r="C2264" s="114" t="s">
        <v>13</v>
      </c>
      <c r="D2264" s="115">
        <v>13.79</v>
      </c>
      <c r="E2264" s="115">
        <v>10.5</v>
      </c>
      <c r="F2264" s="115">
        <v>24.29</v>
      </c>
    </row>
    <row r="2265" spans="1:6" x14ac:dyDescent="0.25">
      <c r="A2265" s="112" t="s">
        <v>4452</v>
      </c>
      <c r="B2265" s="113" t="s">
        <v>4453</v>
      </c>
      <c r="C2265" s="114" t="s">
        <v>13</v>
      </c>
      <c r="D2265" s="115">
        <v>17.149999999999999</v>
      </c>
      <c r="E2265" s="115">
        <v>10.5</v>
      </c>
      <c r="F2265" s="115">
        <v>27.65</v>
      </c>
    </row>
    <row r="2266" spans="1:6" x14ac:dyDescent="0.25">
      <c r="A2266" s="112" t="s">
        <v>4454</v>
      </c>
      <c r="B2266" s="113" t="s">
        <v>4455</v>
      </c>
      <c r="C2266" s="114" t="s">
        <v>13</v>
      </c>
      <c r="D2266" s="115">
        <v>22.32</v>
      </c>
      <c r="E2266" s="115">
        <v>10.5</v>
      </c>
      <c r="F2266" s="115">
        <v>32.82</v>
      </c>
    </row>
    <row r="2267" spans="1:6" x14ac:dyDescent="0.25">
      <c r="A2267" s="112" t="s">
        <v>4456</v>
      </c>
      <c r="B2267" s="113" t="s">
        <v>4457</v>
      </c>
      <c r="C2267" s="114" t="s">
        <v>13</v>
      </c>
      <c r="D2267" s="115">
        <v>27.57</v>
      </c>
      <c r="E2267" s="115">
        <v>10.5</v>
      </c>
      <c r="F2267" s="115">
        <v>38.07</v>
      </c>
    </row>
    <row r="2268" spans="1:6" x14ac:dyDescent="0.25">
      <c r="A2268" s="112" t="s">
        <v>4458</v>
      </c>
      <c r="B2268" s="113" t="s">
        <v>4459</v>
      </c>
      <c r="C2268" s="114" t="s">
        <v>13</v>
      </c>
      <c r="D2268" s="115">
        <v>33.97</v>
      </c>
      <c r="E2268" s="115">
        <v>14.69</v>
      </c>
      <c r="F2268" s="115">
        <v>48.66</v>
      </c>
    </row>
    <row r="2269" spans="1:6" x14ac:dyDescent="0.25">
      <c r="A2269" s="112" t="s">
        <v>4460</v>
      </c>
      <c r="B2269" s="113" t="s">
        <v>4461</v>
      </c>
      <c r="C2269" s="114" t="s">
        <v>13</v>
      </c>
      <c r="D2269" s="115">
        <v>44.65</v>
      </c>
      <c r="E2269" s="115">
        <v>14.69</v>
      </c>
      <c r="F2269" s="115">
        <v>59.34</v>
      </c>
    </row>
    <row r="2270" spans="1:6" x14ac:dyDescent="0.25">
      <c r="A2270" s="112" t="s">
        <v>4462</v>
      </c>
      <c r="B2270" s="113" t="s">
        <v>4463</v>
      </c>
      <c r="C2270" s="114" t="s">
        <v>13</v>
      </c>
      <c r="D2270" s="115">
        <v>52.08</v>
      </c>
      <c r="E2270" s="115">
        <v>14.69</v>
      </c>
      <c r="F2270" s="115">
        <v>66.77</v>
      </c>
    </row>
    <row r="2271" spans="1:6" x14ac:dyDescent="0.25">
      <c r="A2271" s="108" t="s">
        <v>4464</v>
      </c>
      <c r="B2271" s="109" t="s">
        <v>4465</v>
      </c>
      <c r="C2271" s="110"/>
      <c r="D2271" s="111"/>
      <c r="E2271" s="111"/>
      <c r="F2271" s="111"/>
    </row>
    <row r="2272" spans="1:6" x14ac:dyDescent="0.25">
      <c r="A2272" s="108" t="s">
        <v>4466</v>
      </c>
      <c r="B2272" s="109" t="s">
        <v>4467</v>
      </c>
      <c r="C2272" s="110"/>
      <c r="D2272" s="111"/>
      <c r="E2272" s="111"/>
      <c r="F2272" s="111"/>
    </row>
    <row r="2273" spans="1:6" x14ac:dyDescent="0.25">
      <c r="A2273" s="112" t="s">
        <v>4468</v>
      </c>
      <c r="B2273" s="113" t="s">
        <v>4469</v>
      </c>
      <c r="C2273" s="114" t="s">
        <v>119</v>
      </c>
      <c r="D2273" s="115">
        <v>1.57</v>
      </c>
      <c r="E2273" s="115">
        <v>1.68</v>
      </c>
      <c r="F2273" s="115">
        <v>3.25</v>
      </c>
    </row>
    <row r="2274" spans="1:6" x14ac:dyDescent="0.25">
      <c r="A2274" s="112" t="s">
        <v>4470</v>
      </c>
      <c r="B2274" s="113" t="s">
        <v>4471</v>
      </c>
      <c r="C2274" s="114" t="s">
        <v>119</v>
      </c>
      <c r="D2274" s="115">
        <v>2.48</v>
      </c>
      <c r="E2274" s="115">
        <v>1.68</v>
      </c>
      <c r="F2274" s="115">
        <v>4.16</v>
      </c>
    </row>
    <row r="2275" spans="1:6" x14ac:dyDescent="0.25">
      <c r="A2275" s="112" t="s">
        <v>4472</v>
      </c>
      <c r="B2275" s="113" t="s">
        <v>4473</v>
      </c>
      <c r="C2275" s="114" t="s">
        <v>119</v>
      </c>
      <c r="D2275" s="115">
        <v>3.88</v>
      </c>
      <c r="E2275" s="115">
        <v>2.52</v>
      </c>
      <c r="F2275" s="115">
        <v>6.4</v>
      </c>
    </row>
    <row r="2276" spans="1:6" x14ac:dyDescent="0.25">
      <c r="A2276" s="112" t="s">
        <v>4474</v>
      </c>
      <c r="B2276" s="113" t="s">
        <v>4475</v>
      </c>
      <c r="C2276" s="114" t="s">
        <v>119</v>
      </c>
      <c r="D2276" s="115">
        <v>6.27</v>
      </c>
      <c r="E2276" s="115">
        <v>2.94</v>
      </c>
      <c r="F2276" s="115">
        <v>9.2100000000000009</v>
      </c>
    </row>
    <row r="2277" spans="1:6" x14ac:dyDescent="0.25">
      <c r="A2277" s="112" t="s">
        <v>4476</v>
      </c>
      <c r="B2277" s="113" t="s">
        <v>4477</v>
      </c>
      <c r="C2277" s="114" t="s">
        <v>119</v>
      </c>
      <c r="D2277" s="115">
        <v>10.57</v>
      </c>
      <c r="E2277" s="115">
        <v>3.36</v>
      </c>
      <c r="F2277" s="115">
        <v>13.93</v>
      </c>
    </row>
    <row r="2278" spans="1:6" x14ac:dyDescent="0.25">
      <c r="A2278" s="108" t="s">
        <v>4478</v>
      </c>
      <c r="B2278" s="109" t="s">
        <v>4479</v>
      </c>
      <c r="C2278" s="110"/>
      <c r="D2278" s="111"/>
      <c r="E2278" s="111"/>
      <c r="F2278" s="111"/>
    </row>
    <row r="2279" spans="1:6" x14ac:dyDescent="0.25">
      <c r="A2279" s="112" t="s">
        <v>4480</v>
      </c>
      <c r="B2279" s="113" t="s">
        <v>4481</v>
      </c>
      <c r="C2279" s="114" t="s">
        <v>119</v>
      </c>
      <c r="D2279" s="115">
        <v>1.58</v>
      </c>
      <c r="E2279" s="115">
        <v>1.68</v>
      </c>
      <c r="F2279" s="115">
        <v>3.26</v>
      </c>
    </row>
    <row r="2280" spans="1:6" x14ac:dyDescent="0.25">
      <c r="A2280" s="112" t="s">
        <v>4482</v>
      </c>
      <c r="B2280" s="113" t="s">
        <v>4483</v>
      </c>
      <c r="C2280" s="114" t="s">
        <v>119</v>
      </c>
      <c r="D2280" s="115">
        <v>2.74</v>
      </c>
      <c r="E2280" s="115">
        <v>2.1</v>
      </c>
      <c r="F2280" s="115">
        <v>4.84</v>
      </c>
    </row>
    <row r="2281" spans="1:6" x14ac:dyDescent="0.25">
      <c r="A2281" s="112" t="s">
        <v>4484</v>
      </c>
      <c r="B2281" s="113" t="s">
        <v>4485</v>
      </c>
      <c r="C2281" s="114" t="s">
        <v>119</v>
      </c>
      <c r="D2281" s="115">
        <v>4.16</v>
      </c>
      <c r="E2281" s="115">
        <v>2.52</v>
      </c>
      <c r="F2281" s="115">
        <v>6.68</v>
      </c>
    </row>
    <row r="2282" spans="1:6" x14ac:dyDescent="0.25">
      <c r="A2282" s="112" t="s">
        <v>4486</v>
      </c>
      <c r="B2282" s="113" t="s">
        <v>4487</v>
      </c>
      <c r="C2282" s="114" t="s">
        <v>119</v>
      </c>
      <c r="D2282" s="115">
        <v>6.17</v>
      </c>
      <c r="E2282" s="115">
        <v>2.94</v>
      </c>
      <c r="F2282" s="115">
        <v>9.11</v>
      </c>
    </row>
    <row r="2283" spans="1:6" x14ac:dyDescent="0.25">
      <c r="A2283" s="112" t="s">
        <v>4488</v>
      </c>
      <c r="B2283" s="113" t="s">
        <v>4489</v>
      </c>
      <c r="C2283" s="114" t="s">
        <v>119</v>
      </c>
      <c r="D2283" s="115">
        <v>9.61</v>
      </c>
      <c r="E2283" s="115">
        <v>3.36</v>
      </c>
      <c r="F2283" s="115">
        <v>12.97</v>
      </c>
    </row>
    <row r="2284" spans="1:6" x14ac:dyDescent="0.25">
      <c r="A2284" s="108" t="s">
        <v>4490</v>
      </c>
      <c r="B2284" s="109" t="s">
        <v>4491</v>
      </c>
      <c r="C2284" s="110"/>
      <c r="D2284" s="111"/>
      <c r="E2284" s="111"/>
      <c r="F2284" s="111"/>
    </row>
    <row r="2285" spans="1:6" x14ac:dyDescent="0.25">
      <c r="A2285" s="112" t="s">
        <v>4492</v>
      </c>
      <c r="B2285" s="113" t="s">
        <v>4493</v>
      </c>
      <c r="C2285" s="114" t="s">
        <v>119</v>
      </c>
      <c r="D2285" s="115">
        <v>8.66</v>
      </c>
      <c r="E2285" s="115">
        <v>2.1</v>
      </c>
      <c r="F2285" s="115">
        <v>10.76</v>
      </c>
    </row>
    <row r="2286" spans="1:6" x14ac:dyDescent="0.25">
      <c r="A2286" s="112" t="s">
        <v>4494</v>
      </c>
      <c r="B2286" s="113" t="s">
        <v>4495</v>
      </c>
      <c r="C2286" s="114" t="s">
        <v>119</v>
      </c>
      <c r="D2286" s="115">
        <v>14.58</v>
      </c>
      <c r="E2286" s="115">
        <v>2.1</v>
      </c>
      <c r="F2286" s="115">
        <v>16.68</v>
      </c>
    </row>
    <row r="2287" spans="1:6" x14ac:dyDescent="0.25">
      <c r="A2287" s="112" t="s">
        <v>4496</v>
      </c>
      <c r="B2287" s="113" t="s">
        <v>4497</v>
      </c>
      <c r="C2287" s="114" t="s">
        <v>119</v>
      </c>
      <c r="D2287" s="115">
        <v>20.28</v>
      </c>
      <c r="E2287" s="115">
        <v>4.2</v>
      </c>
      <c r="F2287" s="115">
        <v>24.48</v>
      </c>
    </row>
    <row r="2288" spans="1:6" x14ac:dyDescent="0.25">
      <c r="A2288" s="112" t="s">
        <v>4498</v>
      </c>
      <c r="B2288" s="113" t="s">
        <v>4499</v>
      </c>
      <c r="C2288" s="114" t="s">
        <v>119</v>
      </c>
      <c r="D2288" s="115">
        <v>29.45</v>
      </c>
      <c r="E2288" s="115">
        <v>6.3</v>
      </c>
      <c r="F2288" s="115">
        <v>35.75</v>
      </c>
    </row>
    <row r="2289" spans="1:6" x14ac:dyDescent="0.25">
      <c r="A2289" s="112" t="s">
        <v>4500</v>
      </c>
      <c r="B2289" s="113" t="s">
        <v>4501</v>
      </c>
      <c r="C2289" s="114" t="s">
        <v>119</v>
      </c>
      <c r="D2289" s="115">
        <v>43.94</v>
      </c>
      <c r="E2289" s="115">
        <v>8.4</v>
      </c>
      <c r="F2289" s="115">
        <v>52.34</v>
      </c>
    </row>
    <row r="2290" spans="1:6" x14ac:dyDescent="0.25">
      <c r="A2290" s="112" t="s">
        <v>4502</v>
      </c>
      <c r="B2290" s="113" t="s">
        <v>4503</v>
      </c>
      <c r="C2290" s="114" t="s">
        <v>119</v>
      </c>
      <c r="D2290" s="115">
        <v>55.47</v>
      </c>
      <c r="E2290" s="115">
        <v>10.5</v>
      </c>
      <c r="F2290" s="115">
        <v>65.97</v>
      </c>
    </row>
    <row r="2291" spans="1:6" x14ac:dyDescent="0.25">
      <c r="A2291" s="112" t="s">
        <v>4504</v>
      </c>
      <c r="B2291" s="113" t="s">
        <v>4505</v>
      </c>
      <c r="C2291" s="114" t="s">
        <v>119</v>
      </c>
      <c r="D2291" s="115">
        <v>95.3</v>
      </c>
      <c r="E2291" s="115">
        <v>12.6</v>
      </c>
      <c r="F2291" s="115">
        <v>107.9</v>
      </c>
    </row>
    <row r="2292" spans="1:6" x14ac:dyDescent="0.25">
      <c r="A2292" s="112" t="s">
        <v>4506</v>
      </c>
      <c r="B2292" s="113" t="s">
        <v>4507</v>
      </c>
      <c r="C2292" s="114" t="s">
        <v>119</v>
      </c>
      <c r="D2292" s="115">
        <v>189.72</v>
      </c>
      <c r="E2292" s="115">
        <v>18.899999999999999</v>
      </c>
      <c r="F2292" s="115">
        <v>208.62</v>
      </c>
    </row>
    <row r="2293" spans="1:6" x14ac:dyDescent="0.25">
      <c r="A2293" s="108" t="s">
        <v>4508</v>
      </c>
      <c r="B2293" s="109" t="s">
        <v>4509</v>
      </c>
      <c r="C2293" s="110"/>
      <c r="D2293" s="111"/>
      <c r="E2293" s="111"/>
      <c r="F2293" s="111"/>
    </row>
    <row r="2294" spans="1:6" x14ac:dyDescent="0.25">
      <c r="A2294" s="112" t="s">
        <v>4510</v>
      </c>
      <c r="B2294" s="113" t="s">
        <v>4511</v>
      </c>
      <c r="C2294" s="114" t="s">
        <v>119</v>
      </c>
      <c r="D2294" s="115">
        <v>211</v>
      </c>
      <c r="E2294" s="115">
        <v>37.75</v>
      </c>
      <c r="F2294" s="115">
        <v>248.75</v>
      </c>
    </row>
    <row r="2295" spans="1:6" x14ac:dyDescent="0.25">
      <c r="A2295" s="108" t="s">
        <v>4512</v>
      </c>
      <c r="B2295" s="109" t="s">
        <v>4513</v>
      </c>
      <c r="C2295" s="110"/>
      <c r="D2295" s="111"/>
      <c r="E2295" s="111"/>
      <c r="F2295" s="111"/>
    </row>
    <row r="2296" spans="1:6" x14ac:dyDescent="0.25">
      <c r="A2296" s="112" t="s">
        <v>4514</v>
      </c>
      <c r="B2296" s="113" t="s">
        <v>4515</v>
      </c>
      <c r="C2296" s="114" t="s">
        <v>119</v>
      </c>
      <c r="D2296" s="115">
        <v>56.65</v>
      </c>
      <c r="E2296" s="115">
        <v>22.65</v>
      </c>
      <c r="F2296" s="115">
        <v>79.3</v>
      </c>
    </row>
    <row r="2297" spans="1:6" x14ac:dyDescent="0.25">
      <c r="A2297" s="112" t="s">
        <v>4516</v>
      </c>
      <c r="B2297" s="113" t="s">
        <v>4517</v>
      </c>
      <c r="C2297" s="114" t="s">
        <v>119</v>
      </c>
      <c r="D2297" s="115">
        <v>72.099999999999994</v>
      </c>
      <c r="E2297" s="115">
        <v>27.26</v>
      </c>
      <c r="F2297" s="115">
        <v>99.36</v>
      </c>
    </row>
    <row r="2298" spans="1:6" x14ac:dyDescent="0.25">
      <c r="A2298" s="112" t="s">
        <v>4518</v>
      </c>
      <c r="B2298" s="113" t="s">
        <v>4519</v>
      </c>
      <c r="C2298" s="114" t="s">
        <v>119</v>
      </c>
      <c r="D2298" s="115">
        <v>95</v>
      </c>
      <c r="E2298" s="115">
        <v>37.75</v>
      </c>
      <c r="F2298" s="115">
        <v>132.75</v>
      </c>
    </row>
    <row r="2299" spans="1:6" x14ac:dyDescent="0.25">
      <c r="A2299" s="112" t="s">
        <v>4520</v>
      </c>
      <c r="B2299" s="113" t="s">
        <v>4521</v>
      </c>
      <c r="C2299" s="114" t="s">
        <v>119</v>
      </c>
      <c r="D2299" s="115">
        <v>190.15</v>
      </c>
      <c r="E2299" s="115">
        <v>45.29</v>
      </c>
      <c r="F2299" s="115">
        <v>235.44</v>
      </c>
    </row>
    <row r="2300" spans="1:6" x14ac:dyDescent="0.25">
      <c r="A2300" s="108" t="s">
        <v>4522</v>
      </c>
      <c r="B2300" s="109" t="s">
        <v>4523</v>
      </c>
      <c r="C2300" s="110"/>
      <c r="D2300" s="111"/>
      <c r="E2300" s="111"/>
      <c r="F2300" s="111"/>
    </row>
    <row r="2301" spans="1:6" x14ac:dyDescent="0.25">
      <c r="A2301" s="112" t="s">
        <v>4524</v>
      </c>
      <c r="B2301" s="113" t="s">
        <v>4525</v>
      </c>
      <c r="C2301" s="114" t="s">
        <v>13</v>
      </c>
      <c r="D2301" s="115">
        <v>6.98</v>
      </c>
      <c r="E2301" s="115">
        <v>4.2</v>
      </c>
      <c r="F2301" s="115">
        <v>11.18</v>
      </c>
    </row>
    <row r="2302" spans="1:6" x14ac:dyDescent="0.25">
      <c r="A2302" s="112" t="s">
        <v>4526</v>
      </c>
      <c r="B2302" s="113" t="s">
        <v>4527</v>
      </c>
      <c r="C2302" s="114" t="s">
        <v>13</v>
      </c>
      <c r="D2302" s="115">
        <v>4.8899999999999997</v>
      </c>
      <c r="E2302" s="115">
        <v>4.2</v>
      </c>
      <c r="F2302" s="115">
        <v>9.09</v>
      </c>
    </row>
    <row r="2303" spans="1:6" x14ac:dyDescent="0.25">
      <c r="A2303" s="112" t="s">
        <v>4528</v>
      </c>
      <c r="B2303" s="113" t="s">
        <v>4529</v>
      </c>
      <c r="C2303" s="114" t="s">
        <v>13</v>
      </c>
      <c r="D2303" s="115">
        <v>9.7100000000000009</v>
      </c>
      <c r="E2303" s="115">
        <v>4.2</v>
      </c>
      <c r="F2303" s="115">
        <v>13.91</v>
      </c>
    </row>
    <row r="2304" spans="1:6" x14ac:dyDescent="0.25">
      <c r="A2304" s="112" t="s">
        <v>4530</v>
      </c>
      <c r="B2304" s="113" t="s">
        <v>4531</v>
      </c>
      <c r="C2304" s="114" t="s">
        <v>13</v>
      </c>
      <c r="D2304" s="115">
        <v>10.29</v>
      </c>
      <c r="E2304" s="115">
        <v>4.2</v>
      </c>
      <c r="F2304" s="115">
        <v>14.49</v>
      </c>
    </row>
    <row r="2305" spans="1:6" x14ac:dyDescent="0.25">
      <c r="A2305" s="112" t="s">
        <v>4532</v>
      </c>
      <c r="B2305" s="113" t="s">
        <v>4533</v>
      </c>
      <c r="C2305" s="114" t="s">
        <v>13</v>
      </c>
      <c r="D2305" s="115">
        <v>14.04</v>
      </c>
      <c r="E2305" s="115">
        <v>4.2</v>
      </c>
      <c r="F2305" s="115">
        <v>18.239999999999998</v>
      </c>
    </row>
    <row r="2306" spans="1:6" x14ac:dyDescent="0.25">
      <c r="A2306" s="112" t="s">
        <v>4534</v>
      </c>
      <c r="B2306" s="113" t="s">
        <v>4535</v>
      </c>
      <c r="C2306" s="114" t="s">
        <v>13</v>
      </c>
      <c r="D2306" s="115">
        <v>15.46</v>
      </c>
      <c r="E2306" s="115">
        <v>4.2</v>
      </c>
      <c r="F2306" s="115">
        <v>19.66</v>
      </c>
    </row>
    <row r="2307" spans="1:6" x14ac:dyDescent="0.25">
      <c r="A2307" s="112" t="s">
        <v>4536</v>
      </c>
      <c r="B2307" s="113" t="s">
        <v>4537</v>
      </c>
      <c r="C2307" s="114" t="s">
        <v>13</v>
      </c>
      <c r="D2307" s="115">
        <v>19.670000000000002</v>
      </c>
      <c r="E2307" s="115">
        <v>4.2</v>
      </c>
      <c r="F2307" s="115">
        <v>23.87</v>
      </c>
    </row>
    <row r="2308" spans="1:6" x14ac:dyDescent="0.25">
      <c r="A2308" s="112" t="s">
        <v>4538</v>
      </c>
      <c r="B2308" s="113" t="s">
        <v>4539</v>
      </c>
      <c r="C2308" s="114" t="s">
        <v>13</v>
      </c>
      <c r="D2308" s="115">
        <v>23</v>
      </c>
      <c r="E2308" s="115">
        <v>4.2</v>
      </c>
      <c r="F2308" s="115">
        <v>27.2</v>
      </c>
    </row>
    <row r="2309" spans="1:6" x14ac:dyDescent="0.25">
      <c r="A2309" s="108" t="s">
        <v>4540</v>
      </c>
      <c r="B2309" s="109" t="s">
        <v>4541</v>
      </c>
      <c r="C2309" s="110"/>
      <c r="D2309" s="111"/>
      <c r="E2309" s="111"/>
      <c r="F2309" s="111"/>
    </row>
    <row r="2310" spans="1:6" x14ac:dyDescent="0.25">
      <c r="A2310" s="112" t="s">
        <v>4542</v>
      </c>
      <c r="B2310" s="113" t="s">
        <v>4543</v>
      </c>
      <c r="C2310" s="114" t="s">
        <v>13</v>
      </c>
      <c r="D2310" s="115">
        <v>0.84</v>
      </c>
      <c r="E2310" s="115">
        <v>3.36</v>
      </c>
      <c r="F2310" s="115">
        <v>4.2</v>
      </c>
    </row>
    <row r="2311" spans="1:6" x14ac:dyDescent="0.25">
      <c r="A2311" s="112" t="s">
        <v>4544</v>
      </c>
      <c r="B2311" s="113" t="s">
        <v>4545</v>
      </c>
      <c r="C2311" s="114" t="s">
        <v>13</v>
      </c>
      <c r="D2311" s="115">
        <v>5.04</v>
      </c>
      <c r="E2311" s="115">
        <v>6.3</v>
      </c>
      <c r="F2311" s="115">
        <v>11.34</v>
      </c>
    </row>
    <row r="2312" spans="1:6" x14ac:dyDescent="0.25">
      <c r="A2312" s="112" t="s">
        <v>4546</v>
      </c>
      <c r="B2312" s="113" t="s">
        <v>4547</v>
      </c>
      <c r="C2312" s="114" t="s">
        <v>13</v>
      </c>
      <c r="D2312" s="115">
        <v>8.5299999999999994</v>
      </c>
      <c r="E2312" s="115">
        <v>6.3</v>
      </c>
      <c r="F2312" s="115">
        <v>14.83</v>
      </c>
    </row>
    <row r="2313" spans="1:6" x14ac:dyDescent="0.25">
      <c r="A2313" s="112" t="s">
        <v>4548</v>
      </c>
      <c r="B2313" s="113" t="s">
        <v>4549</v>
      </c>
      <c r="C2313" s="114" t="s">
        <v>13</v>
      </c>
      <c r="D2313" s="115">
        <v>7.41</v>
      </c>
      <c r="E2313" s="115">
        <v>6.3</v>
      </c>
      <c r="F2313" s="115">
        <v>13.71</v>
      </c>
    </row>
    <row r="2314" spans="1:6" x14ac:dyDescent="0.25">
      <c r="A2314" s="112" t="s">
        <v>4550</v>
      </c>
      <c r="B2314" s="113" t="s">
        <v>4551</v>
      </c>
      <c r="C2314" s="114" t="s">
        <v>13</v>
      </c>
      <c r="D2314" s="115">
        <v>8.82</v>
      </c>
      <c r="E2314" s="115">
        <v>6.3</v>
      </c>
      <c r="F2314" s="115">
        <v>15.12</v>
      </c>
    </row>
    <row r="2315" spans="1:6" x14ac:dyDescent="0.25">
      <c r="A2315" s="112" t="s">
        <v>4552</v>
      </c>
      <c r="B2315" s="113" t="s">
        <v>4553</v>
      </c>
      <c r="C2315" s="114" t="s">
        <v>13</v>
      </c>
      <c r="D2315" s="115">
        <v>12.62</v>
      </c>
      <c r="E2315" s="115">
        <v>6.3</v>
      </c>
      <c r="F2315" s="115">
        <v>18.920000000000002</v>
      </c>
    </row>
    <row r="2316" spans="1:6" x14ac:dyDescent="0.25">
      <c r="A2316" s="112" t="s">
        <v>4554</v>
      </c>
      <c r="B2316" s="113" t="s">
        <v>4555</v>
      </c>
      <c r="C2316" s="114" t="s">
        <v>13</v>
      </c>
      <c r="D2316" s="115">
        <v>12.18</v>
      </c>
      <c r="E2316" s="115">
        <v>6.3</v>
      </c>
      <c r="F2316" s="115">
        <v>18.48</v>
      </c>
    </row>
    <row r="2317" spans="1:6" x14ac:dyDescent="0.25">
      <c r="A2317" s="112" t="s">
        <v>4556</v>
      </c>
      <c r="B2317" s="113" t="s">
        <v>4557</v>
      </c>
      <c r="C2317" s="114" t="s">
        <v>13</v>
      </c>
      <c r="D2317" s="115">
        <v>20</v>
      </c>
      <c r="E2317" s="115">
        <v>6.3</v>
      </c>
      <c r="F2317" s="115">
        <v>26.3</v>
      </c>
    </row>
    <row r="2318" spans="1:6" x14ac:dyDescent="0.25">
      <c r="A2318" s="112" t="s">
        <v>4558</v>
      </c>
      <c r="B2318" s="113" t="s">
        <v>4559</v>
      </c>
      <c r="C2318" s="114" t="s">
        <v>13</v>
      </c>
      <c r="D2318" s="115">
        <v>25.54</v>
      </c>
      <c r="E2318" s="115">
        <v>8.4</v>
      </c>
      <c r="F2318" s="115">
        <v>33.94</v>
      </c>
    </row>
    <row r="2319" spans="1:6" x14ac:dyDescent="0.25">
      <c r="A2319" s="112" t="s">
        <v>4560</v>
      </c>
      <c r="B2319" s="113" t="s">
        <v>4561</v>
      </c>
      <c r="C2319" s="114" t="s">
        <v>13</v>
      </c>
      <c r="D2319" s="115">
        <v>26.87</v>
      </c>
      <c r="E2319" s="115">
        <v>8.4</v>
      </c>
      <c r="F2319" s="115">
        <v>35.270000000000003</v>
      </c>
    </row>
    <row r="2320" spans="1:6" x14ac:dyDescent="0.25">
      <c r="A2320" s="112" t="s">
        <v>4562</v>
      </c>
      <c r="B2320" s="113" t="s">
        <v>4563</v>
      </c>
      <c r="C2320" s="114" t="s">
        <v>13</v>
      </c>
      <c r="D2320" s="115">
        <v>40.03</v>
      </c>
      <c r="E2320" s="115">
        <v>8.4</v>
      </c>
      <c r="F2320" s="115">
        <v>48.43</v>
      </c>
    </row>
    <row r="2321" spans="1:6" x14ac:dyDescent="0.25">
      <c r="A2321" s="112" t="s">
        <v>4564</v>
      </c>
      <c r="B2321" s="113" t="s">
        <v>4565</v>
      </c>
      <c r="C2321" s="114" t="s">
        <v>13</v>
      </c>
      <c r="D2321" s="115">
        <v>38.28</v>
      </c>
      <c r="E2321" s="115">
        <v>8.4</v>
      </c>
      <c r="F2321" s="115">
        <v>46.68</v>
      </c>
    </row>
    <row r="2322" spans="1:6" x14ac:dyDescent="0.25">
      <c r="A2322" s="108" t="s">
        <v>4566</v>
      </c>
      <c r="B2322" s="109" t="s">
        <v>4567</v>
      </c>
      <c r="C2322" s="110"/>
      <c r="D2322" s="111"/>
      <c r="E2322" s="111"/>
      <c r="F2322" s="111"/>
    </row>
    <row r="2323" spans="1:6" ht="30" x14ac:dyDescent="0.25">
      <c r="A2323" s="112" t="s">
        <v>4568</v>
      </c>
      <c r="B2323" s="113" t="s">
        <v>4569</v>
      </c>
      <c r="C2323" s="114" t="s">
        <v>119</v>
      </c>
      <c r="D2323" s="115">
        <v>5.72</v>
      </c>
      <c r="E2323" s="115">
        <v>6.3</v>
      </c>
      <c r="F2323" s="115">
        <v>12.02</v>
      </c>
    </row>
    <row r="2324" spans="1:6" ht="30" x14ac:dyDescent="0.25">
      <c r="A2324" s="112" t="s">
        <v>4570</v>
      </c>
      <c r="B2324" s="113" t="s">
        <v>4571</v>
      </c>
      <c r="C2324" s="114" t="s">
        <v>119</v>
      </c>
      <c r="D2324" s="115">
        <v>11.03</v>
      </c>
      <c r="E2324" s="115">
        <v>6.3</v>
      </c>
      <c r="F2324" s="115">
        <v>17.329999999999998</v>
      </c>
    </row>
    <row r="2325" spans="1:6" ht="30" x14ac:dyDescent="0.25">
      <c r="A2325" s="112" t="s">
        <v>4572</v>
      </c>
      <c r="B2325" s="113" t="s">
        <v>4573</v>
      </c>
      <c r="C2325" s="114" t="s">
        <v>119</v>
      </c>
      <c r="D2325" s="115">
        <v>25.81</v>
      </c>
      <c r="E2325" s="115">
        <v>6.3</v>
      </c>
      <c r="F2325" s="115">
        <v>32.11</v>
      </c>
    </row>
    <row r="2326" spans="1:6" x14ac:dyDescent="0.25">
      <c r="A2326" s="112" t="s">
        <v>4574</v>
      </c>
      <c r="B2326" s="113" t="s">
        <v>4575</v>
      </c>
      <c r="C2326" s="114" t="s">
        <v>119</v>
      </c>
      <c r="D2326" s="115">
        <v>0.66</v>
      </c>
      <c r="E2326" s="115">
        <v>3.36</v>
      </c>
      <c r="F2326" s="115">
        <v>4.0199999999999996</v>
      </c>
    </row>
    <row r="2327" spans="1:6" x14ac:dyDescent="0.25">
      <c r="A2327" s="112" t="s">
        <v>4576</v>
      </c>
      <c r="B2327" s="113" t="s">
        <v>4577</v>
      </c>
      <c r="C2327" s="114" t="s">
        <v>119</v>
      </c>
      <c r="D2327" s="115">
        <v>2.2599999999999998</v>
      </c>
      <c r="E2327" s="115">
        <v>12.6</v>
      </c>
      <c r="F2327" s="115">
        <v>14.86</v>
      </c>
    </row>
    <row r="2328" spans="1:6" ht="30" x14ac:dyDescent="0.25">
      <c r="A2328" s="112" t="s">
        <v>4578</v>
      </c>
      <c r="B2328" s="113" t="s">
        <v>4579</v>
      </c>
      <c r="C2328" s="114" t="s">
        <v>119</v>
      </c>
      <c r="D2328" s="115">
        <v>5.91</v>
      </c>
      <c r="E2328" s="115">
        <v>5.04</v>
      </c>
      <c r="F2328" s="115">
        <v>10.95</v>
      </c>
    </row>
    <row r="2329" spans="1:6" ht="30" x14ac:dyDescent="0.25">
      <c r="A2329" s="112" t="s">
        <v>4580</v>
      </c>
      <c r="B2329" s="113" t="s">
        <v>4581</v>
      </c>
      <c r="C2329" s="114" t="s">
        <v>119</v>
      </c>
      <c r="D2329" s="115">
        <v>3.54</v>
      </c>
      <c r="E2329" s="115">
        <v>4.2</v>
      </c>
      <c r="F2329" s="115">
        <v>7.74</v>
      </c>
    </row>
    <row r="2330" spans="1:6" ht="30" x14ac:dyDescent="0.25">
      <c r="A2330" s="112" t="s">
        <v>4582</v>
      </c>
      <c r="B2330" s="113" t="s">
        <v>4583</v>
      </c>
      <c r="C2330" s="114" t="s">
        <v>119</v>
      </c>
      <c r="D2330" s="115">
        <v>13.1</v>
      </c>
      <c r="E2330" s="115">
        <v>5.46</v>
      </c>
      <c r="F2330" s="115">
        <v>18.559999999999999</v>
      </c>
    </row>
    <row r="2331" spans="1:6" ht="30" x14ac:dyDescent="0.25">
      <c r="A2331" s="112" t="s">
        <v>4584</v>
      </c>
      <c r="B2331" s="113" t="s">
        <v>4585</v>
      </c>
      <c r="C2331" s="114" t="s">
        <v>119</v>
      </c>
      <c r="D2331" s="115">
        <v>27.16</v>
      </c>
      <c r="E2331" s="115">
        <v>6.72</v>
      </c>
      <c r="F2331" s="115">
        <v>33.880000000000003</v>
      </c>
    </row>
    <row r="2332" spans="1:6" ht="30" x14ac:dyDescent="0.25">
      <c r="A2332" s="112" t="s">
        <v>4586</v>
      </c>
      <c r="B2332" s="113" t="s">
        <v>4587</v>
      </c>
      <c r="C2332" s="114" t="s">
        <v>119</v>
      </c>
      <c r="D2332" s="115">
        <v>52.85</v>
      </c>
      <c r="E2332" s="115">
        <v>8.82</v>
      </c>
      <c r="F2332" s="115">
        <v>61.67</v>
      </c>
    </row>
    <row r="2333" spans="1:6" ht="30" x14ac:dyDescent="0.25">
      <c r="A2333" s="112" t="s">
        <v>4588</v>
      </c>
      <c r="B2333" s="113" t="s">
        <v>4589</v>
      </c>
      <c r="C2333" s="114" t="s">
        <v>119</v>
      </c>
      <c r="D2333" s="115">
        <v>10.35</v>
      </c>
      <c r="E2333" s="115">
        <v>5.04</v>
      </c>
      <c r="F2333" s="115">
        <v>15.39</v>
      </c>
    </row>
    <row r="2334" spans="1:6" ht="30" x14ac:dyDescent="0.25">
      <c r="A2334" s="112" t="s">
        <v>4590</v>
      </c>
      <c r="B2334" s="113" t="s">
        <v>4591</v>
      </c>
      <c r="C2334" s="114" t="s">
        <v>119</v>
      </c>
      <c r="D2334" s="115">
        <v>15.82</v>
      </c>
      <c r="E2334" s="115">
        <v>5.46</v>
      </c>
      <c r="F2334" s="115">
        <v>21.28</v>
      </c>
    </row>
    <row r="2335" spans="1:6" ht="30" x14ac:dyDescent="0.25">
      <c r="A2335" s="112" t="s">
        <v>4592</v>
      </c>
      <c r="B2335" s="113" t="s">
        <v>4593</v>
      </c>
      <c r="C2335" s="114" t="s">
        <v>119</v>
      </c>
      <c r="D2335" s="115">
        <v>30</v>
      </c>
      <c r="E2335" s="115">
        <v>6.72</v>
      </c>
      <c r="F2335" s="115">
        <v>36.72</v>
      </c>
    </row>
    <row r="2336" spans="1:6" ht="30" x14ac:dyDescent="0.25">
      <c r="A2336" s="112" t="s">
        <v>4594</v>
      </c>
      <c r="B2336" s="113" t="s">
        <v>4595</v>
      </c>
      <c r="C2336" s="114" t="s">
        <v>119</v>
      </c>
      <c r="D2336" s="115">
        <v>10.93</v>
      </c>
      <c r="E2336" s="115">
        <v>5.04</v>
      </c>
      <c r="F2336" s="115">
        <v>15.97</v>
      </c>
    </row>
    <row r="2337" spans="1:6" ht="30" x14ac:dyDescent="0.25">
      <c r="A2337" s="112" t="s">
        <v>4596</v>
      </c>
      <c r="B2337" s="113" t="s">
        <v>4597</v>
      </c>
      <c r="C2337" s="114" t="s">
        <v>119</v>
      </c>
      <c r="D2337" s="115">
        <v>19.100000000000001</v>
      </c>
      <c r="E2337" s="115">
        <v>5.46</v>
      </c>
      <c r="F2337" s="115">
        <v>24.56</v>
      </c>
    </row>
    <row r="2338" spans="1:6" ht="30" x14ac:dyDescent="0.25">
      <c r="A2338" s="112" t="s">
        <v>4598</v>
      </c>
      <c r="B2338" s="113" t="s">
        <v>4599</v>
      </c>
      <c r="C2338" s="114" t="s">
        <v>119</v>
      </c>
      <c r="D2338" s="115">
        <v>38.770000000000003</v>
      </c>
      <c r="E2338" s="115">
        <v>6.72</v>
      </c>
      <c r="F2338" s="115">
        <v>45.49</v>
      </c>
    </row>
    <row r="2339" spans="1:6" x14ac:dyDescent="0.25">
      <c r="A2339" s="108" t="s">
        <v>4600</v>
      </c>
      <c r="B2339" s="109" t="s">
        <v>4601</v>
      </c>
      <c r="C2339" s="110"/>
      <c r="D2339" s="111"/>
      <c r="E2339" s="111"/>
      <c r="F2339" s="111"/>
    </row>
    <row r="2340" spans="1:6" ht="30" x14ac:dyDescent="0.25">
      <c r="A2340" s="112" t="s">
        <v>4602</v>
      </c>
      <c r="B2340" s="113" t="s">
        <v>4603</v>
      </c>
      <c r="C2340" s="114" t="s">
        <v>119</v>
      </c>
      <c r="D2340" s="115">
        <v>5.35</v>
      </c>
      <c r="E2340" s="115">
        <v>4.2</v>
      </c>
      <c r="F2340" s="115">
        <v>9.5500000000000007</v>
      </c>
    </row>
    <row r="2341" spans="1:6" ht="30" x14ac:dyDescent="0.25">
      <c r="A2341" s="112" t="s">
        <v>4604</v>
      </c>
      <c r="B2341" s="113" t="s">
        <v>4605</v>
      </c>
      <c r="C2341" s="114" t="s">
        <v>119</v>
      </c>
      <c r="D2341" s="115">
        <v>6.86</v>
      </c>
      <c r="E2341" s="115">
        <v>4.2</v>
      </c>
      <c r="F2341" s="115">
        <v>11.06</v>
      </c>
    </row>
    <row r="2342" spans="1:6" ht="30" x14ac:dyDescent="0.25">
      <c r="A2342" s="112" t="s">
        <v>4606</v>
      </c>
      <c r="B2342" s="113" t="s">
        <v>4607</v>
      </c>
      <c r="C2342" s="114" t="s">
        <v>119</v>
      </c>
      <c r="D2342" s="115">
        <v>7.06</v>
      </c>
      <c r="E2342" s="115">
        <v>4.2</v>
      </c>
      <c r="F2342" s="115">
        <v>11.26</v>
      </c>
    </row>
    <row r="2343" spans="1:6" x14ac:dyDescent="0.25">
      <c r="A2343" s="108" t="s">
        <v>4608</v>
      </c>
      <c r="B2343" s="109" t="s">
        <v>4609</v>
      </c>
      <c r="C2343" s="110"/>
      <c r="D2343" s="111"/>
      <c r="E2343" s="111"/>
      <c r="F2343" s="111"/>
    </row>
    <row r="2344" spans="1:6" x14ac:dyDescent="0.25">
      <c r="A2344" s="112" t="s">
        <v>4610</v>
      </c>
      <c r="B2344" s="113" t="s">
        <v>4611</v>
      </c>
      <c r="C2344" s="114" t="s">
        <v>119</v>
      </c>
      <c r="D2344" s="115">
        <v>9.43</v>
      </c>
      <c r="E2344" s="115">
        <v>6.05</v>
      </c>
      <c r="F2344" s="115">
        <v>15.48</v>
      </c>
    </row>
    <row r="2345" spans="1:6" x14ac:dyDescent="0.25">
      <c r="A2345" s="112" t="s">
        <v>4612</v>
      </c>
      <c r="B2345" s="113" t="s">
        <v>4613</v>
      </c>
      <c r="C2345" s="114" t="s">
        <v>119</v>
      </c>
      <c r="D2345" s="115">
        <v>3.72</v>
      </c>
      <c r="E2345" s="115">
        <v>6.05</v>
      </c>
      <c r="F2345" s="115">
        <v>9.77</v>
      </c>
    </row>
    <row r="2346" spans="1:6" x14ac:dyDescent="0.25">
      <c r="A2346" s="108" t="s">
        <v>4614</v>
      </c>
      <c r="B2346" s="109" t="s">
        <v>4615</v>
      </c>
      <c r="C2346" s="110"/>
      <c r="D2346" s="111"/>
      <c r="E2346" s="111"/>
      <c r="F2346" s="111"/>
    </row>
    <row r="2347" spans="1:6" x14ac:dyDescent="0.25">
      <c r="A2347" s="112" t="s">
        <v>4616</v>
      </c>
      <c r="B2347" s="113" t="s">
        <v>4617</v>
      </c>
      <c r="C2347" s="114" t="s">
        <v>119</v>
      </c>
      <c r="D2347" s="115">
        <v>3.9</v>
      </c>
      <c r="E2347" s="115">
        <v>6.05</v>
      </c>
      <c r="F2347" s="115">
        <v>9.9499999999999993</v>
      </c>
    </row>
    <row r="2348" spans="1:6" x14ac:dyDescent="0.25">
      <c r="A2348" s="112" t="s">
        <v>4618</v>
      </c>
      <c r="B2348" s="113" t="s">
        <v>4619</v>
      </c>
      <c r="C2348" s="114" t="s">
        <v>119</v>
      </c>
      <c r="D2348" s="115">
        <v>7.82</v>
      </c>
      <c r="E2348" s="115">
        <v>6.05</v>
      </c>
      <c r="F2348" s="115">
        <v>13.87</v>
      </c>
    </row>
    <row r="2349" spans="1:6" x14ac:dyDescent="0.25">
      <c r="A2349" s="108" t="s">
        <v>4620</v>
      </c>
      <c r="B2349" s="109" t="s">
        <v>4621</v>
      </c>
      <c r="C2349" s="110"/>
      <c r="D2349" s="111"/>
      <c r="E2349" s="111"/>
      <c r="F2349" s="111"/>
    </row>
    <row r="2350" spans="1:6" x14ac:dyDescent="0.25">
      <c r="A2350" s="112" t="s">
        <v>4622</v>
      </c>
      <c r="B2350" s="113" t="s">
        <v>4623</v>
      </c>
      <c r="C2350" s="114" t="s">
        <v>119</v>
      </c>
      <c r="D2350" s="115">
        <v>2.84</v>
      </c>
      <c r="E2350" s="115">
        <v>4.62</v>
      </c>
      <c r="F2350" s="115">
        <v>7.46</v>
      </c>
    </row>
    <row r="2351" spans="1:6" x14ac:dyDescent="0.25">
      <c r="A2351" s="112" t="s">
        <v>4624</v>
      </c>
      <c r="B2351" s="113" t="s">
        <v>4625</v>
      </c>
      <c r="C2351" s="114" t="s">
        <v>119</v>
      </c>
      <c r="D2351" s="115">
        <v>12.19</v>
      </c>
      <c r="E2351" s="115">
        <v>4.62</v>
      </c>
      <c r="F2351" s="115">
        <v>16.809999999999999</v>
      </c>
    </row>
    <row r="2352" spans="1:6" x14ac:dyDescent="0.25">
      <c r="A2352" s="112" t="s">
        <v>4626</v>
      </c>
      <c r="B2352" s="113" t="s">
        <v>4627</v>
      </c>
      <c r="C2352" s="114" t="s">
        <v>119</v>
      </c>
      <c r="D2352" s="115">
        <v>5.42</v>
      </c>
      <c r="E2352" s="115">
        <v>3.57</v>
      </c>
      <c r="F2352" s="115">
        <v>8.99</v>
      </c>
    </row>
    <row r="2353" spans="1:6" x14ac:dyDescent="0.25">
      <c r="A2353" s="112" t="s">
        <v>4628</v>
      </c>
      <c r="B2353" s="113" t="s">
        <v>4629</v>
      </c>
      <c r="C2353" s="114" t="s">
        <v>119</v>
      </c>
      <c r="D2353" s="115">
        <v>3.15</v>
      </c>
      <c r="E2353" s="115">
        <v>4.62</v>
      </c>
      <c r="F2353" s="115">
        <v>7.77</v>
      </c>
    </row>
    <row r="2354" spans="1:6" x14ac:dyDescent="0.25">
      <c r="A2354" s="112" t="s">
        <v>4630</v>
      </c>
      <c r="B2354" s="113" t="s">
        <v>4631</v>
      </c>
      <c r="C2354" s="114" t="s">
        <v>119</v>
      </c>
      <c r="D2354" s="115">
        <v>2.95</v>
      </c>
      <c r="E2354" s="115">
        <v>3.57</v>
      </c>
      <c r="F2354" s="115">
        <v>6.52</v>
      </c>
    </row>
    <row r="2355" spans="1:6" x14ac:dyDescent="0.25">
      <c r="A2355" s="112" t="s">
        <v>4632</v>
      </c>
      <c r="B2355" s="113" t="s">
        <v>4633</v>
      </c>
      <c r="C2355" s="114" t="s">
        <v>119</v>
      </c>
      <c r="D2355" s="115">
        <v>20.56</v>
      </c>
      <c r="E2355" s="115">
        <v>4.62</v>
      </c>
      <c r="F2355" s="115">
        <v>25.18</v>
      </c>
    </row>
    <row r="2356" spans="1:6" x14ac:dyDescent="0.25">
      <c r="A2356" s="112" t="s">
        <v>4634</v>
      </c>
      <c r="B2356" s="113" t="s">
        <v>4635</v>
      </c>
      <c r="C2356" s="114" t="s">
        <v>119</v>
      </c>
      <c r="D2356" s="115">
        <v>3.98</v>
      </c>
      <c r="E2356" s="115">
        <v>4.62</v>
      </c>
      <c r="F2356" s="115">
        <v>8.6</v>
      </c>
    </row>
    <row r="2357" spans="1:6" x14ac:dyDescent="0.25">
      <c r="A2357" s="108" t="s">
        <v>4636</v>
      </c>
      <c r="B2357" s="109" t="s">
        <v>4637</v>
      </c>
      <c r="C2357" s="110"/>
      <c r="D2357" s="111"/>
      <c r="E2357" s="111"/>
      <c r="F2357" s="111"/>
    </row>
    <row r="2358" spans="1:6" x14ac:dyDescent="0.25">
      <c r="A2358" s="112" t="s">
        <v>4638</v>
      </c>
      <c r="B2358" s="113" t="s">
        <v>4639</v>
      </c>
      <c r="C2358" s="114" t="s">
        <v>13</v>
      </c>
      <c r="D2358" s="115">
        <v>10.17</v>
      </c>
      <c r="E2358" s="115">
        <v>7</v>
      </c>
      <c r="F2358" s="115">
        <v>17.170000000000002</v>
      </c>
    </row>
    <row r="2359" spans="1:6" x14ac:dyDescent="0.25">
      <c r="A2359" s="112" t="s">
        <v>4640</v>
      </c>
      <c r="B2359" s="113" t="s">
        <v>4641</v>
      </c>
      <c r="C2359" s="114" t="s">
        <v>119</v>
      </c>
      <c r="D2359" s="115"/>
      <c r="E2359" s="115">
        <v>6.05</v>
      </c>
      <c r="F2359" s="115">
        <v>6.05</v>
      </c>
    </row>
    <row r="2360" spans="1:6" ht="30" x14ac:dyDescent="0.25">
      <c r="A2360" s="112" t="s">
        <v>4642</v>
      </c>
      <c r="B2360" s="113" t="s">
        <v>4643</v>
      </c>
      <c r="C2360" s="114" t="s">
        <v>119</v>
      </c>
      <c r="D2360" s="115"/>
      <c r="E2360" s="115">
        <v>12.08</v>
      </c>
      <c r="F2360" s="115">
        <v>12.08</v>
      </c>
    </row>
    <row r="2361" spans="1:6" x14ac:dyDescent="0.25">
      <c r="A2361" s="108" t="s">
        <v>4644</v>
      </c>
      <c r="B2361" s="109" t="s">
        <v>4645</v>
      </c>
      <c r="C2361" s="110"/>
      <c r="D2361" s="111"/>
      <c r="E2361" s="111"/>
      <c r="F2361" s="111"/>
    </row>
    <row r="2362" spans="1:6" ht="30" x14ac:dyDescent="0.25">
      <c r="A2362" s="112" t="s">
        <v>4646</v>
      </c>
      <c r="B2362" s="113" t="s">
        <v>4647</v>
      </c>
      <c r="C2362" s="114" t="s">
        <v>119</v>
      </c>
      <c r="D2362" s="115">
        <v>1.71</v>
      </c>
      <c r="E2362" s="115">
        <v>0.84</v>
      </c>
      <c r="F2362" s="115">
        <v>2.5499999999999998</v>
      </c>
    </row>
    <row r="2363" spans="1:6" ht="30" x14ac:dyDescent="0.25">
      <c r="A2363" s="112" t="s">
        <v>4648</v>
      </c>
      <c r="B2363" s="113" t="s">
        <v>4649</v>
      </c>
      <c r="C2363" s="114" t="s">
        <v>119</v>
      </c>
      <c r="D2363" s="115">
        <v>2.5099999999999998</v>
      </c>
      <c r="E2363" s="115">
        <v>0.84</v>
      </c>
      <c r="F2363" s="115">
        <v>3.35</v>
      </c>
    </row>
    <row r="2364" spans="1:6" ht="30" x14ac:dyDescent="0.25">
      <c r="A2364" s="112" t="s">
        <v>4650</v>
      </c>
      <c r="B2364" s="113" t="s">
        <v>4651</v>
      </c>
      <c r="C2364" s="114" t="s">
        <v>119</v>
      </c>
      <c r="D2364" s="115">
        <v>4.05</v>
      </c>
      <c r="E2364" s="115">
        <v>0.84</v>
      </c>
      <c r="F2364" s="115">
        <v>4.8899999999999997</v>
      </c>
    </row>
    <row r="2365" spans="1:6" ht="30" x14ac:dyDescent="0.25">
      <c r="A2365" s="112" t="s">
        <v>4652</v>
      </c>
      <c r="B2365" s="113" t="s">
        <v>4653</v>
      </c>
      <c r="C2365" s="114" t="s">
        <v>119</v>
      </c>
      <c r="D2365" s="115">
        <v>5.56</v>
      </c>
      <c r="E2365" s="115">
        <v>0.84</v>
      </c>
      <c r="F2365" s="115">
        <v>6.4</v>
      </c>
    </row>
    <row r="2366" spans="1:6" ht="30" x14ac:dyDescent="0.25">
      <c r="A2366" s="112" t="s">
        <v>4654</v>
      </c>
      <c r="B2366" s="113" t="s">
        <v>4655</v>
      </c>
      <c r="C2366" s="114" t="s">
        <v>119</v>
      </c>
      <c r="D2366" s="115">
        <v>9.33</v>
      </c>
      <c r="E2366" s="115">
        <v>3.36</v>
      </c>
      <c r="F2366" s="115">
        <v>12.69</v>
      </c>
    </row>
    <row r="2367" spans="1:6" ht="30" x14ac:dyDescent="0.25">
      <c r="A2367" s="112" t="s">
        <v>4656</v>
      </c>
      <c r="B2367" s="113" t="s">
        <v>4657</v>
      </c>
      <c r="C2367" s="114" t="s">
        <v>119</v>
      </c>
      <c r="D2367" s="115">
        <v>14.3</v>
      </c>
      <c r="E2367" s="115">
        <v>3.78</v>
      </c>
      <c r="F2367" s="115">
        <v>18.079999999999998</v>
      </c>
    </row>
    <row r="2368" spans="1:6" ht="30" x14ac:dyDescent="0.25">
      <c r="A2368" s="112" t="s">
        <v>4658</v>
      </c>
      <c r="B2368" s="113" t="s">
        <v>4659</v>
      </c>
      <c r="C2368" s="114" t="s">
        <v>119</v>
      </c>
      <c r="D2368" s="115">
        <v>21.74</v>
      </c>
      <c r="E2368" s="115">
        <v>4.2</v>
      </c>
      <c r="F2368" s="115">
        <v>25.94</v>
      </c>
    </row>
    <row r="2369" spans="1:6" ht="30" x14ac:dyDescent="0.25">
      <c r="A2369" s="112" t="s">
        <v>4660</v>
      </c>
      <c r="B2369" s="113" t="s">
        <v>4661</v>
      </c>
      <c r="C2369" s="114" t="s">
        <v>119</v>
      </c>
      <c r="D2369" s="115">
        <v>31.11</v>
      </c>
      <c r="E2369" s="115">
        <v>6.3</v>
      </c>
      <c r="F2369" s="115">
        <v>37.409999999999997</v>
      </c>
    </row>
    <row r="2370" spans="1:6" ht="30" x14ac:dyDescent="0.25">
      <c r="A2370" s="112" t="s">
        <v>4662</v>
      </c>
      <c r="B2370" s="113" t="s">
        <v>4663</v>
      </c>
      <c r="C2370" s="114" t="s">
        <v>119</v>
      </c>
      <c r="D2370" s="115">
        <v>42.94</v>
      </c>
      <c r="E2370" s="115">
        <v>8.4</v>
      </c>
      <c r="F2370" s="115">
        <v>51.34</v>
      </c>
    </row>
    <row r="2371" spans="1:6" ht="30" x14ac:dyDescent="0.25">
      <c r="A2371" s="112" t="s">
        <v>4664</v>
      </c>
      <c r="B2371" s="113" t="s">
        <v>4665</v>
      </c>
      <c r="C2371" s="114" t="s">
        <v>119</v>
      </c>
      <c r="D2371" s="115">
        <v>54.69</v>
      </c>
      <c r="E2371" s="115">
        <v>10.5</v>
      </c>
      <c r="F2371" s="115">
        <v>65.19</v>
      </c>
    </row>
    <row r="2372" spans="1:6" ht="30" x14ac:dyDescent="0.25">
      <c r="A2372" s="112" t="s">
        <v>4666</v>
      </c>
      <c r="B2372" s="113" t="s">
        <v>4667</v>
      </c>
      <c r="C2372" s="114" t="s">
        <v>119</v>
      </c>
      <c r="D2372" s="115">
        <v>71.84</v>
      </c>
      <c r="E2372" s="115">
        <v>12.6</v>
      </c>
      <c r="F2372" s="115">
        <v>84.44</v>
      </c>
    </row>
    <row r="2373" spans="1:6" ht="30" x14ac:dyDescent="0.25">
      <c r="A2373" s="112" t="s">
        <v>4668</v>
      </c>
      <c r="B2373" s="113" t="s">
        <v>4669</v>
      </c>
      <c r="C2373" s="114" t="s">
        <v>119</v>
      </c>
      <c r="D2373" s="115">
        <v>99.91</v>
      </c>
      <c r="E2373" s="115">
        <v>14.69</v>
      </c>
      <c r="F2373" s="115">
        <v>114.6</v>
      </c>
    </row>
    <row r="2374" spans="1:6" ht="30" x14ac:dyDescent="0.25">
      <c r="A2374" s="112" t="s">
        <v>4670</v>
      </c>
      <c r="B2374" s="113" t="s">
        <v>4671</v>
      </c>
      <c r="C2374" s="114" t="s">
        <v>119</v>
      </c>
      <c r="D2374" s="115">
        <v>126.21</v>
      </c>
      <c r="E2374" s="115">
        <v>14.69</v>
      </c>
      <c r="F2374" s="115">
        <v>140.9</v>
      </c>
    </row>
    <row r="2375" spans="1:6" ht="30" x14ac:dyDescent="0.25">
      <c r="A2375" s="112" t="s">
        <v>4672</v>
      </c>
      <c r="B2375" s="113" t="s">
        <v>4673</v>
      </c>
      <c r="C2375" s="114" t="s">
        <v>119</v>
      </c>
      <c r="D2375" s="115">
        <v>156.9</v>
      </c>
      <c r="E2375" s="115">
        <v>16.8</v>
      </c>
      <c r="F2375" s="115">
        <v>173.7</v>
      </c>
    </row>
    <row r="2376" spans="1:6" ht="30" x14ac:dyDescent="0.25">
      <c r="A2376" s="112" t="s">
        <v>4674</v>
      </c>
      <c r="B2376" s="113" t="s">
        <v>4675</v>
      </c>
      <c r="C2376" s="114" t="s">
        <v>119</v>
      </c>
      <c r="D2376" s="115">
        <v>201.58</v>
      </c>
      <c r="E2376" s="115">
        <v>18.899999999999999</v>
      </c>
      <c r="F2376" s="115">
        <v>220.48</v>
      </c>
    </row>
    <row r="2377" spans="1:6" ht="30" x14ac:dyDescent="0.25">
      <c r="A2377" s="112" t="s">
        <v>4676</v>
      </c>
      <c r="B2377" s="113" t="s">
        <v>4677</v>
      </c>
      <c r="C2377" s="114" t="s">
        <v>119</v>
      </c>
      <c r="D2377" s="115">
        <v>5.99</v>
      </c>
      <c r="E2377" s="115">
        <v>1.68</v>
      </c>
      <c r="F2377" s="115">
        <v>7.67</v>
      </c>
    </row>
    <row r="2378" spans="1:6" ht="30" x14ac:dyDescent="0.25">
      <c r="A2378" s="112" t="s">
        <v>4678</v>
      </c>
      <c r="B2378" s="113" t="s">
        <v>4679</v>
      </c>
      <c r="C2378" s="114" t="s">
        <v>119</v>
      </c>
      <c r="D2378" s="115">
        <v>5.49</v>
      </c>
      <c r="E2378" s="115">
        <v>0.84</v>
      </c>
      <c r="F2378" s="115">
        <v>6.33</v>
      </c>
    </row>
    <row r="2379" spans="1:6" ht="30" x14ac:dyDescent="0.25">
      <c r="A2379" s="112" t="s">
        <v>4680</v>
      </c>
      <c r="B2379" s="113" t="s">
        <v>4681</v>
      </c>
      <c r="C2379" s="114" t="s">
        <v>119</v>
      </c>
      <c r="D2379" s="115">
        <v>8.2200000000000006</v>
      </c>
      <c r="E2379" s="115">
        <v>2.1</v>
      </c>
      <c r="F2379" s="115">
        <v>10.32</v>
      </c>
    </row>
    <row r="2380" spans="1:6" ht="30" x14ac:dyDescent="0.25">
      <c r="A2380" s="112" t="s">
        <v>4682</v>
      </c>
      <c r="B2380" s="113" t="s">
        <v>4683</v>
      </c>
      <c r="C2380" s="114" t="s">
        <v>119</v>
      </c>
      <c r="D2380" s="115">
        <v>30.35</v>
      </c>
      <c r="E2380" s="115">
        <v>4.2</v>
      </c>
      <c r="F2380" s="115">
        <v>34.549999999999997</v>
      </c>
    </row>
    <row r="2381" spans="1:6" ht="30" x14ac:dyDescent="0.25">
      <c r="A2381" s="112" t="s">
        <v>4684</v>
      </c>
      <c r="B2381" s="113" t="s">
        <v>4685</v>
      </c>
      <c r="C2381" s="114" t="s">
        <v>119</v>
      </c>
      <c r="D2381" s="115">
        <v>72.78</v>
      </c>
      <c r="E2381" s="115">
        <v>12.6</v>
      </c>
      <c r="F2381" s="115">
        <v>85.38</v>
      </c>
    </row>
    <row r="2382" spans="1:6" ht="30" x14ac:dyDescent="0.25">
      <c r="A2382" s="112" t="s">
        <v>4686</v>
      </c>
      <c r="B2382" s="113" t="s">
        <v>4687</v>
      </c>
      <c r="C2382" s="114" t="s">
        <v>119</v>
      </c>
      <c r="D2382" s="115">
        <v>104.83</v>
      </c>
      <c r="E2382" s="115">
        <v>16.8</v>
      </c>
      <c r="F2382" s="115">
        <v>121.63</v>
      </c>
    </row>
    <row r="2383" spans="1:6" ht="30" x14ac:dyDescent="0.25">
      <c r="A2383" s="112" t="s">
        <v>4688</v>
      </c>
      <c r="B2383" s="113" t="s">
        <v>4689</v>
      </c>
      <c r="C2383" s="114" t="s">
        <v>119</v>
      </c>
      <c r="D2383" s="115">
        <v>42.98</v>
      </c>
      <c r="E2383" s="115">
        <v>5.46</v>
      </c>
      <c r="F2383" s="115">
        <v>48.44</v>
      </c>
    </row>
    <row r="2384" spans="1:6" x14ac:dyDescent="0.25">
      <c r="A2384" s="108" t="s">
        <v>4690</v>
      </c>
      <c r="B2384" s="109" t="s">
        <v>4691</v>
      </c>
      <c r="C2384" s="110"/>
      <c r="D2384" s="111"/>
      <c r="E2384" s="111"/>
      <c r="F2384" s="111"/>
    </row>
    <row r="2385" spans="1:6" ht="30" x14ac:dyDescent="0.25">
      <c r="A2385" s="112" t="s">
        <v>4692</v>
      </c>
      <c r="B2385" s="113" t="s">
        <v>4693</v>
      </c>
      <c r="C2385" s="114" t="s">
        <v>119</v>
      </c>
      <c r="D2385" s="115">
        <v>5.56</v>
      </c>
      <c r="E2385" s="115">
        <v>5.04</v>
      </c>
      <c r="F2385" s="115">
        <v>10.6</v>
      </c>
    </row>
    <row r="2386" spans="1:6" ht="30" x14ac:dyDescent="0.25">
      <c r="A2386" s="112" t="s">
        <v>4694</v>
      </c>
      <c r="B2386" s="113" t="s">
        <v>4695</v>
      </c>
      <c r="C2386" s="114" t="s">
        <v>119</v>
      </c>
      <c r="D2386" s="115">
        <v>8.91</v>
      </c>
      <c r="E2386" s="115">
        <v>6.3</v>
      </c>
      <c r="F2386" s="115">
        <v>15.21</v>
      </c>
    </row>
    <row r="2387" spans="1:6" ht="30" x14ac:dyDescent="0.25">
      <c r="A2387" s="112" t="s">
        <v>4696</v>
      </c>
      <c r="B2387" s="113" t="s">
        <v>4697</v>
      </c>
      <c r="C2387" s="114" t="s">
        <v>119</v>
      </c>
      <c r="D2387" s="115">
        <v>13.83</v>
      </c>
      <c r="E2387" s="115">
        <v>7.56</v>
      </c>
      <c r="F2387" s="115">
        <v>21.39</v>
      </c>
    </row>
    <row r="2388" spans="1:6" ht="30" x14ac:dyDescent="0.25">
      <c r="A2388" s="112" t="s">
        <v>4698</v>
      </c>
      <c r="B2388" s="113" t="s">
        <v>4699</v>
      </c>
      <c r="C2388" s="114" t="s">
        <v>119</v>
      </c>
      <c r="D2388" s="115">
        <v>20.12</v>
      </c>
      <c r="E2388" s="115">
        <v>8.82</v>
      </c>
      <c r="F2388" s="115">
        <v>28.94</v>
      </c>
    </row>
    <row r="2389" spans="1:6" ht="30" x14ac:dyDescent="0.25">
      <c r="A2389" s="112" t="s">
        <v>4700</v>
      </c>
      <c r="B2389" s="113" t="s">
        <v>4701</v>
      </c>
      <c r="C2389" s="114" t="s">
        <v>119</v>
      </c>
      <c r="D2389" s="115">
        <v>17.36</v>
      </c>
      <c r="E2389" s="115">
        <v>5.04</v>
      </c>
      <c r="F2389" s="115">
        <v>22.4</v>
      </c>
    </row>
    <row r="2390" spans="1:6" ht="30" x14ac:dyDescent="0.25">
      <c r="A2390" s="112" t="s">
        <v>4702</v>
      </c>
      <c r="B2390" s="113" t="s">
        <v>4703</v>
      </c>
      <c r="C2390" s="114" t="s">
        <v>119</v>
      </c>
      <c r="D2390" s="115">
        <v>25.92</v>
      </c>
      <c r="E2390" s="115">
        <v>11.76</v>
      </c>
      <c r="F2390" s="115">
        <v>37.68</v>
      </c>
    </row>
    <row r="2391" spans="1:6" ht="30" x14ac:dyDescent="0.25">
      <c r="A2391" s="108" t="s">
        <v>4704</v>
      </c>
      <c r="B2391" s="109" t="s">
        <v>4705</v>
      </c>
      <c r="C2391" s="110"/>
      <c r="D2391" s="111"/>
      <c r="E2391" s="111"/>
      <c r="F2391" s="111"/>
    </row>
    <row r="2392" spans="1:6" x14ac:dyDescent="0.25">
      <c r="A2392" s="112" t="s">
        <v>4706</v>
      </c>
      <c r="B2392" s="113" t="s">
        <v>4707</v>
      </c>
      <c r="C2392" s="114" t="s">
        <v>119</v>
      </c>
      <c r="D2392" s="115">
        <v>58.01</v>
      </c>
      <c r="E2392" s="115">
        <v>1.26</v>
      </c>
      <c r="F2392" s="115">
        <v>59.27</v>
      </c>
    </row>
    <row r="2393" spans="1:6" x14ac:dyDescent="0.25">
      <c r="A2393" s="112" t="s">
        <v>4708</v>
      </c>
      <c r="B2393" s="113" t="s">
        <v>4709</v>
      </c>
      <c r="C2393" s="114" t="s">
        <v>119</v>
      </c>
      <c r="D2393" s="115">
        <v>87.78</v>
      </c>
      <c r="E2393" s="115">
        <v>1.26</v>
      </c>
      <c r="F2393" s="115">
        <v>89.04</v>
      </c>
    </row>
    <row r="2394" spans="1:6" ht="30" x14ac:dyDescent="0.25">
      <c r="A2394" s="108" t="s">
        <v>4710</v>
      </c>
      <c r="B2394" s="109" t="s">
        <v>4711</v>
      </c>
      <c r="C2394" s="110"/>
      <c r="D2394" s="111"/>
      <c r="E2394" s="111"/>
      <c r="F2394" s="111"/>
    </row>
    <row r="2395" spans="1:6" ht="30" x14ac:dyDescent="0.25">
      <c r="A2395" s="112" t="s">
        <v>4712</v>
      </c>
      <c r="B2395" s="113" t="s">
        <v>4713</v>
      </c>
      <c r="C2395" s="114" t="s">
        <v>119</v>
      </c>
      <c r="D2395" s="115">
        <v>2.87</v>
      </c>
      <c r="E2395" s="115">
        <v>1.68</v>
      </c>
      <c r="F2395" s="115">
        <v>4.55</v>
      </c>
    </row>
    <row r="2396" spans="1:6" ht="30" x14ac:dyDescent="0.25">
      <c r="A2396" s="112" t="s">
        <v>4714</v>
      </c>
      <c r="B2396" s="113" t="s">
        <v>4715</v>
      </c>
      <c r="C2396" s="114" t="s">
        <v>119</v>
      </c>
      <c r="D2396" s="115">
        <v>3.59</v>
      </c>
      <c r="E2396" s="115">
        <v>2.1</v>
      </c>
      <c r="F2396" s="115">
        <v>5.69</v>
      </c>
    </row>
    <row r="2397" spans="1:6" ht="30" x14ac:dyDescent="0.25">
      <c r="A2397" s="112" t="s">
        <v>4716</v>
      </c>
      <c r="B2397" s="113" t="s">
        <v>4717</v>
      </c>
      <c r="C2397" s="114" t="s">
        <v>119</v>
      </c>
      <c r="D2397" s="115">
        <v>5.52</v>
      </c>
      <c r="E2397" s="115">
        <v>2.52</v>
      </c>
      <c r="F2397" s="115">
        <v>8.0399999999999991</v>
      </c>
    </row>
    <row r="2398" spans="1:6" ht="30" x14ac:dyDescent="0.25">
      <c r="A2398" s="112" t="s">
        <v>4718</v>
      </c>
      <c r="B2398" s="113" t="s">
        <v>4719</v>
      </c>
      <c r="C2398" s="114" t="s">
        <v>119</v>
      </c>
      <c r="D2398" s="115">
        <v>7.09</v>
      </c>
      <c r="E2398" s="115">
        <v>2.94</v>
      </c>
      <c r="F2398" s="115">
        <v>10.029999999999999</v>
      </c>
    </row>
    <row r="2399" spans="1:6" ht="30" x14ac:dyDescent="0.25">
      <c r="A2399" s="112" t="s">
        <v>4720</v>
      </c>
      <c r="B2399" s="113" t="s">
        <v>4721</v>
      </c>
      <c r="C2399" s="114" t="s">
        <v>119</v>
      </c>
      <c r="D2399" s="115">
        <v>12.33</v>
      </c>
      <c r="E2399" s="115">
        <v>3.36</v>
      </c>
      <c r="F2399" s="115">
        <v>15.69</v>
      </c>
    </row>
    <row r="2400" spans="1:6" ht="30" x14ac:dyDescent="0.25">
      <c r="A2400" s="112" t="s">
        <v>4722</v>
      </c>
      <c r="B2400" s="113" t="s">
        <v>4723</v>
      </c>
      <c r="C2400" s="114" t="s">
        <v>119</v>
      </c>
      <c r="D2400" s="115">
        <v>18.22</v>
      </c>
      <c r="E2400" s="115">
        <v>3.78</v>
      </c>
      <c r="F2400" s="115">
        <v>22</v>
      </c>
    </row>
    <row r="2401" spans="1:6" ht="30" x14ac:dyDescent="0.25">
      <c r="A2401" s="112" t="s">
        <v>4724</v>
      </c>
      <c r="B2401" s="113" t="s">
        <v>4725</v>
      </c>
      <c r="C2401" s="114" t="s">
        <v>119</v>
      </c>
      <c r="D2401" s="115">
        <v>28.38</v>
      </c>
      <c r="E2401" s="115">
        <v>4.2</v>
      </c>
      <c r="F2401" s="115">
        <v>32.58</v>
      </c>
    </row>
    <row r="2402" spans="1:6" ht="30" x14ac:dyDescent="0.25">
      <c r="A2402" s="112" t="s">
        <v>4726</v>
      </c>
      <c r="B2402" s="113" t="s">
        <v>4727</v>
      </c>
      <c r="C2402" s="114" t="s">
        <v>119</v>
      </c>
      <c r="D2402" s="115">
        <v>38.93</v>
      </c>
      <c r="E2402" s="115">
        <v>6.3</v>
      </c>
      <c r="F2402" s="115">
        <v>45.23</v>
      </c>
    </row>
    <row r="2403" spans="1:6" ht="30" x14ac:dyDescent="0.25">
      <c r="A2403" s="112" t="s">
        <v>4728</v>
      </c>
      <c r="B2403" s="113" t="s">
        <v>4729</v>
      </c>
      <c r="C2403" s="114" t="s">
        <v>119</v>
      </c>
      <c r="D2403" s="115">
        <v>56.25</v>
      </c>
      <c r="E2403" s="115">
        <v>8.4</v>
      </c>
      <c r="F2403" s="115">
        <v>64.650000000000006</v>
      </c>
    </row>
    <row r="2404" spans="1:6" ht="30" x14ac:dyDescent="0.25">
      <c r="A2404" s="112" t="s">
        <v>4730</v>
      </c>
      <c r="B2404" s="113" t="s">
        <v>4731</v>
      </c>
      <c r="C2404" s="114" t="s">
        <v>119</v>
      </c>
      <c r="D2404" s="115">
        <v>79.12</v>
      </c>
      <c r="E2404" s="115">
        <v>10.5</v>
      </c>
      <c r="F2404" s="115">
        <v>89.62</v>
      </c>
    </row>
    <row r="2405" spans="1:6" ht="30" x14ac:dyDescent="0.25">
      <c r="A2405" s="112" t="s">
        <v>4732</v>
      </c>
      <c r="B2405" s="113" t="s">
        <v>4733</v>
      </c>
      <c r="C2405" s="114" t="s">
        <v>119</v>
      </c>
      <c r="D2405" s="115">
        <v>102.63</v>
      </c>
      <c r="E2405" s="115">
        <v>12.6</v>
      </c>
      <c r="F2405" s="115">
        <v>115.23</v>
      </c>
    </row>
    <row r="2406" spans="1:6" ht="30" x14ac:dyDescent="0.25">
      <c r="A2406" s="112" t="s">
        <v>4734</v>
      </c>
      <c r="B2406" s="113" t="s">
        <v>4735</v>
      </c>
      <c r="C2406" s="114" t="s">
        <v>119</v>
      </c>
      <c r="D2406" s="115">
        <v>127.44</v>
      </c>
      <c r="E2406" s="115">
        <v>14.69</v>
      </c>
      <c r="F2406" s="115">
        <v>142.13</v>
      </c>
    </row>
    <row r="2407" spans="1:6" ht="30" x14ac:dyDescent="0.25">
      <c r="A2407" s="112" t="s">
        <v>4736</v>
      </c>
      <c r="B2407" s="113" t="s">
        <v>4737</v>
      </c>
      <c r="C2407" s="114" t="s">
        <v>119</v>
      </c>
      <c r="D2407" s="115">
        <v>163.16999999999999</v>
      </c>
      <c r="E2407" s="115">
        <v>16.8</v>
      </c>
      <c r="F2407" s="115">
        <v>179.97</v>
      </c>
    </row>
    <row r="2408" spans="1:6" ht="30" x14ac:dyDescent="0.25">
      <c r="A2408" s="112" t="s">
        <v>4738</v>
      </c>
      <c r="B2408" s="113" t="s">
        <v>4739</v>
      </c>
      <c r="C2408" s="114" t="s">
        <v>119</v>
      </c>
      <c r="D2408" s="115">
        <v>194.33</v>
      </c>
      <c r="E2408" s="115">
        <v>18.899999999999999</v>
      </c>
      <c r="F2408" s="115">
        <v>213.23</v>
      </c>
    </row>
    <row r="2409" spans="1:6" ht="30" x14ac:dyDescent="0.25">
      <c r="A2409" s="112" t="s">
        <v>4740</v>
      </c>
      <c r="B2409" s="113" t="s">
        <v>4741</v>
      </c>
      <c r="C2409" s="114" t="s">
        <v>119</v>
      </c>
      <c r="D2409" s="115">
        <v>255.45</v>
      </c>
      <c r="E2409" s="115">
        <v>21</v>
      </c>
      <c r="F2409" s="115">
        <v>276.45</v>
      </c>
    </row>
    <row r="2410" spans="1:6" x14ac:dyDescent="0.25">
      <c r="A2410" s="108" t="s">
        <v>4742</v>
      </c>
      <c r="B2410" s="109" t="s">
        <v>4743</v>
      </c>
      <c r="C2410" s="110"/>
      <c r="D2410" s="111"/>
      <c r="E2410" s="111"/>
      <c r="F2410" s="111"/>
    </row>
    <row r="2411" spans="1:6" x14ac:dyDescent="0.25">
      <c r="A2411" s="112" t="s">
        <v>4744</v>
      </c>
      <c r="B2411" s="113" t="s">
        <v>4745</v>
      </c>
      <c r="C2411" s="114" t="s">
        <v>119</v>
      </c>
      <c r="D2411" s="115">
        <v>5.52</v>
      </c>
      <c r="E2411" s="115">
        <v>2.1</v>
      </c>
      <c r="F2411" s="115">
        <v>7.62</v>
      </c>
    </row>
    <row r="2412" spans="1:6" x14ac:dyDescent="0.25">
      <c r="A2412" s="112" t="s">
        <v>4746</v>
      </c>
      <c r="B2412" s="113" t="s">
        <v>4747</v>
      </c>
      <c r="C2412" s="114" t="s">
        <v>119</v>
      </c>
      <c r="D2412" s="115">
        <v>8.93</v>
      </c>
      <c r="E2412" s="115">
        <v>4.2</v>
      </c>
      <c r="F2412" s="115">
        <v>13.13</v>
      </c>
    </row>
    <row r="2413" spans="1:6" x14ac:dyDescent="0.25">
      <c r="A2413" s="112" t="s">
        <v>4748</v>
      </c>
      <c r="B2413" s="113" t="s">
        <v>4749</v>
      </c>
      <c r="C2413" s="114" t="s">
        <v>119</v>
      </c>
      <c r="D2413" s="115">
        <v>11.82</v>
      </c>
      <c r="E2413" s="115">
        <v>4.2</v>
      </c>
      <c r="F2413" s="115">
        <v>16.02</v>
      </c>
    </row>
    <row r="2414" spans="1:6" ht="30" x14ac:dyDescent="0.25">
      <c r="A2414" s="112" t="s">
        <v>4750</v>
      </c>
      <c r="B2414" s="113" t="s">
        <v>4751</v>
      </c>
      <c r="C2414" s="114" t="s">
        <v>119</v>
      </c>
      <c r="D2414" s="115">
        <v>14.85</v>
      </c>
      <c r="E2414" s="115">
        <v>4.2</v>
      </c>
      <c r="F2414" s="115">
        <v>19.05</v>
      </c>
    </row>
    <row r="2415" spans="1:6" ht="30" x14ac:dyDescent="0.25">
      <c r="A2415" s="112" t="s">
        <v>4752</v>
      </c>
      <c r="B2415" s="113" t="s">
        <v>4753</v>
      </c>
      <c r="C2415" s="114" t="s">
        <v>119</v>
      </c>
      <c r="D2415" s="115">
        <v>23.55</v>
      </c>
      <c r="E2415" s="115">
        <v>4.2</v>
      </c>
      <c r="F2415" s="115">
        <v>27.75</v>
      </c>
    </row>
    <row r="2416" spans="1:6" ht="30" x14ac:dyDescent="0.25">
      <c r="A2416" s="108" t="s">
        <v>4754</v>
      </c>
      <c r="B2416" s="109" t="s">
        <v>4755</v>
      </c>
      <c r="C2416" s="110"/>
      <c r="D2416" s="111"/>
      <c r="E2416" s="111"/>
      <c r="F2416" s="111"/>
    </row>
    <row r="2417" spans="1:6" ht="30" x14ac:dyDescent="0.25">
      <c r="A2417" s="112" t="s">
        <v>4756</v>
      </c>
      <c r="B2417" s="113" t="s">
        <v>4757</v>
      </c>
      <c r="C2417" s="114" t="s">
        <v>119</v>
      </c>
      <c r="D2417" s="115">
        <v>1.91</v>
      </c>
      <c r="E2417" s="115">
        <v>1.68</v>
      </c>
      <c r="F2417" s="115">
        <v>3.59</v>
      </c>
    </row>
    <row r="2418" spans="1:6" ht="30" x14ac:dyDescent="0.25">
      <c r="A2418" s="112" t="s">
        <v>4758</v>
      </c>
      <c r="B2418" s="113" t="s">
        <v>4759</v>
      </c>
      <c r="C2418" s="114" t="s">
        <v>119</v>
      </c>
      <c r="D2418" s="115">
        <v>2.74</v>
      </c>
      <c r="E2418" s="115">
        <v>2.1</v>
      </c>
      <c r="F2418" s="115">
        <v>4.84</v>
      </c>
    </row>
    <row r="2419" spans="1:6" ht="30" x14ac:dyDescent="0.25">
      <c r="A2419" s="112" t="s">
        <v>4760</v>
      </c>
      <c r="B2419" s="113" t="s">
        <v>4761</v>
      </c>
      <c r="C2419" s="114" t="s">
        <v>119</v>
      </c>
      <c r="D2419" s="115">
        <v>4.49</v>
      </c>
      <c r="E2419" s="115">
        <v>2.52</v>
      </c>
      <c r="F2419" s="115">
        <v>7.01</v>
      </c>
    </row>
    <row r="2420" spans="1:6" ht="30" x14ac:dyDescent="0.25">
      <c r="A2420" s="112" t="s">
        <v>4762</v>
      </c>
      <c r="B2420" s="113" t="s">
        <v>4763</v>
      </c>
      <c r="C2420" s="114" t="s">
        <v>119</v>
      </c>
      <c r="D2420" s="115">
        <v>5.77</v>
      </c>
      <c r="E2420" s="115">
        <v>2.94</v>
      </c>
      <c r="F2420" s="115">
        <v>8.7100000000000009</v>
      </c>
    </row>
    <row r="2421" spans="1:6" ht="30" x14ac:dyDescent="0.25">
      <c r="A2421" s="112" t="s">
        <v>4764</v>
      </c>
      <c r="B2421" s="113" t="s">
        <v>4765</v>
      </c>
      <c r="C2421" s="114" t="s">
        <v>119</v>
      </c>
      <c r="D2421" s="115">
        <v>10.41</v>
      </c>
      <c r="E2421" s="115">
        <v>3.36</v>
      </c>
      <c r="F2421" s="115">
        <v>13.77</v>
      </c>
    </row>
    <row r="2422" spans="1:6" x14ac:dyDescent="0.25">
      <c r="A2422" s="108" t="s">
        <v>4766</v>
      </c>
      <c r="B2422" s="109" t="s">
        <v>4767</v>
      </c>
      <c r="C2422" s="110"/>
      <c r="D2422" s="111"/>
      <c r="E2422" s="111"/>
      <c r="F2422" s="111"/>
    </row>
    <row r="2423" spans="1:6" x14ac:dyDescent="0.25">
      <c r="A2423" s="112" t="s">
        <v>4768</v>
      </c>
      <c r="B2423" s="113" t="s">
        <v>4769</v>
      </c>
      <c r="C2423" s="114" t="s">
        <v>119</v>
      </c>
      <c r="D2423" s="115">
        <v>4.74</v>
      </c>
      <c r="E2423" s="115">
        <v>10.5</v>
      </c>
      <c r="F2423" s="115">
        <v>15.24</v>
      </c>
    </row>
    <row r="2424" spans="1:6" ht="30" x14ac:dyDescent="0.25">
      <c r="A2424" s="108" t="s">
        <v>4770</v>
      </c>
      <c r="B2424" s="109" t="s">
        <v>4771</v>
      </c>
      <c r="C2424" s="110"/>
      <c r="D2424" s="111"/>
      <c r="E2424" s="111"/>
      <c r="F2424" s="111"/>
    </row>
    <row r="2425" spans="1:6" x14ac:dyDescent="0.25">
      <c r="A2425" s="108" t="s">
        <v>4772</v>
      </c>
      <c r="B2425" s="109" t="s">
        <v>4773</v>
      </c>
      <c r="C2425" s="110"/>
      <c r="D2425" s="111"/>
      <c r="E2425" s="111"/>
      <c r="F2425" s="111"/>
    </row>
    <row r="2426" spans="1:6" x14ac:dyDescent="0.25">
      <c r="A2426" s="112" t="s">
        <v>4774</v>
      </c>
      <c r="B2426" s="113" t="s">
        <v>4775</v>
      </c>
      <c r="C2426" s="114" t="s">
        <v>13</v>
      </c>
      <c r="D2426" s="115">
        <v>2.35</v>
      </c>
      <c r="E2426" s="115">
        <v>10.5</v>
      </c>
      <c r="F2426" s="115">
        <v>12.85</v>
      </c>
    </row>
    <row r="2427" spans="1:6" x14ac:dyDescent="0.25">
      <c r="A2427" s="112" t="s">
        <v>4776</v>
      </c>
      <c r="B2427" s="113" t="s">
        <v>4777</v>
      </c>
      <c r="C2427" s="114" t="s">
        <v>13</v>
      </c>
      <c r="D2427" s="115">
        <v>5.43</v>
      </c>
      <c r="E2427" s="115">
        <v>10.5</v>
      </c>
      <c r="F2427" s="115">
        <v>15.93</v>
      </c>
    </row>
    <row r="2428" spans="1:6" x14ac:dyDescent="0.25">
      <c r="A2428" s="112" t="s">
        <v>4778</v>
      </c>
      <c r="B2428" s="113" t="s">
        <v>4779</v>
      </c>
      <c r="C2428" s="114" t="s">
        <v>13</v>
      </c>
      <c r="D2428" s="115">
        <v>4.4800000000000004</v>
      </c>
      <c r="E2428" s="115">
        <v>12.6</v>
      </c>
      <c r="F2428" s="115">
        <v>17.079999999999998</v>
      </c>
    </row>
    <row r="2429" spans="1:6" x14ac:dyDescent="0.25">
      <c r="A2429" s="112" t="s">
        <v>4780</v>
      </c>
      <c r="B2429" s="113" t="s">
        <v>4781</v>
      </c>
      <c r="C2429" s="114" t="s">
        <v>13</v>
      </c>
      <c r="D2429" s="115">
        <v>3.63</v>
      </c>
      <c r="E2429" s="115">
        <v>10.5</v>
      </c>
      <c r="F2429" s="115">
        <v>14.13</v>
      </c>
    </row>
    <row r="2430" spans="1:6" x14ac:dyDescent="0.25">
      <c r="A2430" s="108" t="s">
        <v>4782</v>
      </c>
      <c r="B2430" s="109" t="s">
        <v>4783</v>
      </c>
      <c r="C2430" s="110"/>
      <c r="D2430" s="111"/>
      <c r="E2430" s="111"/>
      <c r="F2430" s="111"/>
    </row>
    <row r="2431" spans="1:6" x14ac:dyDescent="0.25">
      <c r="A2431" s="112" t="s">
        <v>4784</v>
      </c>
      <c r="B2431" s="113" t="s">
        <v>4785</v>
      </c>
      <c r="C2431" s="114" t="s">
        <v>13</v>
      </c>
      <c r="D2431" s="115">
        <v>31.62</v>
      </c>
      <c r="E2431" s="115">
        <v>33.590000000000003</v>
      </c>
      <c r="F2431" s="115">
        <v>65.209999999999994</v>
      </c>
    </row>
    <row r="2432" spans="1:6" ht="30" x14ac:dyDescent="0.25">
      <c r="A2432" s="112" t="s">
        <v>4786</v>
      </c>
      <c r="B2432" s="113" t="s">
        <v>4787</v>
      </c>
      <c r="C2432" s="114" t="s">
        <v>13</v>
      </c>
      <c r="D2432" s="115">
        <v>14.52</v>
      </c>
      <c r="E2432" s="115">
        <v>12.6</v>
      </c>
      <c r="F2432" s="115">
        <v>27.12</v>
      </c>
    </row>
    <row r="2433" spans="1:6" ht="30" x14ac:dyDescent="0.25">
      <c r="A2433" s="112" t="s">
        <v>4788</v>
      </c>
      <c r="B2433" s="113" t="s">
        <v>4789</v>
      </c>
      <c r="C2433" s="114" t="s">
        <v>13</v>
      </c>
      <c r="D2433" s="115">
        <v>20.100000000000001</v>
      </c>
      <c r="E2433" s="115">
        <v>12.6</v>
      </c>
      <c r="F2433" s="115">
        <v>32.700000000000003</v>
      </c>
    </row>
    <row r="2434" spans="1:6" ht="30" x14ac:dyDescent="0.25">
      <c r="A2434" s="112" t="s">
        <v>4790</v>
      </c>
      <c r="B2434" s="113" t="s">
        <v>4791</v>
      </c>
      <c r="C2434" s="114" t="s">
        <v>13</v>
      </c>
      <c r="D2434" s="115">
        <v>25.48</v>
      </c>
      <c r="E2434" s="115">
        <v>12.6</v>
      </c>
      <c r="F2434" s="115">
        <v>38.08</v>
      </c>
    </row>
    <row r="2435" spans="1:6" ht="30" x14ac:dyDescent="0.25">
      <c r="A2435" s="112" t="s">
        <v>4792</v>
      </c>
      <c r="B2435" s="113" t="s">
        <v>4793</v>
      </c>
      <c r="C2435" s="114" t="s">
        <v>13</v>
      </c>
      <c r="D2435" s="115">
        <v>67.599999999999994</v>
      </c>
      <c r="E2435" s="115">
        <v>16.8</v>
      </c>
      <c r="F2435" s="115">
        <v>84.4</v>
      </c>
    </row>
    <row r="2436" spans="1:6" ht="30" x14ac:dyDescent="0.25">
      <c r="A2436" s="112" t="s">
        <v>4794</v>
      </c>
      <c r="B2436" s="113" t="s">
        <v>4795</v>
      </c>
      <c r="C2436" s="114" t="s">
        <v>13</v>
      </c>
      <c r="D2436" s="115">
        <v>159.84</v>
      </c>
      <c r="E2436" s="115">
        <v>16.8</v>
      </c>
      <c r="F2436" s="115">
        <v>176.64</v>
      </c>
    </row>
    <row r="2437" spans="1:6" ht="30" x14ac:dyDescent="0.25">
      <c r="A2437" s="112" t="s">
        <v>4796</v>
      </c>
      <c r="B2437" s="113" t="s">
        <v>4797</v>
      </c>
      <c r="C2437" s="114" t="s">
        <v>13</v>
      </c>
      <c r="D2437" s="115">
        <v>212.39</v>
      </c>
      <c r="E2437" s="115">
        <v>21</v>
      </c>
      <c r="F2437" s="115">
        <v>233.39</v>
      </c>
    </row>
    <row r="2438" spans="1:6" ht="30" x14ac:dyDescent="0.25">
      <c r="A2438" s="112" t="s">
        <v>4798</v>
      </c>
      <c r="B2438" s="113" t="s">
        <v>4799</v>
      </c>
      <c r="C2438" s="114" t="s">
        <v>13</v>
      </c>
      <c r="D2438" s="115">
        <v>248.54</v>
      </c>
      <c r="E2438" s="115">
        <v>12.6</v>
      </c>
      <c r="F2438" s="115">
        <v>261.14</v>
      </c>
    </row>
    <row r="2439" spans="1:6" ht="30" x14ac:dyDescent="0.25">
      <c r="A2439" s="112" t="s">
        <v>4800</v>
      </c>
      <c r="B2439" s="113" t="s">
        <v>4801</v>
      </c>
      <c r="C2439" s="114" t="s">
        <v>13</v>
      </c>
      <c r="D2439" s="115">
        <v>420.23</v>
      </c>
      <c r="E2439" s="115">
        <v>12.6</v>
      </c>
      <c r="F2439" s="115">
        <v>432.83</v>
      </c>
    </row>
    <row r="2440" spans="1:6" ht="30" x14ac:dyDescent="0.25">
      <c r="A2440" s="112" t="s">
        <v>4802</v>
      </c>
      <c r="B2440" s="113" t="s">
        <v>4803</v>
      </c>
      <c r="C2440" s="114" t="s">
        <v>13</v>
      </c>
      <c r="D2440" s="115">
        <v>425.65</v>
      </c>
      <c r="E2440" s="115">
        <v>12.6</v>
      </c>
      <c r="F2440" s="115">
        <v>438.25</v>
      </c>
    </row>
    <row r="2441" spans="1:6" ht="30" x14ac:dyDescent="0.25">
      <c r="A2441" s="112" t="s">
        <v>4804</v>
      </c>
      <c r="B2441" s="113" t="s">
        <v>4805</v>
      </c>
      <c r="C2441" s="114" t="s">
        <v>13</v>
      </c>
      <c r="D2441" s="115">
        <v>1602.8</v>
      </c>
      <c r="E2441" s="115">
        <v>16.8</v>
      </c>
      <c r="F2441" s="115">
        <v>1619.6</v>
      </c>
    </row>
    <row r="2442" spans="1:6" ht="30" x14ac:dyDescent="0.25">
      <c r="A2442" s="112" t="s">
        <v>4806</v>
      </c>
      <c r="B2442" s="113" t="s">
        <v>4807</v>
      </c>
      <c r="C2442" s="114" t="s">
        <v>13</v>
      </c>
      <c r="D2442" s="115">
        <v>31.08</v>
      </c>
      <c r="E2442" s="115">
        <v>12.6</v>
      </c>
      <c r="F2442" s="115">
        <v>43.68</v>
      </c>
    </row>
    <row r="2443" spans="1:6" ht="30" x14ac:dyDescent="0.25">
      <c r="A2443" s="112" t="s">
        <v>4808</v>
      </c>
      <c r="B2443" s="113" t="s">
        <v>4809</v>
      </c>
      <c r="C2443" s="114" t="s">
        <v>13</v>
      </c>
      <c r="D2443" s="115">
        <v>78.989999999999995</v>
      </c>
      <c r="E2443" s="115">
        <v>12.6</v>
      </c>
      <c r="F2443" s="115">
        <v>91.59</v>
      </c>
    </row>
    <row r="2444" spans="1:6" ht="30" x14ac:dyDescent="0.25">
      <c r="A2444" s="112" t="s">
        <v>4810</v>
      </c>
      <c r="B2444" s="113" t="s">
        <v>4811</v>
      </c>
      <c r="C2444" s="114" t="s">
        <v>13</v>
      </c>
      <c r="D2444" s="115">
        <v>183.74</v>
      </c>
      <c r="E2444" s="115">
        <v>16.8</v>
      </c>
      <c r="F2444" s="115">
        <v>200.54</v>
      </c>
    </row>
    <row r="2445" spans="1:6" x14ac:dyDescent="0.25">
      <c r="A2445" s="108" t="s">
        <v>4812</v>
      </c>
      <c r="B2445" s="109" t="s">
        <v>4813</v>
      </c>
      <c r="C2445" s="110"/>
      <c r="D2445" s="111"/>
      <c r="E2445" s="111"/>
      <c r="F2445" s="111"/>
    </row>
    <row r="2446" spans="1:6" x14ac:dyDescent="0.25">
      <c r="A2446" s="112" t="s">
        <v>4814</v>
      </c>
      <c r="B2446" s="113" t="s">
        <v>4815</v>
      </c>
      <c r="C2446" s="114" t="s">
        <v>319</v>
      </c>
      <c r="D2446" s="115">
        <v>12.19</v>
      </c>
      <c r="E2446" s="115">
        <v>12.6</v>
      </c>
      <c r="F2446" s="115">
        <v>24.79</v>
      </c>
    </row>
    <row r="2447" spans="1:6" x14ac:dyDescent="0.25">
      <c r="A2447" s="112" t="s">
        <v>4816</v>
      </c>
      <c r="B2447" s="113" t="s">
        <v>4817</v>
      </c>
      <c r="C2447" s="114" t="s">
        <v>13</v>
      </c>
      <c r="D2447" s="115">
        <v>15.9</v>
      </c>
      <c r="E2447" s="115">
        <v>12.6</v>
      </c>
      <c r="F2447" s="115">
        <v>28.5</v>
      </c>
    </row>
    <row r="2448" spans="1:6" x14ac:dyDescent="0.25">
      <c r="A2448" s="112" t="s">
        <v>4818</v>
      </c>
      <c r="B2448" s="113" t="s">
        <v>4819</v>
      </c>
      <c r="C2448" s="114" t="s">
        <v>13</v>
      </c>
      <c r="D2448" s="115">
        <v>55.28</v>
      </c>
      <c r="E2448" s="115">
        <v>12.6</v>
      </c>
      <c r="F2448" s="115">
        <v>67.88</v>
      </c>
    </row>
    <row r="2449" spans="1:6" x14ac:dyDescent="0.25">
      <c r="A2449" s="112" t="s">
        <v>4820</v>
      </c>
      <c r="B2449" s="113" t="s">
        <v>4821</v>
      </c>
      <c r="C2449" s="114" t="s">
        <v>319</v>
      </c>
      <c r="D2449" s="115">
        <v>238.25</v>
      </c>
      <c r="E2449" s="115">
        <v>12.6</v>
      </c>
      <c r="F2449" s="115">
        <v>250.85</v>
      </c>
    </row>
    <row r="2450" spans="1:6" x14ac:dyDescent="0.25">
      <c r="A2450" s="112" t="s">
        <v>4822</v>
      </c>
      <c r="B2450" s="113" t="s">
        <v>4823</v>
      </c>
      <c r="C2450" s="114" t="s">
        <v>319</v>
      </c>
      <c r="D2450" s="115">
        <v>224.2</v>
      </c>
      <c r="E2450" s="115">
        <v>12.6</v>
      </c>
      <c r="F2450" s="115">
        <v>236.8</v>
      </c>
    </row>
    <row r="2451" spans="1:6" x14ac:dyDescent="0.25">
      <c r="A2451" s="112" t="s">
        <v>4824</v>
      </c>
      <c r="B2451" s="113" t="s">
        <v>4825</v>
      </c>
      <c r="C2451" s="114" t="s">
        <v>319</v>
      </c>
      <c r="D2451" s="115">
        <v>16.46</v>
      </c>
      <c r="E2451" s="115">
        <v>12.6</v>
      </c>
      <c r="F2451" s="115">
        <v>29.06</v>
      </c>
    </row>
    <row r="2452" spans="1:6" x14ac:dyDescent="0.25">
      <c r="A2452" s="112" t="s">
        <v>4826</v>
      </c>
      <c r="B2452" s="113" t="s">
        <v>4827</v>
      </c>
      <c r="C2452" s="114" t="s">
        <v>319</v>
      </c>
      <c r="D2452" s="115">
        <v>296.66000000000003</v>
      </c>
      <c r="E2452" s="115">
        <v>12.6</v>
      </c>
      <c r="F2452" s="115">
        <v>309.26</v>
      </c>
    </row>
    <row r="2453" spans="1:6" ht="30" x14ac:dyDescent="0.25">
      <c r="A2453" s="112" t="s">
        <v>4828</v>
      </c>
      <c r="B2453" s="113" t="s">
        <v>4829</v>
      </c>
      <c r="C2453" s="114" t="s">
        <v>13</v>
      </c>
      <c r="D2453" s="115">
        <v>10.55</v>
      </c>
      <c r="E2453" s="115">
        <v>12.6</v>
      </c>
      <c r="F2453" s="115">
        <v>23.15</v>
      </c>
    </row>
    <row r="2454" spans="1:6" x14ac:dyDescent="0.25">
      <c r="A2454" s="112" t="s">
        <v>4830</v>
      </c>
      <c r="B2454" s="113" t="s">
        <v>4831</v>
      </c>
      <c r="C2454" s="114" t="s">
        <v>319</v>
      </c>
      <c r="D2454" s="115">
        <v>11.54</v>
      </c>
      <c r="E2454" s="115">
        <v>12.6</v>
      </c>
      <c r="F2454" s="115">
        <v>24.14</v>
      </c>
    </row>
    <row r="2455" spans="1:6" x14ac:dyDescent="0.25">
      <c r="A2455" s="112" t="s">
        <v>4832</v>
      </c>
      <c r="B2455" s="113" t="s">
        <v>4833</v>
      </c>
      <c r="C2455" s="114" t="s">
        <v>319</v>
      </c>
      <c r="D2455" s="115">
        <v>15.39</v>
      </c>
      <c r="E2455" s="115">
        <v>12.6</v>
      </c>
      <c r="F2455" s="115">
        <v>27.99</v>
      </c>
    </row>
    <row r="2456" spans="1:6" x14ac:dyDescent="0.25">
      <c r="A2456" s="112" t="s">
        <v>4834</v>
      </c>
      <c r="B2456" s="113" t="s">
        <v>4835</v>
      </c>
      <c r="C2456" s="114" t="s">
        <v>319</v>
      </c>
      <c r="D2456" s="115">
        <v>22.75</v>
      </c>
      <c r="E2456" s="115">
        <v>12.6</v>
      </c>
      <c r="F2456" s="115">
        <v>35.35</v>
      </c>
    </row>
    <row r="2457" spans="1:6" x14ac:dyDescent="0.25">
      <c r="A2457" s="112" t="s">
        <v>4836</v>
      </c>
      <c r="B2457" s="113" t="s">
        <v>4837</v>
      </c>
      <c r="C2457" s="114" t="s">
        <v>319</v>
      </c>
      <c r="D2457" s="115">
        <v>20.67</v>
      </c>
      <c r="E2457" s="115">
        <v>12.6</v>
      </c>
      <c r="F2457" s="115">
        <v>33.270000000000003</v>
      </c>
    </row>
    <row r="2458" spans="1:6" x14ac:dyDescent="0.25">
      <c r="A2458" s="112" t="s">
        <v>4838</v>
      </c>
      <c r="B2458" s="113" t="s">
        <v>4839</v>
      </c>
      <c r="C2458" s="114" t="s">
        <v>319</v>
      </c>
      <c r="D2458" s="115">
        <v>28.64</v>
      </c>
      <c r="E2458" s="115">
        <v>12.6</v>
      </c>
      <c r="F2458" s="115">
        <v>41.24</v>
      </c>
    </row>
    <row r="2459" spans="1:6" x14ac:dyDescent="0.25">
      <c r="A2459" s="108" t="s">
        <v>4840</v>
      </c>
      <c r="B2459" s="109" t="s">
        <v>4841</v>
      </c>
      <c r="C2459" s="110"/>
      <c r="D2459" s="111"/>
      <c r="E2459" s="111"/>
      <c r="F2459" s="111"/>
    </row>
    <row r="2460" spans="1:6" x14ac:dyDescent="0.25">
      <c r="A2460" s="112" t="s">
        <v>4842</v>
      </c>
      <c r="B2460" s="113" t="s">
        <v>4843</v>
      </c>
      <c r="C2460" s="114" t="s">
        <v>319</v>
      </c>
      <c r="D2460" s="115">
        <v>8.56</v>
      </c>
      <c r="E2460" s="115">
        <v>14.28</v>
      </c>
      <c r="F2460" s="115">
        <v>22.84</v>
      </c>
    </row>
    <row r="2461" spans="1:6" x14ac:dyDescent="0.25">
      <c r="A2461" s="112" t="s">
        <v>4844</v>
      </c>
      <c r="B2461" s="113" t="s">
        <v>4845</v>
      </c>
      <c r="C2461" s="114" t="s">
        <v>319</v>
      </c>
      <c r="D2461" s="115">
        <v>17.350000000000001</v>
      </c>
      <c r="E2461" s="115">
        <v>14.69</v>
      </c>
      <c r="F2461" s="115">
        <v>32.04</v>
      </c>
    </row>
    <row r="2462" spans="1:6" x14ac:dyDescent="0.25">
      <c r="A2462" s="112" t="s">
        <v>4846</v>
      </c>
      <c r="B2462" s="113" t="s">
        <v>4847</v>
      </c>
      <c r="C2462" s="114" t="s">
        <v>319</v>
      </c>
      <c r="D2462" s="115">
        <v>25.74</v>
      </c>
      <c r="E2462" s="115">
        <v>21</v>
      </c>
      <c r="F2462" s="115">
        <v>46.74</v>
      </c>
    </row>
    <row r="2463" spans="1:6" x14ac:dyDescent="0.25">
      <c r="A2463" s="112" t="s">
        <v>4848</v>
      </c>
      <c r="B2463" s="113" t="s">
        <v>4849</v>
      </c>
      <c r="C2463" s="114" t="s">
        <v>319</v>
      </c>
      <c r="D2463" s="115">
        <v>12.06</v>
      </c>
      <c r="E2463" s="115">
        <v>11.33</v>
      </c>
      <c r="F2463" s="115">
        <v>23.39</v>
      </c>
    </row>
    <row r="2464" spans="1:6" x14ac:dyDescent="0.25">
      <c r="A2464" s="112" t="s">
        <v>4850</v>
      </c>
      <c r="B2464" s="113" t="s">
        <v>4851</v>
      </c>
      <c r="C2464" s="114" t="s">
        <v>319</v>
      </c>
      <c r="D2464" s="115">
        <v>12.71</v>
      </c>
      <c r="E2464" s="115">
        <v>18.899999999999999</v>
      </c>
      <c r="F2464" s="115">
        <v>31.61</v>
      </c>
    </row>
    <row r="2465" spans="1:6" x14ac:dyDescent="0.25">
      <c r="A2465" s="112" t="s">
        <v>4852</v>
      </c>
      <c r="B2465" s="113" t="s">
        <v>4853</v>
      </c>
      <c r="C2465" s="114" t="s">
        <v>319</v>
      </c>
      <c r="D2465" s="115">
        <v>11.71</v>
      </c>
      <c r="E2465" s="115">
        <v>15.96</v>
      </c>
      <c r="F2465" s="115">
        <v>27.67</v>
      </c>
    </row>
    <row r="2466" spans="1:6" x14ac:dyDescent="0.25">
      <c r="A2466" s="112" t="s">
        <v>4854</v>
      </c>
      <c r="B2466" s="113" t="s">
        <v>4855</v>
      </c>
      <c r="C2466" s="114" t="s">
        <v>319</v>
      </c>
      <c r="D2466" s="115">
        <v>14.38</v>
      </c>
      <c r="E2466" s="115">
        <v>18.899999999999999</v>
      </c>
      <c r="F2466" s="115">
        <v>33.28</v>
      </c>
    </row>
    <row r="2467" spans="1:6" x14ac:dyDescent="0.25">
      <c r="A2467" s="112" t="s">
        <v>4856</v>
      </c>
      <c r="B2467" s="113" t="s">
        <v>4857</v>
      </c>
      <c r="C2467" s="114" t="s">
        <v>319</v>
      </c>
      <c r="D2467" s="115">
        <v>22.29</v>
      </c>
      <c r="E2467" s="115">
        <v>21</v>
      </c>
      <c r="F2467" s="115">
        <v>43.29</v>
      </c>
    </row>
    <row r="2468" spans="1:6" x14ac:dyDescent="0.25">
      <c r="A2468" s="112" t="s">
        <v>4858</v>
      </c>
      <c r="B2468" s="113" t="s">
        <v>4859</v>
      </c>
      <c r="C2468" s="114" t="s">
        <v>319</v>
      </c>
      <c r="D2468" s="115">
        <v>39.979999999999997</v>
      </c>
      <c r="E2468" s="115">
        <v>14.69</v>
      </c>
      <c r="F2468" s="115">
        <v>54.67</v>
      </c>
    </row>
    <row r="2469" spans="1:6" x14ac:dyDescent="0.25">
      <c r="A2469" s="112" t="s">
        <v>4860</v>
      </c>
      <c r="B2469" s="113" t="s">
        <v>4861</v>
      </c>
      <c r="C2469" s="114" t="s">
        <v>319</v>
      </c>
      <c r="D2469" s="115">
        <v>30.59</v>
      </c>
      <c r="E2469" s="115">
        <v>14.69</v>
      </c>
      <c r="F2469" s="115">
        <v>45.28</v>
      </c>
    </row>
    <row r="2470" spans="1:6" x14ac:dyDescent="0.25">
      <c r="A2470" s="112" t="s">
        <v>4862</v>
      </c>
      <c r="B2470" s="113" t="s">
        <v>4863</v>
      </c>
      <c r="C2470" s="114" t="s">
        <v>319</v>
      </c>
      <c r="D2470" s="115">
        <v>12.31</v>
      </c>
      <c r="E2470" s="115">
        <v>10.5</v>
      </c>
      <c r="F2470" s="115">
        <v>22.81</v>
      </c>
    </row>
    <row r="2471" spans="1:6" x14ac:dyDescent="0.25">
      <c r="A2471" s="112" t="s">
        <v>4864</v>
      </c>
      <c r="B2471" s="113" t="s">
        <v>4865</v>
      </c>
      <c r="C2471" s="114" t="s">
        <v>319</v>
      </c>
      <c r="D2471" s="115">
        <v>73.430000000000007</v>
      </c>
      <c r="E2471" s="115">
        <v>15.96</v>
      </c>
      <c r="F2471" s="115">
        <v>89.39</v>
      </c>
    </row>
    <row r="2472" spans="1:6" x14ac:dyDescent="0.25">
      <c r="A2472" s="112" t="s">
        <v>4866</v>
      </c>
      <c r="B2472" s="113" t="s">
        <v>4867</v>
      </c>
      <c r="C2472" s="114" t="s">
        <v>13</v>
      </c>
      <c r="D2472" s="115">
        <v>34.75</v>
      </c>
      <c r="E2472" s="115">
        <v>12.6</v>
      </c>
      <c r="F2472" s="115">
        <v>47.35</v>
      </c>
    </row>
    <row r="2473" spans="1:6" ht="30" x14ac:dyDescent="0.25">
      <c r="A2473" s="112" t="s">
        <v>4868</v>
      </c>
      <c r="B2473" s="113" t="s">
        <v>4869</v>
      </c>
      <c r="C2473" s="114" t="s">
        <v>13</v>
      </c>
      <c r="D2473" s="115">
        <v>88.37</v>
      </c>
      <c r="E2473" s="115">
        <v>21</v>
      </c>
      <c r="F2473" s="115">
        <v>109.37</v>
      </c>
    </row>
    <row r="2474" spans="1:6" x14ac:dyDescent="0.25">
      <c r="A2474" s="108" t="s">
        <v>4870</v>
      </c>
      <c r="B2474" s="109" t="s">
        <v>4871</v>
      </c>
      <c r="C2474" s="110"/>
      <c r="D2474" s="111"/>
      <c r="E2474" s="111"/>
      <c r="F2474" s="111"/>
    </row>
    <row r="2475" spans="1:6" x14ac:dyDescent="0.25">
      <c r="A2475" s="112" t="s">
        <v>4872</v>
      </c>
      <c r="B2475" s="113" t="s">
        <v>4873</v>
      </c>
      <c r="C2475" s="114" t="s">
        <v>319</v>
      </c>
      <c r="D2475" s="115">
        <v>12.74</v>
      </c>
      <c r="E2475" s="115">
        <v>21</v>
      </c>
      <c r="F2475" s="115">
        <v>33.74</v>
      </c>
    </row>
    <row r="2476" spans="1:6" x14ac:dyDescent="0.25">
      <c r="A2476" s="112" t="s">
        <v>4874</v>
      </c>
      <c r="B2476" s="113" t="s">
        <v>4875</v>
      </c>
      <c r="C2476" s="114" t="s">
        <v>319</v>
      </c>
      <c r="D2476" s="115">
        <v>18.48</v>
      </c>
      <c r="E2476" s="115">
        <v>21</v>
      </c>
      <c r="F2476" s="115">
        <v>39.479999999999997</v>
      </c>
    </row>
    <row r="2477" spans="1:6" x14ac:dyDescent="0.25">
      <c r="A2477" s="112" t="s">
        <v>4876</v>
      </c>
      <c r="B2477" s="113" t="s">
        <v>4877</v>
      </c>
      <c r="C2477" s="114" t="s">
        <v>319</v>
      </c>
      <c r="D2477" s="115">
        <v>31.68</v>
      </c>
      <c r="E2477" s="115">
        <v>21</v>
      </c>
      <c r="F2477" s="115">
        <v>52.68</v>
      </c>
    </row>
    <row r="2478" spans="1:6" x14ac:dyDescent="0.25">
      <c r="A2478" s="112" t="s">
        <v>4878</v>
      </c>
      <c r="B2478" s="113" t="s">
        <v>4879</v>
      </c>
      <c r="C2478" s="114" t="s">
        <v>319</v>
      </c>
      <c r="D2478" s="115">
        <v>31.29</v>
      </c>
      <c r="E2478" s="115">
        <v>21</v>
      </c>
      <c r="F2478" s="115">
        <v>52.29</v>
      </c>
    </row>
    <row r="2479" spans="1:6" x14ac:dyDescent="0.25">
      <c r="A2479" s="112" t="s">
        <v>4880</v>
      </c>
      <c r="B2479" s="113" t="s">
        <v>4881</v>
      </c>
      <c r="C2479" s="114" t="s">
        <v>319</v>
      </c>
      <c r="D2479" s="115">
        <v>78.05</v>
      </c>
      <c r="E2479" s="115">
        <v>21</v>
      </c>
      <c r="F2479" s="115">
        <v>99.05</v>
      </c>
    </row>
    <row r="2480" spans="1:6" x14ac:dyDescent="0.25">
      <c r="A2480" s="112" t="s">
        <v>4882</v>
      </c>
      <c r="B2480" s="113" t="s">
        <v>4883</v>
      </c>
      <c r="C2480" s="114" t="s">
        <v>319</v>
      </c>
      <c r="D2480" s="115">
        <v>168.04</v>
      </c>
      <c r="E2480" s="115">
        <v>21</v>
      </c>
      <c r="F2480" s="115">
        <v>189.04</v>
      </c>
    </row>
    <row r="2481" spans="1:6" x14ac:dyDescent="0.25">
      <c r="A2481" s="112" t="s">
        <v>4884</v>
      </c>
      <c r="B2481" s="113" t="s">
        <v>4885</v>
      </c>
      <c r="C2481" s="114" t="s">
        <v>319</v>
      </c>
      <c r="D2481" s="115">
        <v>180.96</v>
      </c>
      <c r="E2481" s="115">
        <v>21</v>
      </c>
      <c r="F2481" s="115">
        <v>201.96</v>
      </c>
    </row>
    <row r="2482" spans="1:6" x14ac:dyDescent="0.25">
      <c r="A2482" s="112" t="s">
        <v>4886</v>
      </c>
      <c r="B2482" s="113" t="s">
        <v>4887</v>
      </c>
      <c r="C2482" s="114" t="s">
        <v>319</v>
      </c>
      <c r="D2482" s="115">
        <v>282.27999999999997</v>
      </c>
      <c r="E2482" s="115">
        <v>21</v>
      </c>
      <c r="F2482" s="115">
        <v>303.27999999999997</v>
      </c>
    </row>
    <row r="2483" spans="1:6" x14ac:dyDescent="0.25">
      <c r="A2483" s="112" t="s">
        <v>4888</v>
      </c>
      <c r="B2483" s="113" t="s">
        <v>4889</v>
      </c>
      <c r="C2483" s="114" t="s">
        <v>319</v>
      </c>
      <c r="D2483" s="115">
        <v>18.559999999999999</v>
      </c>
      <c r="E2483" s="115">
        <v>21</v>
      </c>
      <c r="F2483" s="115">
        <v>39.56</v>
      </c>
    </row>
    <row r="2484" spans="1:6" x14ac:dyDescent="0.25">
      <c r="A2484" s="108" t="s">
        <v>4890</v>
      </c>
      <c r="B2484" s="109" t="s">
        <v>4891</v>
      </c>
      <c r="C2484" s="110"/>
      <c r="D2484" s="111"/>
      <c r="E2484" s="111"/>
      <c r="F2484" s="111"/>
    </row>
    <row r="2485" spans="1:6" x14ac:dyDescent="0.25">
      <c r="A2485" s="112" t="s">
        <v>4892</v>
      </c>
      <c r="B2485" s="113" t="s">
        <v>4893</v>
      </c>
      <c r="C2485" s="114" t="s">
        <v>13</v>
      </c>
      <c r="D2485" s="115">
        <v>3.26</v>
      </c>
      <c r="E2485" s="115">
        <v>10.5</v>
      </c>
      <c r="F2485" s="115">
        <v>13.76</v>
      </c>
    </row>
    <row r="2486" spans="1:6" x14ac:dyDescent="0.25">
      <c r="A2486" s="112" t="s">
        <v>4894</v>
      </c>
      <c r="B2486" s="113" t="s">
        <v>4895</v>
      </c>
      <c r="C2486" s="114" t="s">
        <v>13</v>
      </c>
      <c r="D2486" s="115">
        <v>6.88</v>
      </c>
      <c r="E2486" s="115">
        <v>10.5</v>
      </c>
      <c r="F2486" s="115">
        <v>17.38</v>
      </c>
    </row>
    <row r="2487" spans="1:6" x14ac:dyDescent="0.25">
      <c r="A2487" s="112" t="s">
        <v>4896</v>
      </c>
      <c r="B2487" s="113" t="s">
        <v>4897</v>
      </c>
      <c r="C2487" s="114" t="s">
        <v>13</v>
      </c>
      <c r="D2487" s="115">
        <v>7.77</v>
      </c>
      <c r="E2487" s="115">
        <v>10.5</v>
      </c>
      <c r="F2487" s="115">
        <v>18.27</v>
      </c>
    </row>
    <row r="2488" spans="1:6" x14ac:dyDescent="0.25">
      <c r="A2488" s="108" t="s">
        <v>4898</v>
      </c>
      <c r="B2488" s="109" t="s">
        <v>4899</v>
      </c>
      <c r="C2488" s="110"/>
      <c r="D2488" s="111"/>
      <c r="E2488" s="111"/>
      <c r="F2488" s="111"/>
    </row>
    <row r="2489" spans="1:6" x14ac:dyDescent="0.25">
      <c r="A2489" s="112" t="s">
        <v>4900</v>
      </c>
      <c r="B2489" s="113" t="s">
        <v>4901</v>
      </c>
      <c r="C2489" s="114" t="s">
        <v>13</v>
      </c>
      <c r="D2489" s="115">
        <v>226.61</v>
      </c>
      <c r="E2489" s="115">
        <v>21</v>
      </c>
      <c r="F2489" s="115">
        <v>247.61</v>
      </c>
    </row>
    <row r="2490" spans="1:6" x14ac:dyDescent="0.25">
      <c r="A2490" s="112" t="s">
        <v>4902</v>
      </c>
      <c r="B2490" s="113" t="s">
        <v>4903</v>
      </c>
      <c r="C2490" s="114" t="s">
        <v>13</v>
      </c>
      <c r="D2490" s="115">
        <v>249.44</v>
      </c>
      <c r="E2490" s="115">
        <v>21</v>
      </c>
      <c r="F2490" s="115">
        <v>270.44</v>
      </c>
    </row>
    <row r="2491" spans="1:6" x14ac:dyDescent="0.25">
      <c r="A2491" s="112" t="s">
        <v>4904</v>
      </c>
      <c r="B2491" s="113" t="s">
        <v>4905</v>
      </c>
      <c r="C2491" s="114" t="s">
        <v>13</v>
      </c>
      <c r="D2491" s="115">
        <v>273.20999999999998</v>
      </c>
      <c r="E2491" s="115">
        <v>21</v>
      </c>
      <c r="F2491" s="115">
        <v>294.20999999999998</v>
      </c>
    </row>
    <row r="2492" spans="1:6" x14ac:dyDescent="0.25">
      <c r="A2492" s="112" t="s">
        <v>4906</v>
      </c>
      <c r="B2492" s="113" t="s">
        <v>4907</v>
      </c>
      <c r="C2492" s="114" t="s">
        <v>13</v>
      </c>
      <c r="D2492" s="115">
        <v>281.23</v>
      </c>
      <c r="E2492" s="115">
        <v>21</v>
      </c>
      <c r="F2492" s="115">
        <v>302.23</v>
      </c>
    </row>
    <row r="2493" spans="1:6" x14ac:dyDescent="0.25">
      <c r="A2493" s="112" t="s">
        <v>4908</v>
      </c>
      <c r="B2493" s="113" t="s">
        <v>4909</v>
      </c>
      <c r="C2493" s="114" t="s">
        <v>13</v>
      </c>
      <c r="D2493" s="115">
        <v>327.72</v>
      </c>
      <c r="E2493" s="115">
        <v>21</v>
      </c>
      <c r="F2493" s="115">
        <v>348.72</v>
      </c>
    </row>
    <row r="2494" spans="1:6" x14ac:dyDescent="0.25">
      <c r="A2494" s="112" t="s">
        <v>4910</v>
      </c>
      <c r="B2494" s="113" t="s">
        <v>4911</v>
      </c>
      <c r="C2494" s="114" t="s">
        <v>13</v>
      </c>
      <c r="D2494" s="115">
        <v>500.65</v>
      </c>
      <c r="E2494" s="115">
        <v>21</v>
      </c>
      <c r="F2494" s="115">
        <v>521.65</v>
      </c>
    </row>
    <row r="2495" spans="1:6" x14ac:dyDescent="0.25">
      <c r="A2495" s="112" t="s">
        <v>4912</v>
      </c>
      <c r="B2495" s="113" t="s">
        <v>4913</v>
      </c>
      <c r="C2495" s="114" t="s">
        <v>13</v>
      </c>
      <c r="D2495" s="115">
        <v>758.77</v>
      </c>
      <c r="E2495" s="115">
        <v>21</v>
      </c>
      <c r="F2495" s="115">
        <v>779.77</v>
      </c>
    </row>
    <row r="2496" spans="1:6" x14ac:dyDescent="0.25">
      <c r="A2496" s="112" t="s">
        <v>4914</v>
      </c>
      <c r="B2496" s="113" t="s">
        <v>4915</v>
      </c>
      <c r="C2496" s="114" t="s">
        <v>13</v>
      </c>
      <c r="D2496" s="115">
        <v>929.45</v>
      </c>
      <c r="E2496" s="115">
        <v>21</v>
      </c>
      <c r="F2496" s="115">
        <v>950.45</v>
      </c>
    </row>
    <row r="2497" spans="1:6" x14ac:dyDescent="0.25">
      <c r="A2497" s="112" t="s">
        <v>4916</v>
      </c>
      <c r="B2497" s="113" t="s">
        <v>4917</v>
      </c>
      <c r="C2497" s="114" t="s">
        <v>13</v>
      </c>
      <c r="D2497" s="115">
        <v>1134.28</v>
      </c>
      <c r="E2497" s="115">
        <v>21</v>
      </c>
      <c r="F2497" s="115">
        <v>1155.28</v>
      </c>
    </row>
    <row r="2498" spans="1:6" x14ac:dyDescent="0.25">
      <c r="A2498" s="112" t="s">
        <v>4918</v>
      </c>
      <c r="B2498" s="113" t="s">
        <v>4919</v>
      </c>
      <c r="C2498" s="114" t="s">
        <v>13</v>
      </c>
      <c r="D2498" s="115">
        <v>2576.37</v>
      </c>
      <c r="E2498" s="115">
        <v>21</v>
      </c>
      <c r="F2498" s="115">
        <v>2597.37</v>
      </c>
    </row>
    <row r="2499" spans="1:6" x14ac:dyDescent="0.25">
      <c r="A2499" s="112" t="s">
        <v>4920</v>
      </c>
      <c r="B2499" s="113" t="s">
        <v>4921</v>
      </c>
      <c r="C2499" s="114" t="s">
        <v>13</v>
      </c>
      <c r="D2499" s="115">
        <v>2911.53</v>
      </c>
      <c r="E2499" s="115">
        <v>21</v>
      </c>
      <c r="F2499" s="115">
        <v>2932.53</v>
      </c>
    </row>
    <row r="2500" spans="1:6" x14ac:dyDescent="0.25">
      <c r="A2500" s="112" t="s">
        <v>4922</v>
      </c>
      <c r="B2500" s="113" t="s">
        <v>4923</v>
      </c>
      <c r="C2500" s="114" t="s">
        <v>13</v>
      </c>
      <c r="D2500" s="115">
        <v>5807.34</v>
      </c>
      <c r="E2500" s="115">
        <v>21</v>
      </c>
      <c r="F2500" s="115">
        <v>5828.34</v>
      </c>
    </row>
    <row r="2501" spans="1:6" x14ac:dyDescent="0.25">
      <c r="A2501" s="112" t="s">
        <v>4924</v>
      </c>
      <c r="B2501" s="113" t="s">
        <v>4925</v>
      </c>
      <c r="C2501" s="114" t="s">
        <v>13</v>
      </c>
      <c r="D2501" s="115">
        <v>98.57</v>
      </c>
      <c r="E2501" s="115">
        <v>21</v>
      </c>
      <c r="F2501" s="115">
        <v>119.57</v>
      </c>
    </row>
    <row r="2502" spans="1:6" x14ac:dyDescent="0.25">
      <c r="A2502" s="112" t="s">
        <v>4926</v>
      </c>
      <c r="B2502" s="113" t="s">
        <v>4927</v>
      </c>
      <c r="C2502" s="114" t="s">
        <v>13</v>
      </c>
      <c r="D2502" s="115">
        <v>123.14</v>
      </c>
      <c r="E2502" s="115">
        <v>21</v>
      </c>
      <c r="F2502" s="115">
        <v>144.13999999999999</v>
      </c>
    </row>
    <row r="2503" spans="1:6" x14ac:dyDescent="0.25">
      <c r="A2503" s="112" t="s">
        <v>4928</v>
      </c>
      <c r="B2503" s="113" t="s">
        <v>4929</v>
      </c>
      <c r="C2503" s="114" t="s">
        <v>13</v>
      </c>
      <c r="D2503" s="115">
        <v>159.76</v>
      </c>
      <c r="E2503" s="115">
        <v>21</v>
      </c>
      <c r="F2503" s="115">
        <v>180.76</v>
      </c>
    </row>
    <row r="2504" spans="1:6" x14ac:dyDescent="0.25">
      <c r="A2504" s="108" t="s">
        <v>4930</v>
      </c>
      <c r="B2504" s="109" t="s">
        <v>4931</v>
      </c>
      <c r="C2504" s="110"/>
      <c r="D2504" s="111"/>
      <c r="E2504" s="111"/>
      <c r="F2504" s="111"/>
    </row>
    <row r="2505" spans="1:6" x14ac:dyDescent="0.25">
      <c r="A2505" s="112" t="s">
        <v>4932</v>
      </c>
      <c r="B2505" s="113" t="s">
        <v>4933</v>
      </c>
      <c r="C2505" s="114" t="s">
        <v>13</v>
      </c>
      <c r="D2505" s="115">
        <v>67.180000000000007</v>
      </c>
      <c r="E2505" s="115">
        <v>18.899999999999999</v>
      </c>
      <c r="F2505" s="115">
        <v>86.08</v>
      </c>
    </row>
    <row r="2506" spans="1:6" ht="30" x14ac:dyDescent="0.25">
      <c r="A2506" s="112" t="s">
        <v>4934</v>
      </c>
      <c r="B2506" s="113" t="s">
        <v>4935</v>
      </c>
      <c r="C2506" s="114" t="s">
        <v>13</v>
      </c>
      <c r="D2506" s="115">
        <v>104.11</v>
      </c>
      <c r="E2506" s="115">
        <v>21</v>
      </c>
      <c r="F2506" s="115">
        <v>125.11</v>
      </c>
    </row>
    <row r="2507" spans="1:6" ht="30" x14ac:dyDescent="0.25">
      <c r="A2507" s="112" t="s">
        <v>4936</v>
      </c>
      <c r="B2507" s="113" t="s">
        <v>4937</v>
      </c>
      <c r="C2507" s="114" t="s">
        <v>13</v>
      </c>
      <c r="D2507" s="115">
        <v>421.8</v>
      </c>
      <c r="E2507" s="115">
        <v>21</v>
      </c>
      <c r="F2507" s="115">
        <v>442.8</v>
      </c>
    </row>
    <row r="2508" spans="1:6" ht="30" x14ac:dyDescent="0.25">
      <c r="A2508" s="112" t="s">
        <v>4938</v>
      </c>
      <c r="B2508" s="113" t="s">
        <v>4939</v>
      </c>
      <c r="C2508" s="114" t="s">
        <v>13</v>
      </c>
      <c r="D2508" s="115">
        <v>297.5</v>
      </c>
      <c r="E2508" s="115">
        <v>21</v>
      </c>
      <c r="F2508" s="115">
        <v>318.5</v>
      </c>
    </row>
    <row r="2509" spans="1:6" x14ac:dyDescent="0.25">
      <c r="A2509" s="112" t="s">
        <v>4940</v>
      </c>
      <c r="B2509" s="113" t="s">
        <v>4941</v>
      </c>
      <c r="C2509" s="114" t="s">
        <v>13</v>
      </c>
      <c r="D2509" s="115">
        <v>87.2</v>
      </c>
      <c r="E2509" s="115">
        <v>41.99</v>
      </c>
      <c r="F2509" s="115">
        <v>129.19</v>
      </c>
    </row>
    <row r="2510" spans="1:6" ht="30" x14ac:dyDescent="0.25">
      <c r="A2510" s="112" t="s">
        <v>4942</v>
      </c>
      <c r="B2510" s="113" t="s">
        <v>4943</v>
      </c>
      <c r="C2510" s="114" t="s">
        <v>13</v>
      </c>
      <c r="D2510" s="115">
        <v>2150.6999999999998</v>
      </c>
      <c r="E2510" s="115">
        <v>41.99</v>
      </c>
      <c r="F2510" s="115">
        <v>2192.69</v>
      </c>
    </row>
    <row r="2511" spans="1:6" x14ac:dyDescent="0.25">
      <c r="A2511" s="112" t="s">
        <v>4944</v>
      </c>
      <c r="B2511" s="113" t="s">
        <v>4945</v>
      </c>
      <c r="C2511" s="114" t="s">
        <v>13</v>
      </c>
      <c r="D2511" s="115">
        <v>76.430000000000007</v>
      </c>
      <c r="E2511" s="115">
        <v>41.99</v>
      </c>
      <c r="F2511" s="115">
        <v>118.42</v>
      </c>
    </row>
    <row r="2512" spans="1:6" ht="30" x14ac:dyDescent="0.25">
      <c r="A2512" s="112" t="s">
        <v>4946</v>
      </c>
      <c r="B2512" s="113" t="s">
        <v>4947</v>
      </c>
      <c r="C2512" s="114" t="s">
        <v>13</v>
      </c>
      <c r="D2512" s="115">
        <v>2523.35</v>
      </c>
      <c r="E2512" s="115">
        <v>21</v>
      </c>
      <c r="F2512" s="115">
        <v>2544.35</v>
      </c>
    </row>
    <row r="2513" spans="1:6" x14ac:dyDescent="0.25">
      <c r="A2513" s="112" t="s">
        <v>4948</v>
      </c>
      <c r="B2513" s="113" t="s">
        <v>4949</v>
      </c>
      <c r="C2513" s="114" t="s">
        <v>13</v>
      </c>
      <c r="D2513" s="115">
        <v>83.76</v>
      </c>
      <c r="E2513" s="115">
        <v>41.99</v>
      </c>
      <c r="F2513" s="115">
        <v>125.75</v>
      </c>
    </row>
    <row r="2514" spans="1:6" x14ac:dyDescent="0.25">
      <c r="A2514" s="112" t="s">
        <v>4950</v>
      </c>
      <c r="B2514" s="113" t="s">
        <v>4951</v>
      </c>
      <c r="C2514" s="114" t="s">
        <v>13</v>
      </c>
      <c r="D2514" s="115">
        <v>211.43</v>
      </c>
      <c r="E2514" s="115">
        <v>25.19</v>
      </c>
      <c r="F2514" s="115">
        <v>236.62</v>
      </c>
    </row>
    <row r="2515" spans="1:6" x14ac:dyDescent="0.25">
      <c r="A2515" s="108" t="s">
        <v>4952</v>
      </c>
      <c r="B2515" s="109" t="s">
        <v>4953</v>
      </c>
      <c r="C2515" s="110"/>
      <c r="D2515" s="111"/>
      <c r="E2515" s="111"/>
      <c r="F2515" s="111"/>
    </row>
    <row r="2516" spans="1:6" x14ac:dyDescent="0.25">
      <c r="A2516" s="112" t="s">
        <v>4954</v>
      </c>
      <c r="B2516" s="113" t="s">
        <v>4955</v>
      </c>
      <c r="C2516" s="114" t="s">
        <v>13</v>
      </c>
      <c r="D2516" s="115">
        <v>541.4</v>
      </c>
      <c r="E2516" s="115">
        <v>16.8</v>
      </c>
      <c r="F2516" s="115">
        <v>558.20000000000005</v>
      </c>
    </row>
    <row r="2517" spans="1:6" x14ac:dyDescent="0.25">
      <c r="A2517" s="112" t="s">
        <v>4956</v>
      </c>
      <c r="B2517" s="113" t="s">
        <v>4957</v>
      </c>
      <c r="C2517" s="114" t="s">
        <v>13</v>
      </c>
      <c r="D2517" s="115">
        <v>260.07</v>
      </c>
      <c r="E2517" s="115">
        <v>16.8</v>
      </c>
      <c r="F2517" s="115">
        <v>276.87</v>
      </c>
    </row>
    <row r="2518" spans="1:6" x14ac:dyDescent="0.25">
      <c r="A2518" s="112" t="s">
        <v>4958</v>
      </c>
      <c r="B2518" s="113" t="s">
        <v>4959</v>
      </c>
      <c r="C2518" s="114" t="s">
        <v>13</v>
      </c>
      <c r="D2518" s="115">
        <v>145.6</v>
      </c>
      <c r="E2518" s="115">
        <v>16.8</v>
      </c>
      <c r="F2518" s="115">
        <v>162.4</v>
      </c>
    </row>
    <row r="2519" spans="1:6" x14ac:dyDescent="0.25">
      <c r="A2519" s="112" t="s">
        <v>4960</v>
      </c>
      <c r="B2519" s="113" t="s">
        <v>4961</v>
      </c>
      <c r="C2519" s="114" t="s">
        <v>13</v>
      </c>
      <c r="D2519" s="115">
        <v>332.65</v>
      </c>
      <c r="E2519" s="115">
        <v>16.8</v>
      </c>
      <c r="F2519" s="115">
        <v>349.45</v>
      </c>
    </row>
    <row r="2520" spans="1:6" x14ac:dyDescent="0.25">
      <c r="A2520" s="108" t="s">
        <v>4962</v>
      </c>
      <c r="B2520" s="109" t="s">
        <v>4963</v>
      </c>
      <c r="C2520" s="110"/>
      <c r="D2520" s="111"/>
      <c r="E2520" s="111"/>
      <c r="F2520" s="111"/>
    </row>
    <row r="2521" spans="1:6" x14ac:dyDescent="0.25">
      <c r="A2521" s="112" t="s">
        <v>4964</v>
      </c>
      <c r="B2521" s="113" t="s">
        <v>4965</v>
      </c>
      <c r="C2521" s="114" t="s">
        <v>13</v>
      </c>
      <c r="D2521" s="115">
        <v>132.26</v>
      </c>
      <c r="E2521" s="115">
        <v>16.8</v>
      </c>
      <c r="F2521" s="115">
        <v>149.06</v>
      </c>
    </row>
    <row r="2522" spans="1:6" ht="30" x14ac:dyDescent="0.25">
      <c r="A2522" s="112" t="s">
        <v>4966</v>
      </c>
      <c r="B2522" s="113" t="s">
        <v>4967</v>
      </c>
      <c r="C2522" s="114" t="s">
        <v>13</v>
      </c>
      <c r="D2522" s="115">
        <v>367.41</v>
      </c>
      <c r="E2522" s="115">
        <v>10.5</v>
      </c>
      <c r="F2522" s="115">
        <v>377.91</v>
      </c>
    </row>
    <row r="2523" spans="1:6" x14ac:dyDescent="0.25">
      <c r="A2523" s="108" t="s">
        <v>4968</v>
      </c>
      <c r="B2523" s="109" t="s">
        <v>4969</v>
      </c>
      <c r="C2523" s="110"/>
      <c r="D2523" s="111"/>
      <c r="E2523" s="111"/>
      <c r="F2523" s="111"/>
    </row>
    <row r="2524" spans="1:6" x14ac:dyDescent="0.25">
      <c r="A2524" s="112" t="s">
        <v>4970</v>
      </c>
      <c r="B2524" s="113" t="s">
        <v>4971</v>
      </c>
      <c r="C2524" s="114" t="s">
        <v>13</v>
      </c>
      <c r="D2524" s="115">
        <v>102.09</v>
      </c>
      <c r="E2524" s="115">
        <v>16.8</v>
      </c>
      <c r="F2524" s="115">
        <v>118.89</v>
      </c>
    </row>
    <row r="2525" spans="1:6" ht="30" x14ac:dyDescent="0.25">
      <c r="A2525" s="112" t="s">
        <v>4972</v>
      </c>
      <c r="B2525" s="113" t="s">
        <v>4973</v>
      </c>
      <c r="C2525" s="114" t="s">
        <v>13</v>
      </c>
      <c r="D2525" s="115">
        <v>149.08000000000001</v>
      </c>
      <c r="E2525" s="115">
        <v>21</v>
      </c>
      <c r="F2525" s="115">
        <v>170.08</v>
      </c>
    </row>
    <row r="2526" spans="1:6" x14ac:dyDescent="0.25">
      <c r="A2526" s="108" t="s">
        <v>4974</v>
      </c>
      <c r="B2526" s="109" t="s">
        <v>4975</v>
      </c>
      <c r="C2526" s="110"/>
      <c r="D2526" s="111"/>
      <c r="E2526" s="111"/>
      <c r="F2526" s="111"/>
    </row>
    <row r="2527" spans="1:6" x14ac:dyDescent="0.25">
      <c r="A2527" s="112" t="s">
        <v>4976</v>
      </c>
      <c r="B2527" s="113" t="s">
        <v>4977</v>
      </c>
      <c r="C2527" s="114" t="s">
        <v>13</v>
      </c>
      <c r="D2527" s="115">
        <v>92.42</v>
      </c>
      <c r="E2527" s="115">
        <v>33.590000000000003</v>
      </c>
      <c r="F2527" s="115">
        <v>126.01</v>
      </c>
    </row>
    <row r="2528" spans="1:6" x14ac:dyDescent="0.25">
      <c r="A2528" s="112" t="s">
        <v>4978</v>
      </c>
      <c r="B2528" s="113" t="s">
        <v>4979</v>
      </c>
      <c r="C2528" s="114" t="s">
        <v>13</v>
      </c>
      <c r="D2528" s="115">
        <v>57.34</v>
      </c>
      <c r="E2528" s="115">
        <v>33.590000000000003</v>
      </c>
      <c r="F2528" s="115">
        <v>90.93</v>
      </c>
    </row>
    <row r="2529" spans="1:6" x14ac:dyDescent="0.25">
      <c r="A2529" s="112" t="s">
        <v>4980</v>
      </c>
      <c r="B2529" s="113" t="s">
        <v>4981</v>
      </c>
      <c r="C2529" s="114" t="s">
        <v>13</v>
      </c>
      <c r="D2529" s="115">
        <v>31.48</v>
      </c>
      <c r="E2529" s="115">
        <v>12.6</v>
      </c>
      <c r="F2529" s="115">
        <v>44.08</v>
      </c>
    </row>
    <row r="2530" spans="1:6" x14ac:dyDescent="0.25">
      <c r="A2530" s="112" t="s">
        <v>4982</v>
      </c>
      <c r="B2530" s="113" t="s">
        <v>4983</v>
      </c>
      <c r="C2530" s="114" t="s">
        <v>13</v>
      </c>
      <c r="D2530" s="115">
        <v>153.32</v>
      </c>
      <c r="E2530" s="115">
        <v>12.6</v>
      </c>
      <c r="F2530" s="115">
        <v>165.92</v>
      </c>
    </row>
    <row r="2531" spans="1:6" x14ac:dyDescent="0.25">
      <c r="A2531" s="112" t="s">
        <v>4984</v>
      </c>
      <c r="B2531" s="113" t="s">
        <v>4985</v>
      </c>
      <c r="C2531" s="114" t="s">
        <v>13</v>
      </c>
      <c r="D2531" s="115">
        <v>384.38</v>
      </c>
      <c r="E2531" s="115">
        <v>12.6</v>
      </c>
      <c r="F2531" s="115">
        <v>396.98</v>
      </c>
    </row>
    <row r="2532" spans="1:6" x14ac:dyDescent="0.25">
      <c r="A2532" s="112" t="s">
        <v>4986</v>
      </c>
      <c r="B2532" s="113" t="s">
        <v>4987</v>
      </c>
      <c r="C2532" s="114" t="s">
        <v>13</v>
      </c>
      <c r="D2532" s="115">
        <v>2.98</v>
      </c>
      <c r="E2532" s="115">
        <v>1.34</v>
      </c>
      <c r="F2532" s="115">
        <v>4.32</v>
      </c>
    </row>
    <row r="2533" spans="1:6" x14ac:dyDescent="0.25">
      <c r="A2533" s="112" t="s">
        <v>4988</v>
      </c>
      <c r="B2533" s="113" t="s">
        <v>4989</v>
      </c>
      <c r="C2533" s="114" t="s">
        <v>13</v>
      </c>
      <c r="D2533" s="115">
        <v>8.69</v>
      </c>
      <c r="E2533" s="115">
        <v>1.34</v>
      </c>
      <c r="F2533" s="115">
        <v>10.029999999999999</v>
      </c>
    </row>
    <row r="2534" spans="1:6" x14ac:dyDescent="0.25">
      <c r="A2534" s="112" t="s">
        <v>4990</v>
      </c>
      <c r="B2534" s="113" t="s">
        <v>4991</v>
      </c>
      <c r="C2534" s="114" t="s">
        <v>13</v>
      </c>
      <c r="D2534" s="115">
        <v>48.43</v>
      </c>
      <c r="E2534" s="115">
        <v>16.8</v>
      </c>
      <c r="F2534" s="115">
        <v>65.23</v>
      </c>
    </row>
    <row r="2535" spans="1:6" x14ac:dyDescent="0.25">
      <c r="A2535" s="112" t="s">
        <v>4992</v>
      </c>
      <c r="B2535" s="113" t="s">
        <v>4993</v>
      </c>
      <c r="C2535" s="114" t="s">
        <v>13</v>
      </c>
      <c r="D2535" s="115">
        <v>6.48</v>
      </c>
      <c r="E2535" s="115">
        <v>8.4</v>
      </c>
      <c r="F2535" s="115">
        <v>14.88</v>
      </c>
    </row>
    <row r="2536" spans="1:6" x14ac:dyDescent="0.25">
      <c r="A2536" s="112" t="s">
        <v>4994</v>
      </c>
      <c r="B2536" s="113" t="s">
        <v>4995</v>
      </c>
      <c r="C2536" s="114" t="s">
        <v>13</v>
      </c>
      <c r="D2536" s="115">
        <v>7.98</v>
      </c>
      <c r="E2536" s="115">
        <v>8.4</v>
      </c>
      <c r="F2536" s="115">
        <v>16.38</v>
      </c>
    </row>
    <row r="2537" spans="1:6" x14ac:dyDescent="0.25">
      <c r="A2537" s="112" t="s">
        <v>4996</v>
      </c>
      <c r="B2537" s="113" t="s">
        <v>4997</v>
      </c>
      <c r="C2537" s="114" t="s">
        <v>13</v>
      </c>
      <c r="D2537" s="115">
        <v>447.51</v>
      </c>
      <c r="E2537" s="115">
        <v>41.99</v>
      </c>
      <c r="F2537" s="115">
        <v>489.5</v>
      </c>
    </row>
    <row r="2538" spans="1:6" x14ac:dyDescent="0.25">
      <c r="A2538" s="112" t="s">
        <v>4998</v>
      </c>
      <c r="B2538" s="113" t="s">
        <v>4999</v>
      </c>
      <c r="C2538" s="114" t="s">
        <v>13</v>
      </c>
      <c r="D2538" s="115">
        <v>27.5</v>
      </c>
      <c r="E2538" s="115">
        <v>18.77</v>
      </c>
      <c r="F2538" s="115">
        <v>46.27</v>
      </c>
    </row>
    <row r="2539" spans="1:6" x14ac:dyDescent="0.25">
      <c r="A2539" s="112" t="s">
        <v>5000</v>
      </c>
      <c r="B2539" s="113" t="s">
        <v>5001</v>
      </c>
      <c r="C2539" s="114" t="s">
        <v>13</v>
      </c>
      <c r="D2539" s="115">
        <v>24.27</v>
      </c>
      <c r="E2539" s="115">
        <v>18.77</v>
      </c>
      <c r="F2539" s="115">
        <v>43.04</v>
      </c>
    </row>
    <row r="2540" spans="1:6" x14ac:dyDescent="0.25">
      <c r="A2540" s="108" t="s">
        <v>5002</v>
      </c>
      <c r="B2540" s="109" t="s">
        <v>5003</v>
      </c>
      <c r="C2540" s="110"/>
      <c r="D2540" s="111"/>
      <c r="E2540" s="111"/>
      <c r="F2540" s="111"/>
    </row>
    <row r="2541" spans="1:6" x14ac:dyDescent="0.25">
      <c r="A2541" s="108" t="s">
        <v>5004</v>
      </c>
      <c r="B2541" s="109" t="s">
        <v>5005</v>
      </c>
      <c r="C2541" s="110"/>
      <c r="D2541" s="111"/>
      <c r="E2541" s="111"/>
      <c r="F2541" s="111"/>
    </row>
    <row r="2542" spans="1:6" x14ac:dyDescent="0.25">
      <c r="A2542" s="112" t="s">
        <v>5006</v>
      </c>
      <c r="B2542" s="113" t="s">
        <v>5007</v>
      </c>
      <c r="C2542" s="114" t="s">
        <v>13</v>
      </c>
      <c r="D2542" s="115">
        <v>20.09</v>
      </c>
      <c r="E2542" s="115">
        <v>3.35</v>
      </c>
      <c r="F2542" s="115">
        <v>23.44</v>
      </c>
    </row>
    <row r="2543" spans="1:6" x14ac:dyDescent="0.25">
      <c r="A2543" s="112" t="s">
        <v>5008</v>
      </c>
      <c r="B2543" s="113" t="s">
        <v>5009</v>
      </c>
      <c r="C2543" s="114" t="s">
        <v>13</v>
      </c>
      <c r="D2543" s="115">
        <v>35.4</v>
      </c>
      <c r="E2543" s="115">
        <v>3.35</v>
      </c>
      <c r="F2543" s="115">
        <v>38.75</v>
      </c>
    </row>
    <row r="2544" spans="1:6" x14ac:dyDescent="0.25">
      <c r="A2544" s="112" t="s">
        <v>5010</v>
      </c>
      <c r="B2544" s="113" t="s">
        <v>5011</v>
      </c>
      <c r="C2544" s="114" t="s">
        <v>13</v>
      </c>
      <c r="D2544" s="115">
        <v>78.86</v>
      </c>
      <c r="E2544" s="115">
        <v>3.35</v>
      </c>
      <c r="F2544" s="115">
        <v>82.21</v>
      </c>
    </row>
    <row r="2545" spans="1:6" x14ac:dyDescent="0.25">
      <c r="A2545" s="112" t="s">
        <v>5012</v>
      </c>
      <c r="B2545" s="113" t="s">
        <v>5013</v>
      </c>
      <c r="C2545" s="114" t="s">
        <v>13</v>
      </c>
      <c r="D2545" s="115">
        <v>32.200000000000003</v>
      </c>
      <c r="E2545" s="115">
        <v>3.35</v>
      </c>
      <c r="F2545" s="115">
        <v>35.549999999999997</v>
      </c>
    </row>
    <row r="2546" spans="1:6" x14ac:dyDescent="0.25">
      <c r="A2546" s="108" t="s">
        <v>5014</v>
      </c>
      <c r="B2546" s="109" t="s">
        <v>5015</v>
      </c>
      <c r="C2546" s="110"/>
      <c r="D2546" s="111"/>
      <c r="E2546" s="111"/>
      <c r="F2546" s="111"/>
    </row>
    <row r="2547" spans="1:6" x14ac:dyDescent="0.25">
      <c r="A2547" s="112" t="s">
        <v>5016</v>
      </c>
      <c r="B2547" s="113" t="s">
        <v>5017</v>
      </c>
      <c r="C2547" s="114" t="s">
        <v>13</v>
      </c>
      <c r="D2547" s="115">
        <v>4.5199999999999996</v>
      </c>
      <c r="E2547" s="115">
        <v>3.36</v>
      </c>
      <c r="F2547" s="115">
        <v>7.88</v>
      </c>
    </row>
    <row r="2548" spans="1:6" ht="30" x14ac:dyDescent="0.25">
      <c r="A2548" s="112" t="s">
        <v>5018</v>
      </c>
      <c r="B2548" s="113" t="s">
        <v>5019</v>
      </c>
      <c r="C2548" s="114" t="s">
        <v>119</v>
      </c>
      <c r="D2548" s="115">
        <v>109.99</v>
      </c>
      <c r="E2548" s="115">
        <v>16.8</v>
      </c>
      <c r="F2548" s="115">
        <v>126.79</v>
      </c>
    </row>
    <row r="2549" spans="1:6" x14ac:dyDescent="0.25">
      <c r="A2549" s="108" t="s">
        <v>5020</v>
      </c>
      <c r="B2549" s="109" t="s">
        <v>5021</v>
      </c>
      <c r="C2549" s="110"/>
      <c r="D2549" s="111"/>
      <c r="E2549" s="111"/>
      <c r="F2549" s="111"/>
    </row>
    <row r="2550" spans="1:6" x14ac:dyDescent="0.25">
      <c r="A2550" s="112" t="s">
        <v>5022</v>
      </c>
      <c r="B2550" s="113" t="s">
        <v>5023</v>
      </c>
      <c r="C2550" s="114" t="s">
        <v>13</v>
      </c>
      <c r="D2550" s="115">
        <v>119.82</v>
      </c>
      <c r="E2550" s="115">
        <v>3.35</v>
      </c>
      <c r="F2550" s="115">
        <v>123.17</v>
      </c>
    </row>
    <row r="2551" spans="1:6" x14ac:dyDescent="0.25">
      <c r="A2551" s="112" t="s">
        <v>5024</v>
      </c>
      <c r="B2551" s="113" t="s">
        <v>5025</v>
      </c>
      <c r="C2551" s="114" t="s">
        <v>13</v>
      </c>
      <c r="D2551" s="115">
        <v>123.73</v>
      </c>
      <c r="E2551" s="115">
        <v>3.35</v>
      </c>
      <c r="F2551" s="115">
        <v>127.08</v>
      </c>
    </row>
    <row r="2552" spans="1:6" x14ac:dyDescent="0.25">
      <c r="A2552" s="112" t="s">
        <v>5026</v>
      </c>
      <c r="B2552" s="113" t="s">
        <v>5027</v>
      </c>
      <c r="C2552" s="114" t="s">
        <v>13</v>
      </c>
      <c r="D2552" s="115">
        <v>84.57</v>
      </c>
      <c r="E2552" s="115">
        <v>3.35</v>
      </c>
      <c r="F2552" s="115">
        <v>87.92</v>
      </c>
    </row>
    <row r="2553" spans="1:6" x14ac:dyDescent="0.25">
      <c r="A2553" s="108" t="s">
        <v>5028</v>
      </c>
      <c r="B2553" s="109" t="s">
        <v>5029</v>
      </c>
      <c r="C2553" s="110"/>
      <c r="D2553" s="111"/>
      <c r="E2553" s="111"/>
      <c r="F2553" s="111"/>
    </row>
    <row r="2554" spans="1:6" x14ac:dyDescent="0.25">
      <c r="A2554" s="112" t="s">
        <v>5030</v>
      </c>
      <c r="B2554" s="113" t="s">
        <v>5031</v>
      </c>
      <c r="C2554" s="114" t="s">
        <v>13</v>
      </c>
      <c r="D2554" s="115">
        <v>28.31</v>
      </c>
      <c r="E2554" s="115">
        <v>3.35</v>
      </c>
      <c r="F2554" s="115">
        <v>31.66</v>
      </c>
    </row>
    <row r="2555" spans="1:6" x14ac:dyDescent="0.25">
      <c r="A2555" s="112" t="s">
        <v>5032</v>
      </c>
      <c r="B2555" s="113" t="s">
        <v>5033</v>
      </c>
      <c r="C2555" s="114" t="s">
        <v>13</v>
      </c>
      <c r="D2555" s="115">
        <v>20.059999999999999</v>
      </c>
      <c r="E2555" s="115">
        <v>3.35</v>
      </c>
      <c r="F2555" s="115">
        <v>23.41</v>
      </c>
    </row>
    <row r="2556" spans="1:6" x14ac:dyDescent="0.25">
      <c r="A2556" s="112" t="s">
        <v>5034</v>
      </c>
      <c r="B2556" s="113" t="s">
        <v>5035</v>
      </c>
      <c r="C2556" s="114" t="s">
        <v>13</v>
      </c>
      <c r="D2556" s="115">
        <v>14.43</v>
      </c>
      <c r="E2556" s="115">
        <v>3.35</v>
      </c>
      <c r="F2556" s="115">
        <v>17.78</v>
      </c>
    </row>
    <row r="2557" spans="1:6" x14ac:dyDescent="0.25">
      <c r="A2557" s="108" t="s">
        <v>5036</v>
      </c>
      <c r="B2557" s="109" t="s">
        <v>5037</v>
      </c>
      <c r="C2557" s="110"/>
      <c r="D2557" s="111"/>
      <c r="E2557" s="111"/>
      <c r="F2557" s="111"/>
    </row>
    <row r="2558" spans="1:6" x14ac:dyDescent="0.25">
      <c r="A2558" s="112" t="s">
        <v>5038</v>
      </c>
      <c r="B2558" s="113" t="s">
        <v>5039</v>
      </c>
      <c r="C2558" s="114" t="s">
        <v>13</v>
      </c>
      <c r="D2558" s="115">
        <v>20.56</v>
      </c>
      <c r="E2558" s="115">
        <v>3.35</v>
      </c>
      <c r="F2558" s="115">
        <v>23.91</v>
      </c>
    </row>
    <row r="2559" spans="1:6" x14ac:dyDescent="0.25">
      <c r="A2559" s="112" t="s">
        <v>5040</v>
      </c>
      <c r="B2559" s="113" t="s">
        <v>5041</v>
      </c>
      <c r="C2559" s="114" t="s">
        <v>13</v>
      </c>
      <c r="D2559" s="115">
        <v>9.1300000000000008</v>
      </c>
      <c r="E2559" s="115">
        <v>3.35</v>
      </c>
      <c r="F2559" s="115">
        <v>12.48</v>
      </c>
    </row>
    <row r="2560" spans="1:6" x14ac:dyDescent="0.25">
      <c r="A2560" s="112" t="s">
        <v>5042</v>
      </c>
      <c r="B2560" s="113" t="s">
        <v>5043</v>
      </c>
      <c r="C2560" s="114" t="s">
        <v>13</v>
      </c>
      <c r="D2560" s="115">
        <v>9.9700000000000006</v>
      </c>
      <c r="E2560" s="115">
        <v>3.35</v>
      </c>
      <c r="F2560" s="115">
        <v>13.32</v>
      </c>
    </row>
    <row r="2561" spans="1:6" x14ac:dyDescent="0.25">
      <c r="A2561" s="112" t="s">
        <v>5044</v>
      </c>
      <c r="B2561" s="113" t="s">
        <v>5045</v>
      </c>
      <c r="C2561" s="114" t="s">
        <v>13</v>
      </c>
      <c r="D2561" s="115">
        <v>11.9</v>
      </c>
      <c r="E2561" s="115">
        <v>3.35</v>
      </c>
      <c r="F2561" s="115">
        <v>15.25</v>
      </c>
    </row>
    <row r="2562" spans="1:6" x14ac:dyDescent="0.25">
      <c r="A2562" s="112" t="s">
        <v>5046</v>
      </c>
      <c r="B2562" s="113" t="s">
        <v>5047</v>
      </c>
      <c r="C2562" s="114" t="s">
        <v>13</v>
      </c>
      <c r="D2562" s="115">
        <v>9.74</v>
      </c>
      <c r="E2562" s="115">
        <v>3.35</v>
      </c>
      <c r="F2562" s="115">
        <v>13.09</v>
      </c>
    </row>
    <row r="2563" spans="1:6" ht="30" x14ac:dyDescent="0.25">
      <c r="A2563" s="112" t="s">
        <v>5048</v>
      </c>
      <c r="B2563" s="113" t="s">
        <v>5049</v>
      </c>
      <c r="C2563" s="114" t="s">
        <v>13</v>
      </c>
      <c r="D2563" s="115">
        <v>11.47</v>
      </c>
      <c r="E2563" s="115">
        <v>3.35</v>
      </c>
      <c r="F2563" s="115">
        <v>14.82</v>
      </c>
    </row>
    <row r="2564" spans="1:6" ht="30" x14ac:dyDescent="0.25">
      <c r="A2564" s="112" t="s">
        <v>5050</v>
      </c>
      <c r="B2564" s="113" t="s">
        <v>5051</v>
      </c>
      <c r="C2564" s="114" t="s">
        <v>13</v>
      </c>
      <c r="D2564" s="115">
        <v>7.55</v>
      </c>
      <c r="E2564" s="115">
        <v>3.35</v>
      </c>
      <c r="F2564" s="115">
        <v>10.9</v>
      </c>
    </row>
    <row r="2565" spans="1:6" ht="30" x14ac:dyDescent="0.25">
      <c r="A2565" s="112" t="s">
        <v>5052</v>
      </c>
      <c r="B2565" s="113" t="s">
        <v>5053</v>
      </c>
      <c r="C2565" s="114" t="s">
        <v>13</v>
      </c>
      <c r="D2565" s="115">
        <v>16.11</v>
      </c>
      <c r="E2565" s="115">
        <v>3.35</v>
      </c>
      <c r="F2565" s="115">
        <v>19.46</v>
      </c>
    </row>
    <row r="2566" spans="1:6" ht="30" x14ac:dyDescent="0.25">
      <c r="A2566" s="112" t="s">
        <v>5054</v>
      </c>
      <c r="B2566" s="113" t="s">
        <v>5055</v>
      </c>
      <c r="C2566" s="114" t="s">
        <v>13</v>
      </c>
      <c r="D2566" s="115">
        <v>13.84</v>
      </c>
      <c r="E2566" s="115">
        <v>3.35</v>
      </c>
      <c r="F2566" s="115">
        <v>17.190000000000001</v>
      </c>
    </row>
    <row r="2567" spans="1:6" ht="30" x14ac:dyDescent="0.25">
      <c r="A2567" s="112" t="s">
        <v>5056</v>
      </c>
      <c r="B2567" s="113" t="s">
        <v>5057</v>
      </c>
      <c r="C2567" s="114" t="s">
        <v>13</v>
      </c>
      <c r="D2567" s="115">
        <v>17.760000000000002</v>
      </c>
      <c r="E2567" s="115">
        <v>3.35</v>
      </c>
      <c r="F2567" s="115">
        <v>21.11</v>
      </c>
    </row>
    <row r="2568" spans="1:6" ht="30" x14ac:dyDescent="0.25">
      <c r="A2568" s="112" t="s">
        <v>5058</v>
      </c>
      <c r="B2568" s="113" t="s">
        <v>5059</v>
      </c>
      <c r="C2568" s="114" t="s">
        <v>13</v>
      </c>
      <c r="D2568" s="115">
        <v>13.63</v>
      </c>
      <c r="E2568" s="115">
        <v>3.35</v>
      </c>
      <c r="F2568" s="115">
        <v>16.98</v>
      </c>
    </row>
    <row r="2569" spans="1:6" x14ac:dyDescent="0.25">
      <c r="A2569" s="112" t="s">
        <v>5060</v>
      </c>
      <c r="B2569" s="113" t="s">
        <v>5061</v>
      </c>
      <c r="C2569" s="114" t="s">
        <v>13</v>
      </c>
      <c r="D2569" s="115">
        <v>11.2</v>
      </c>
      <c r="E2569" s="115">
        <v>3.35</v>
      </c>
      <c r="F2569" s="115">
        <v>14.55</v>
      </c>
    </row>
    <row r="2570" spans="1:6" x14ac:dyDescent="0.25">
      <c r="A2570" s="112" t="s">
        <v>5062</v>
      </c>
      <c r="B2570" s="113" t="s">
        <v>5063</v>
      </c>
      <c r="C2570" s="114" t="s">
        <v>13</v>
      </c>
      <c r="D2570" s="115">
        <v>14.63</v>
      </c>
      <c r="E2570" s="115">
        <v>3.35</v>
      </c>
      <c r="F2570" s="115">
        <v>17.98</v>
      </c>
    </row>
    <row r="2571" spans="1:6" x14ac:dyDescent="0.25">
      <c r="A2571" s="112" t="s">
        <v>5064</v>
      </c>
      <c r="B2571" s="113" t="s">
        <v>5065</v>
      </c>
      <c r="C2571" s="114" t="s">
        <v>13</v>
      </c>
      <c r="D2571" s="115">
        <v>15.31</v>
      </c>
      <c r="E2571" s="115">
        <v>3.35</v>
      </c>
      <c r="F2571" s="115">
        <v>18.66</v>
      </c>
    </row>
    <row r="2572" spans="1:6" x14ac:dyDescent="0.25">
      <c r="A2572" s="112" t="s">
        <v>5066</v>
      </c>
      <c r="B2572" s="113" t="s">
        <v>5067</v>
      </c>
      <c r="C2572" s="114" t="s">
        <v>13</v>
      </c>
      <c r="D2572" s="115">
        <v>36.729999999999997</v>
      </c>
      <c r="E2572" s="115">
        <v>3.35</v>
      </c>
      <c r="F2572" s="115">
        <v>40.08</v>
      </c>
    </row>
    <row r="2573" spans="1:6" x14ac:dyDescent="0.25">
      <c r="A2573" s="112" t="s">
        <v>5068</v>
      </c>
      <c r="B2573" s="113" t="s">
        <v>5069</v>
      </c>
      <c r="C2573" s="114" t="s">
        <v>13</v>
      </c>
      <c r="D2573" s="115">
        <v>15.8</v>
      </c>
      <c r="E2573" s="115">
        <v>3.35</v>
      </c>
      <c r="F2573" s="115">
        <v>19.149999999999999</v>
      </c>
    </row>
    <row r="2574" spans="1:6" x14ac:dyDescent="0.25">
      <c r="A2574" s="108" t="s">
        <v>5070</v>
      </c>
      <c r="B2574" s="109" t="s">
        <v>5071</v>
      </c>
      <c r="C2574" s="110"/>
      <c r="D2574" s="111"/>
      <c r="E2574" s="111"/>
      <c r="F2574" s="111"/>
    </row>
    <row r="2575" spans="1:6" ht="30" x14ac:dyDescent="0.25">
      <c r="A2575" s="112" t="s">
        <v>5072</v>
      </c>
      <c r="B2575" s="113" t="s">
        <v>5073</v>
      </c>
      <c r="C2575" s="114" t="s">
        <v>13</v>
      </c>
      <c r="D2575" s="115">
        <v>28.51</v>
      </c>
      <c r="E2575" s="115">
        <v>8.4</v>
      </c>
      <c r="F2575" s="115">
        <v>36.909999999999997</v>
      </c>
    </row>
    <row r="2576" spans="1:6" ht="30" x14ac:dyDescent="0.25">
      <c r="A2576" s="112" t="s">
        <v>5074</v>
      </c>
      <c r="B2576" s="113" t="s">
        <v>5075</v>
      </c>
      <c r="C2576" s="114" t="s">
        <v>13</v>
      </c>
      <c r="D2576" s="115">
        <v>94.24</v>
      </c>
      <c r="E2576" s="115">
        <v>8.4</v>
      </c>
      <c r="F2576" s="115">
        <v>102.64</v>
      </c>
    </row>
    <row r="2577" spans="1:6" ht="30" x14ac:dyDescent="0.25">
      <c r="A2577" s="112" t="s">
        <v>5076</v>
      </c>
      <c r="B2577" s="113" t="s">
        <v>5077</v>
      </c>
      <c r="C2577" s="114" t="s">
        <v>13</v>
      </c>
      <c r="D2577" s="115">
        <v>131.74</v>
      </c>
      <c r="E2577" s="115">
        <v>8.4</v>
      </c>
      <c r="F2577" s="115">
        <v>140.13999999999999</v>
      </c>
    </row>
    <row r="2578" spans="1:6" ht="30" x14ac:dyDescent="0.25">
      <c r="A2578" s="112" t="s">
        <v>5078</v>
      </c>
      <c r="B2578" s="113" t="s">
        <v>5079</v>
      </c>
      <c r="C2578" s="114" t="s">
        <v>13</v>
      </c>
      <c r="D2578" s="115">
        <v>164.45</v>
      </c>
      <c r="E2578" s="115">
        <v>8.4</v>
      </c>
      <c r="F2578" s="115">
        <v>172.85</v>
      </c>
    </row>
    <row r="2579" spans="1:6" ht="30" x14ac:dyDescent="0.25">
      <c r="A2579" s="112" t="s">
        <v>5080</v>
      </c>
      <c r="B2579" s="113" t="s">
        <v>5081</v>
      </c>
      <c r="C2579" s="114" t="s">
        <v>13</v>
      </c>
      <c r="D2579" s="115">
        <v>440.17</v>
      </c>
      <c r="E2579" s="115">
        <v>8.4</v>
      </c>
      <c r="F2579" s="115">
        <v>448.57</v>
      </c>
    </row>
    <row r="2580" spans="1:6" ht="30" x14ac:dyDescent="0.25">
      <c r="A2580" s="112" t="s">
        <v>5082</v>
      </c>
      <c r="B2580" s="113" t="s">
        <v>5083</v>
      </c>
      <c r="C2580" s="114" t="s">
        <v>13</v>
      </c>
      <c r="D2580" s="115">
        <v>92.83</v>
      </c>
      <c r="E2580" s="115">
        <v>8.4</v>
      </c>
      <c r="F2580" s="115">
        <v>101.23</v>
      </c>
    </row>
    <row r="2581" spans="1:6" ht="30" x14ac:dyDescent="0.25">
      <c r="A2581" s="112" t="s">
        <v>5084</v>
      </c>
      <c r="B2581" s="113" t="s">
        <v>5085</v>
      </c>
      <c r="C2581" s="114" t="s">
        <v>13</v>
      </c>
      <c r="D2581" s="115">
        <v>96.92</v>
      </c>
      <c r="E2581" s="115">
        <v>8.4</v>
      </c>
      <c r="F2581" s="115">
        <v>105.32</v>
      </c>
    </row>
    <row r="2582" spans="1:6" ht="30" x14ac:dyDescent="0.25">
      <c r="A2582" s="112" t="s">
        <v>5086</v>
      </c>
      <c r="B2582" s="113" t="s">
        <v>5087</v>
      </c>
      <c r="C2582" s="114" t="s">
        <v>13</v>
      </c>
      <c r="D2582" s="115">
        <v>119.62</v>
      </c>
      <c r="E2582" s="115">
        <v>8.4</v>
      </c>
      <c r="F2582" s="115">
        <v>128.02000000000001</v>
      </c>
    </row>
    <row r="2583" spans="1:6" ht="30" x14ac:dyDescent="0.25">
      <c r="A2583" s="112" t="s">
        <v>5088</v>
      </c>
      <c r="B2583" s="113" t="s">
        <v>5089</v>
      </c>
      <c r="C2583" s="114" t="s">
        <v>13</v>
      </c>
      <c r="D2583" s="115">
        <v>125.35</v>
      </c>
      <c r="E2583" s="115">
        <v>8.4</v>
      </c>
      <c r="F2583" s="115">
        <v>133.75</v>
      </c>
    </row>
    <row r="2584" spans="1:6" x14ac:dyDescent="0.25">
      <c r="A2584" s="108" t="s">
        <v>5090</v>
      </c>
      <c r="B2584" s="109" t="s">
        <v>5091</v>
      </c>
      <c r="C2584" s="110"/>
      <c r="D2584" s="111"/>
      <c r="E2584" s="111"/>
      <c r="F2584" s="111"/>
    </row>
    <row r="2585" spans="1:6" ht="45" x14ac:dyDescent="0.25">
      <c r="A2585" s="112" t="s">
        <v>5092</v>
      </c>
      <c r="B2585" s="113" t="s">
        <v>5093</v>
      </c>
      <c r="C2585" s="114" t="s">
        <v>13</v>
      </c>
      <c r="D2585" s="115">
        <v>32.97</v>
      </c>
      <c r="E2585" s="115">
        <v>16.8</v>
      </c>
      <c r="F2585" s="115">
        <v>49.77</v>
      </c>
    </row>
    <row r="2586" spans="1:6" ht="45" x14ac:dyDescent="0.25">
      <c r="A2586" s="112" t="s">
        <v>5094</v>
      </c>
      <c r="B2586" s="113" t="s">
        <v>5095</v>
      </c>
      <c r="C2586" s="114" t="s">
        <v>13</v>
      </c>
      <c r="D2586" s="115">
        <v>72.89</v>
      </c>
      <c r="E2586" s="115">
        <v>8.4</v>
      </c>
      <c r="F2586" s="115">
        <v>81.290000000000006</v>
      </c>
    </row>
    <row r="2587" spans="1:6" ht="45" x14ac:dyDescent="0.25">
      <c r="A2587" s="112" t="s">
        <v>5096</v>
      </c>
      <c r="B2587" s="113" t="s">
        <v>5097</v>
      </c>
      <c r="C2587" s="114" t="s">
        <v>13</v>
      </c>
      <c r="D2587" s="115">
        <v>39.07</v>
      </c>
      <c r="E2587" s="115">
        <v>16.8</v>
      </c>
      <c r="F2587" s="115">
        <v>55.87</v>
      </c>
    </row>
    <row r="2588" spans="1:6" ht="45" x14ac:dyDescent="0.25">
      <c r="A2588" s="112" t="s">
        <v>5098</v>
      </c>
      <c r="B2588" s="113" t="s">
        <v>5099</v>
      </c>
      <c r="C2588" s="114" t="s">
        <v>13</v>
      </c>
      <c r="D2588" s="115">
        <v>102.11</v>
      </c>
      <c r="E2588" s="115">
        <v>16.8</v>
      </c>
      <c r="F2588" s="115">
        <v>118.91</v>
      </c>
    </row>
    <row r="2589" spans="1:6" ht="45" x14ac:dyDescent="0.25">
      <c r="A2589" s="112" t="s">
        <v>5100</v>
      </c>
      <c r="B2589" s="113" t="s">
        <v>5101</v>
      </c>
      <c r="C2589" s="114" t="s">
        <v>13</v>
      </c>
      <c r="D2589" s="115">
        <v>27.16</v>
      </c>
      <c r="E2589" s="115">
        <v>8.4</v>
      </c>
      <c r="F2589" s="115">
        <v>35.56</v>
      </c>
    </row>
    <row r="2590" spans="1:6" ht="45" x14ac:dyDescent="0.25">
      <c r="A2590" s="112" t="s">
        <v>5102</v>
      </c>
      <c r="B2590" s="113" t="s">
        <v>5103</v>
      </c>
      <c r="C2590" s="114" t="s">
        <v>13</v>
      </c>
      <c r="D2590" s="115">
        <v>37.770000000000003</v>
      </c>
      <c r="E2590" s="115">
        <v>16.8</v>
      </c>
      <c r="F2590" s="115">
        <v>54.57</v>
      </c>
    </row>
    <row r="2591" spans="1:6" x14ac:dyDescent="0.25">
      <c r="A2591" s="108" t="s">
        <v>5104</v>
      </c>
      <c r="B2591" s="109" t="s">
        <v>5105</v>
      </c>
      <c r="C2591" s="110"/>
      <c r="D2591" s="111"/>
      <c r="E2591" s="111"/>
      <c r="F2591" s="111"/>
    </row>
    <row r="2592" spans="1:6" ht="30" x14ac:dyDescent="0.25">
      <c r="A2592" s="112" t="s">
        <v>5106</v>
      </c>
      <c r="B2592" s="113" t="s">
        <v>5107</v>
      </c>
      <c r="C2592" s="114" t="s">
        <v>13</v>
      </c>
      <c r="D2592" s="115">
        <v>66</v>
      </c>
      <c r="E2592" s="115">
        <v>58.74</v>
      </c>
      <c r="F2592" s="115">
        <v>124.74</v>
      </c>
    </row>
    <row r="2593" spans="1:6" ht="30" x14ac:dyDescent="0.25">
      <c r="A2593" s="112" t="s">
        <v>5108</v>
      </c>
      <c r="B2593" s="113" t="s">
        <v>5109</v>
      </c>
      <c r="C2593" s="114" t="s">
        <v>13</v>
      </c>
      <c r="D2593" s="115">
        <v>680.44</v>
      </c>
      <c r="E2593" s="115">
        <v>58.74</v>
      </c>
      <c r="F2593" s="115">
        <v>739.18</v>
      </c>
    </row>
    <row r="2594" spans="1:6" ht="30" x14ac:dyDescent="0.25">
      <c r="A2594" s="112" t="s">
        <v>5110</v>
      </c>
      <c r="B2594" s="113" t="s">
        <v>5111</v>
      </c>
      <c r="C2594" s="114" t="s">
        <v>13</v>
      </c>
      <c r="D2594" s="115">
        <v>469.99</v>
      </c>
      <c r="E2594" s="115">
        <v>58.74</v>
      </c>
      <c r="F2594" s="115">
        <v>528.73</v>
      </c>
    </row>
    <row r="2595" spans="1:6" ht="30" x14ac:dyDescent="0.25">
      <c r="A2595" s="112" t="s">
        <v>5112</v>
      </c>
      <c r="B2595" s="113" t="s">
        <v>5113</v>
      </c>
      <c r="C2595" s="114" t="s">
        <v>13</v>
      </c>
      <c r="D2595" s="115">
        <v>2129.7800000000002</v>
      </c>
      <c r="E2595" s="115">
        <v>251.77</v>
      </c>
      <c r="F2595" s="115">
        <v>2381.5500000000002</v>
      </c>
    </row>
    <row r="2596" spans="1:6" ht="30" x14ac:dyDescent="0.25">
      <c r="A2596" s="112" t="s">
        <v>5114</v>
      </c>
      <c r="B2596" s="113" t="s">
        <v>5115</v>
      </c>
      <c r="C2596" s="114" t="s">
        <v>13</v>
      </c>
      <c r="D2596" s="115">
        <v>2678.28</v>
      </c>
      <c r="E2596" s="115">
        <v>93.41</v>
      </c>
      <c r="F2596" s="115">
        <v>2771.69</v>
      </c>
    </row>
    <row r="2597" spans="1:6" ht="30" x14ac:dyDescent="0.25">
      <c r="A2597" s="112" t="s">
        <v>5116</v>
      </c>
      <c r="B2597" s="113" t="s">
        <v>5117</v>
      </c>
      <c r="C2597" s="114" t="s">
        <v>13</v>
      </c>
      <c r="D2597" s="115">
        <v>2164.67</v>
      </c>
      <c r="E2597" s="115">
        <v>93.41</v>
      </c>
      <c r="F2597" s="115">
        <v>2258.08</v>
      </c>
    </row>
    <row r="2598" spans="1:6" ht="30" x14ac:dyDescent="0.25">
      <c r="A2598" s="112" t="s">
        <v>5118</v>
      </c>
      <c r="B2598" s="113" t="s">
        <v>5119</v>
      </c>
      <c r="C2598" s="114" t="s">
        <v>13</v>
      </c>
      <c r="D2598" s="115">
        <v>679.84</v>
      </c>
      <c r="E2598" s="115">
        <v>60.17</v>
      </c>
      <c r="F2598" s="115">
        <v>740.01</v>
      </c>
    </row>
    <row r="2599" spans="1:6" ht="30" x14ac:dyDescent="0.25">
      <c r="A2599" s="112" t="s">
        <v>5120</v>
      </c>
      <c r="B2599" s="113" t="s">
        <v>5121</v>
      </c>
      <c r="C2599" s="114" t="s">
        <v>13</v>
      </c>
      <c r="D2599" s="115">
        <v>828.42</v>
      </c>
      <c r="E2599" s="115">
        <v>60.17</v>
      </c>
      <c r="F2599" s="115">
        <v>888.59</v>
      </c>
    </row>
    <row r="2600" spans="1:6" ht="30" x14ac:dyDescent="0.25">
      <c r="A2600" s="112" t="s">
        <v>5122</v>
      </c>
      <c r="B2600" s="113" t="s">
        <v>5123</v>
      </c>
      <c r="C2600" s="114" t="s">
        <v>13</v>
      </c>
      <c r="D2600" s="115">
        <v>1468.01</v>
      </c>
      <c r="E2600" s="115">
        <v>93.41</v>
      </c>
      <c r="F2600" s="115">
        <v>1561.42</v>
      </c>
    </row>
    <row r="2601" spans="1:6" ht="30" x14ac:dyDescent="0.25">
      <c r="A2601" s="112" t="s">
        <v>5124</v>
      </c>
      <c r="B2601" s="113" t="s">
        <v>5125</v>
      </c>
      <c r="C2601" s="114" t="s">
        <v>13</v>
      </c>
      <c r="D2601" s="115">
        <v>1273.28</v>
      </c>
      <c r="E2601" s="115">
        <v>423.92</v>
      </c>
      <c r="F2601" s="115">
        <v>1697.2</v>
      </c>
    </row>
    <row r="2602" spans="1:6" ht="30" x14ac:dyDescent="0.25">
      <c r="A2602" s="112" t="s">
        <v>5126</v>
      </c>
      <c r="B2602" s="113" t="s">
        <v>5127</v>
      </c>
      <c r="C2602" s="114" t="s">
        <v>13</v>
      </c>
      <c r="D2602" s="115">
        <v>1093.3699999999999</v>
      </c>
      <c r="E2602" s="115">
        <v>93.41</v>
      </c>
      <c r="F2602" s="115">
        <v>1186.78</v>
      </c>
    </row>
    <row r="2603" spans="1:6" x14ac:dyDescent="0.25">
      <c r="A2603" s="108" t="s">
        <v>5128</v>
      </c>
      <c r="B2603" s="109" t="s">
        <v>5129</v>
      </c>
      <c r="C2603" s="110"/>
      <c r="D2603" s="111"/>
      <c r="E2603" s="111"/>
      <c r="F2603" s="111"/>
    </row>
    <row r="2604" spans="1:6" x14ac:dyDescent="0.25">
      <c r="A2604" s="112" t="s">
        <v>5130</v>
      </c>
      <c r="B2604" s="113" t="s">
        <v>5131</v>
      </c>
      <c r="C2604" s="114" t="s">
        <v>13</v>
      </c>
      <c r="D2604" s="115">
        <v>598.55999999999995</v>
      </c>
      <c r="E2604" s="115">
        <v>29.37</v>
      </c>
      <c r="F2604" s="115">
        <v>627.92999999999995</v>
      </c>
    </row>
    <row r="2605" spans="1:6" ht="30" x14ac:dyDescent="0.25">
      <c r="A2605" s="112" t="s">
        <v>14895</v>
      </c>
      <c r="B2605" s="113" t="s">
        <v>14896</v>
      </c>
      <c r="C2605" s="114" t="s">
        <v>13</v>
      </c>
      <c r="D2605" s="115">
        <v>39.619999999999997</v>
      </c>
      <c r="E2605" s="115">
        <v>12.6</v>
      </c>
      <c r="F2605" s="115">
        <v>52.22</v>
      </c>
    </row>
    <row r="2606" spans="1:6" ht="30" x14ac:dyDescent="0.25">
      <c r="A2606" s="112" t="s">
        <v>5132</v>
      </c>
      <c r="B2606" s="113" t="s">
        <v>5133</v>
      </c>
      <c r="C2606" s="114" t="s">
        <v>13</v>
      </c>
      <c r="D2606" s="115">
        <v>468.39</v>
      </c>
      <c r="E2606" s="115">
        <v>29.37</v>
      </c>
      <c r="F2606" s="115">
        <v>497.76</v>
      </c>
    </row>
    <row r="2607" spans="1:6" ht="30" x14ac:dyDescent="0.25">
      <c r="A2607" s="112" t="s">
        <v>5134</v>
      </c>
      <c r="B2607" s="113" t="s">
        <v>5135</v>
      </c>
      <c r="C2607" s="114" t="s">
        <v>13</v>
      </c>
      <c r="D2607" s="115">
        <v>429.93</v>
      </c>
      <c r="E2607" s="115">
        <v>29.37</v>
      </c>
      <c r="F2607" s="115">
        <v>459.3</v>
      </c>
    </row>
    <row r="2608" spans="1:6" x14ac:dyDescent="0.25">
      <c r="A2608" s="112" t="s">
        <v>5136</v>
      </c>
      <c r="B2608" s="113" t="s">
        <v>5137</v>
      </c>
      <c r="C2608" s="114" t="s">
        <v>13</v>
      </c>
      <c r="D2608" s="115">
        <v>81.8</v>
      </c>
      <c r="E2608" s="115">
        <v>12.6</v>
      </c>
      <c r="F2608" s="115">
        <v>94.4</v>
      </c>
    </row>
    <row r="2609" spans="1:6" x14ac:dyDescent="0.25">
      <c r="A2609" s="112" t="s">
        <v>5138</v>
      </c>
      <c r="B2609" s="113" t="s">
        <v>5139</v>
      </c>
      <c r="C2609" s="114" t="s">
        <v>13</v>
      </c>
      <c r="D2609" s="115">
        <v>103.76</v>
      </c>
      <c r="E2609" s="115">
        <v>12.6</v>
      </c>
      <c r="F2609" s="115">
        <v>116.36</v>
      </c>
    </row>
    <row r="2610" spans="1:6" ht="30" x14ac:dyDescent="0.25">
      <c r="A2610" s="112" t="s">
        <v>5140</v>
      </c>
      <c r="B2610" s="113" t="s">
        <v>5141</v>
      </c>
      <c r="C2610" s="114" t="s">
        <v>13</v>
      </c>
      <c r="D2610" s="115">
        <v>6439.51</v>
      </c>
      <c r="E2610" s="115">
        <v>142.94999999999999</v>
      </c>
      <c r="F2610" s="115">
        <v>6582.46</v>
      </c>
    </row>
    <row r="2611" spans="1:6" ht="30" x14ac:dyDescent="0.25">
      <c r="A2611" s="112" t="s">
        <v>5142</v>
      </c>
      <c r="B2611" s="113" t="s">
        <v>5143</v>
      </c>
      <c r="C2611" s="114" t="s">
        <v>13</v>
      </c>
      <c r="D2611" s="115">
        <v>1264.1300000000001</v>
      </c>
      <c r="E2611" s="115">
        <v>29.37</v>
      </c>
      <c r="F2611" s="115">
        <v>1293.5</v>
      </c>
    </row>
    <row r="2612" spans="1:6" ht="30" x14ac:dyDescent="0.25">
      <c r="A2612" s="112" t="s">
        <v>5144</v>
      </c>
      <c r="B2612" s="113" t="s">
        <v>5145</v>
      </c>
      <c r="C2612" s="114" t="s">
        <v>13</v>
      </c>
      <c r="D2612" s="115">
        <v>786.5</v>
      </c>
      <c r="E2612" s="115">
        <v>29.37</v>
      </c>
      <c r="F2612" s="115">
        <v>815.87</v>
      </c>
    </row>
    <row r="2613" spans="1:6" x14ac:dyDescent="0.25">
      <c r="A2613" s="112" t="s">
        <v>14834</v>
      </c>
      <c r="B2613" s="113" t="s">
        <v>14835</v>
      </c>
      <c r="C2613" s="114" t="s">
        <v>13</v>
      </c>
      <c r="D2613" s="115">
        <v>112.6</v>
      </c>
      <c r="E2613" s="115">
        <v>29.37</v>
      </c>
      <c r="F2613" s="115">
        <v>141.97</v>
      </c>
    </row>
    <row r="2614" spans="1:6" ht="30" x14ac:dyDescent="0.25">
      <c r="A2614" s="112" t="s">
        <v>5146</v>
      </c>
      <c r="B2614" s="113" t="s">
        <v>5147</v>
      </c>
      <c r="C2614" s="114" t="s">
        <v>13</v>
      </c>
      <c r="D2614" s="115">
        <v>940.2</v>
      </c>
      <c r="E2614" s="115">
        <v>29.37</v>
      </c>
      <c r="F2614" s="115">
        <v>969.57</v>
      </c>
    </row>
    <row r="2615" spans="1:6" x14ac:dyDescent="0.25">
      <c r="A2615" s="108" t="s">
        <v>5148</v>
      </c>
      <c r="B2615" s="109" t="s">
        <v>5149</v>
      </c>
      <c r="C2615" s="110"/>
      <c r="D2615" s="111"/>
      <c r="E2615" s="111"/>
      <c r="F2615" s="111"/>
    </row>
    <row r="2616" spans="1:6" ht="30" x14ac:dyDescent="0.25">
      <c r="A2616" s="112" t="s">
        <v>5150</v>
      </c>
      <c r="B2616" s="113" t="s">
        <v>5151</v>
      </c>
      <c r="C2616" s="114" t="s">
        <v>13</v>
      </c>
      <c r="D2616" s="115">
        <v>1131.21</v>
      </c>
      <c r="E2616" s="115">
        <v>21</v>
      </c>
      <c r="F2616" s="115">
        <v>1152.21</v>
      </c>
    </row>
    <row r="2617" spans="1:6" ht="30" x14ac:dyDescent="0.25">
      <c r="A2617" s="112" t="s">
        <v>5152</v>
      </c>
      <c r="B2617" s="113" t="s">
        <v>5153</v>
      </c>
      <c r="C2617" s="114" t="s">
        <v>13</v>
      </c>
      <c r="D2617" s="115">
        <v>714.7</v>
      </c>
      <c r="E2617" s="115">
        <v>21</v>
      </c>
      <c r="F2617" s="115">
        <v>735.7</v>
      </c>
    </row>
    <row r="2618" spans="1:6" ht="30" x14ac:dyDescent="0.25">
      <c r="A2618" s="112" t="s">
        <v>5154</v>
      </c>
      <c r="B2618" s="113" t="s">
        <v>5155</v>
      </c>
      <c r="C2618" s="114" t="s">
        <v>13</v>
      </c>
      <c r="D2618" s="115">
        <v>654.86</v>
      </c>
      <c r="E2618" s="115">
        <v>21</v>
      </c>
      <c r="F2618" s="115">
        <v>675.86</v>
      </c>
    </row>
    <row r="2619" spans="1:6" ht="30" x14ac:dyDescent="0.25">
      <c r="A2619" s="112" t="s">
        <v>5156</v>
      </c>
      <c r="B2619" s="113" t="s">
        <v>5157</v>
      </c>
      <c r="C2619" s="114" t="s">
        <v>13</v>
      </c>
      <c r="D2619" s="115">
        <v>340.49</v>
      </c>
      <c r="E2619" s="115">
        <v>21</v>
      </c>
      <c r="F2619" s="115">
        <v>361.49</v>
      </c>
    </row>
    <row r="2620" spans="1:6" ht="30" x14ac:dyDescent="0.25">
      <c r="A2620" s="112" t="s">
        <v>5158</v>
      </c>
      <c r="B2620" s="113" t="s">
        <v>5159</v>
      </c>
      <c r="C2620" s="114" t="s">
        <v>13</v>
      </c>
      <c r="D2620" s="115">
        <v>808.68</v>
      </c>
      <c r="E2620" s="115">
        <v>21</v>
      </c>
      <c r="F2620" s="115">
        <v>829.68</v>
      </c>
    </row>
    <row r="2621" spans="1:6" ht="30" x14ac:dyDescent="0.25">
      <c r="A2621" s="112" t="s">
        <v>5160</v>
      </c>
      <c r="B2621" s="113" t="s">
        <v>5161</v>
      </c>
      <c r="C2621" s="114" t="s">
        <v>13</v>
      </c>
      <c r="D2621" s="115">
        <v>947.81</v>
      </c>
      <c r="E2621" s="115">
        <v>21</v>
      </c>
      <c r="F2621" s="115">
        <v>968.81</v>
      </c>
    </row>
    <row r="2622" spans="1:6" x14ac:dyDescent="0.25">
      <c r="A2622" s="108" t="s">
        <v>5162</v>
      </c>
      <c r="B2622" s="109" t="s">
        <v>5163</v>
      </c>
      <c r="C2622" s="110"/>
      <c r="D2622" s="111"/>
      <c r="E2622" s="111"/>
      <c r="F2622" s="111"/>
    </row>
    <row r="2623" spans="1:6" x14ac:dyDescent="0.25">
      <c r="A2623" s="112" t="s">
        <v>5164</v>
      </c>
      <c r="B2623" s="113" t="s">
        <v>5165</v>
      </c>
      <c r="C2623" s="114" t="s">
        <v>13</v>
      </c>
      <c r="D2623" s="115">
        <v>201.97</v>
      </c>
      <c r="E2623" s="115">
        <v>16.8</v>
      </c>
      <c r="F2623" s="115">
        <v>218.77</v>
      </c>
    </row>
    <row r="2624" spans="1:6" ht="30" x14ac:dyDescent="0.25">
      <c r="A2624" s="112" t="s">
        <v>5166</v>
      </c>
      <c r="B2624" s="113" t="s">
        <v>5167</v>
      </c>
      <c r="C2624" s="114" t="s">
        <v>13</v>
      </c>
      <c r="D2624" s="115">
        <v>260.08999999999997</v>
      </c>
      <c r="E2624" s="115">
        <v>16.8</v>
      </c>
      <c r="F2624" s="115">
        <v>276.89</v>
      </c>
    </row>
    <row r="2625" spans="1:6" ht="30" x14ac:dyDescent="0.25">
      <c r="A2625" s="112" t="s">
        <v>5168</v>
      </c>
      <c r="B2625" s="113" t="s">
        <v>5169</v>
      </c>
      <c r="C2625" s="114" t="s">
        <v>13</v>
      </c>
      <c r="D2625" s="115">
        <v>208.77</v>
      </c>
      <c r="E2625" s="115">
        <v>16.8</v>
      </c>
      <c r="F2625" s="115">
        <v>225.57</v>
      </c>
    </row>
    <row r="2626" spans="1:6" x14ac:dyDescent="0.25">
      <c r="A2626" s="112" t="s">
        <v>5170</v>
      </c>
      <c r="B2626" s="113" t="s">
        <v>5171</v>
      </c>
      <c r="C2626" s="114" t="s">
        <v>13</v>
      </c>
      <c r="D2626" s="115">
        <v>226.12</v>
      </c>
      <c r="E2626" s="115">
        <v>16.8</v>
      </c>
      <c r="F2626" s="115">
        <v>242.92</v>
      </c>
    </row>
    <row r="2627" spans="1:6" ht="30" x14ac:dyDescent="0.25">
      <c r="A2627" s="112" t="s">
        <v>5172</v>
      </c>
      <c r="B2627" s="113" t="s">
        <v>5173</v>
      </c>
      <c r="C2627" s="114" t="s">
        <v>13</v>
      </c>
      <c r="D2627" s="115">
        <v>89.17</v>
      </c>
      <c r="E2627" s="115">
        <v>16.8</v>
      </c>
      <c r="F2627" s="115">
        <v>105.97</v>
      </c>
    </row>
    <row r="2628" spans="1:6" x14ac:dyDescent="0.25">
      <c r="A2628" s="108" t="s">
        <v>5174</v>
      </c>
      <c r="B2628" s="109" t="s">
        <v>5175</v>
      </c>
      <c r="C2628" s="110"/>
      <c r="D2628" s="111"/>
      <c r="E2628" s="111"/>
      <c r="F2628" s="111"/>
    </row>
    <row r="2629" spans="1:6" ht="30" x14ac:dyDescent="0.25">
      <c r="A2629" s="112" t="s">
        <v>5176</v>
      </c>
      <c r="B2629" s="113" t="s">
        <v>5177</v>
      </c>
      <c r="C2629" s="114" t="s">
        <v>13</v>
      </c>
      <c r="D2629" s="115">
        <v>154.94999999999999</v>
      </c>
      <c r="E2629" s="115">
        <v>16.8</v>
      </c>
      <c r="F2629" s="115">
        <v>171.75</v>
      </c>
    </row>
    <row r="2630" spans="1:6" ht="30" x14ac:dyDescent="0.25">
      <c r="A2630" s="112" t="s">
        <v>5178</v>
      </c>
      <c r="B2630" s="113" t="s">
        <v>5179</v>
      </c>
      <c r="C2630" s="114" t="s">
        <v>13</v>
      </c>
      <c r="D2630" s="115">
        <v>53.72</v>
      </c>
      <c r="E2630" s="115">
        <v>16.8</v>
      </c>
      <c r="F2630" s="115">
        <v>70.52</v>
      </c>
    </row>
    <row r="2631" spans="1:6" ht="30" x14ac:dyDescent="0.25">
      <c r="A2631" s="112" t="s">
        <v>5180</v>
      </c>
      <c r="B2631" s="113" t="s">
        <v>5181</v>
      </c>
      <c r="C2631" s="114" t="s">
        <v>13</v>
      </c>
      <c r="D2631" s="115">
        <v>151.74</v>
      </c>
      <c r="E2631" s="115">
        <v>16.8</v>
      </c>
      <c r="F2631" s="115">
        <v>168.54</v>
      </c>
    </row>
    <row r="2632" spans="1:6" ht="30" x14ac:dyDescent="0.25">
      <c r="A2632" s="112" t="s">
        <v>5182</v>
      </c>
      <c r="B2632" s="113" t="s">
        <v>5183</v>
      </c>
      <c r="C2632" s="114" t="s">
        <v>13</v>
      </c>
      <c r="D2632" s="115">
        <v>58.32</v>
      </c>
      <c r="E2632" s="115">
        <v>21</v>
      </c>
      <c r="F2632" s="115">
        <v>79.319999999999993</v>
      </c>
    </row>
    <row r="2633" spans="1:6" ht="30" x14ac:dyDescent="0.25">
      <c r="A2633" s="112" t="s">
        <v>5184</v>
      </c>
      <c r="B2633" s="113" t="s">
        <v>5185</v>
      </c>
      <c r="C2633" s="114" t="s">
        <v>13</v>
      </c>
      <c r="D2633" s="115">
        <v>89.95</v>
      </c>
      <c r="E2633" s="115">
        <v>16.8</v>
      </c>
      <c r="F2633" s="115">
        <v>106.75</v>
      </c>
    </row>
    <row r="2634" spans="1:6" ht="45" x14ac:dyDescent="0.25">
      <c r="A2634" s="112" t="s">
        <v>5186</v>
      </c>
      <c r="B2634" s="113" t="s">
        <v>5187</v>
      </c>
      <c r="C2634" s="114" t="s">
        <v>13</v>
      </c>
      <c r="D2634" s="115">
        <v>113.76</v>
      </c>
      <c r="E2634" s="115">
        <v>16.8</v>
      </c>
      <c r="F2634" s="115">
        <v>130.56</v>
      </c>
    </row>
    <row r="2635" spans="1:6" ht="45" x14ac:dyDescent="0.25">
      <c r="A2635" s="112" t="s">
        <v>5188</v>
      </c>
      <c r="B2635" s="113" t="s">
        <v>5189</v>
      </c>
      <c r="C2635" s="114" t="s">
        <v>13</v>
      </c>
      <c r="D2635" s="115">
        <v>183.35</v>
      </c>
      <c r="E2635" s="115">
        <v>16.8</v>
      </c>
      <c r="F2635" s="115">
        <v>200.15</v>
      </c>
    </row>
    <row r="2636" spans="1:6" ht="45" x14ac:dyDescent="0.25">
      <c r="A2636" s="112" t="s">
        <v>5190</v>
      </c>
      <c r="B2636" s="113" t="s">
        <v>5191</v>
      </c>
      <c r="C2636" s="114" t="s">
        <v>13</v>
      </c>
      <c r="D2636" s="115">
        <v>144.44999999999999</v>
      </c>
      <c r="E2636" s="115">
        <v>12.6</v>
      </c>
      <c r="F2636" s="115">
        <v>157.05000000000001</v>
      </c>
    </row>
    <row r="2637" spans="1:6" ht="30" x14ac:dyDescent="0.25">
      <c r="A2637" s="112" t="s">
        <v>5192</v>
      </c>
      <c r="B2637" s="113" t="s">
        <v>5193</v>
      </c>
      <c r="C2637" s="114" t="s">
        <v>13</v>
      </c>
      <c r="D2637" s="115">
        <v>51.74</v>
      </c>
      <c r="E2637" s="115">
        <v>12.6</v>
      </c>
      <c r="F2637" s="115">
        <v>64.34</v>
      </c>
    </row>
    <row r="2638" spans="1:6" ht="30" x14ac:dyDescent="0.25">
      <c r="A2638" s="112" t="s">
        <v>5194</v>
      </c>
      <c r="B2638" s="113" t="s">
        <v>5195</v>
      </c>
      <c r="C2638" s="114" t="s">
        <v>13</v>
      </c>
      <c r="D2638" s="115">
        <v>128.66999999999999</v>
      </c>
      <c r="E2638" s="115">
        <v>16.8</v>
      </c>
      <c r="F2638" s="115">
        <v>145.47</v>
      </c>
    </row>
    <row r="2639" spans="1:6" ht="30" x14ac:dyDescent="0.25">
      <c r="A2639" s="112" t="s">
        <v>5196</v>
      </c>
      <c r="B2639" s="113" t="s">
        <v>5197</v>
      </c>
      <c r="C2639" s="114" t="s">
        <v>13</v>
      </c>
      <c r="D2639" s="115">
        <v>69.180000000000007</v>
      </c>
      <c r="E2639" s="115">
        <v>21</v>
      </c>
      <c r="F2639" s="115">
        <v>90.18</v>
      </c>
    </row>
    <row r="2640" spans="1:6" ht="30" x14ac:dyDescent="0.25">
      <c r="A2640" s="112" t="s">
        <v>5198</v>
      </c>
      <c r="B2640" s="113" t="s">
        <v>5199</v>
      </c>
      <c r="C2640" s="114" t="s">
        <v>13</v>
      </c>
      <c r="D2640" s="115">
        <v>94.26</v>
      </c>
      <c r="E2640" s="115">
        <v>21</v>
      </c>
      <c r="F2640" s="115">
        <v>115.26</v>
      </c>
    </row>
    <row r="2641" spans="1:6" ht="30" x14ac:dyDescent="0.25">
      <c r="A2641" s="112" t="s">
        <v>5200</v>
      </c>
      <c r="B2641" s="113" t="s">
        <v>5201</v>
      </c>
      <c r="C2641" s="114" t="s">
        <v>13</v>
      </c>
      <c r="D2641" s="115">
        <v>137.82</v>
      </c>
      <c r="E2641" s="115">
        <v>21</v>
      </c>
      <c r="F2641" s="115">
        <v>158.82</v>
      </c>
    </row>
    <row r="2642" spans="1:6" ht="45" x14ac:dyDescent="0.25">
      <c r="A2642" s="112" t="s">
        <v>5202</v>
      </c>
      <c r="B2642" s="113" t="s">
        <v>5203</v>
      </c>
      <c r="C2642" s="114" t="s">
        <v>13</v>
      </c>
      <c r="D2642" s="115">
        <v>90.43</v>
      </c>
      <c r="E2642" s="115">
        <v>21</v>
      </c>
      <c r="F2642" s="115">
        <v>111.43</v>
      </c>
    </row>
    <row r="2643" spans="1:6" ht="30" x14ac:dyDescent="0.25">
      <c r="A2643" s="112" t="s">
        <v>5204</v>
      </c>
      <c r="B2643" s="113" t="s">
        <v>5205</v>
      </c>
      <c r="C2643" s="114" t="s">
        <v>13</v>
      </c>
      <c r="D2643" s="115">
        <v>71.48</v>
      </c>
      <c r="E2643" s="115">
        <v>21</v>
      </c>
      <c r="F2643" s="115">
        <v>92.48</v>
      </c>
    </row>
    <row r="2644" spans="1:6" ht="45" x14ac:dyDescent="0.25">
      <c r="A2644" s="112" t="s">
        <v>5206</v>
      </c>
      <c r="B2644" s="113" t="s">
        <v>5207</v>
      </c>
      <c r="C2644" s="114" t="s">
        <v>13</v>
      </c>
      <c r="D2644" s="115">
        <v>59.28</v>
      </c>
      <c r="E2644" s="115">
        <v>16.8</v>
      </c>
      <c r="F2644" s="115">
        <v>76.08</v>
      </c>
    </row>
    <row r="2645" spans="1:6" ht="30" x14ac:dyDescent="0.25">
      <c r="A2645" s="112" t="s">
        <v>5208</v>
      </c>
      <c r="B2645" s="113" t="s">
        <v>5209</v>
      </c>
      <c r="C2645" s="114" t="s">
        <v>13</v>
      </c>
      <c r="D2645" s="115">
        <v>105.95</v>
      </c>
      <c r="E2645" s="115">
        <v>16.8</v>
      </c>
      <c r="F2645" s="115">
        <v>122.75</v>
      </c>
    </row>
    <row r="2646" spans="1:6" ht="45" x14ac:dyDescent="0.25">
      <c r="A2646" s="112" t="s">
        <v>5210</v>
      </c>
      <c r="B2646" s="113" t="s">
        <v>5211</v>
      </c>
      <c r="C2646" s="114" t="s">
        <v>13</v>
      </c>
      <c r="D2646" s="115">
        <v>362.31</v>
      </c>
      <c r="E2646" s="115">
        <v>16.8</v>
      </c>
      <c r="F2646" s="115">
        <v>379.11</v>
      </c>
    </row>
    <row r="2647" spans="1:6" ht="30" x14ac:dyDescent="0.25">
      <c r="A2647" s="112" t="s">
        <v>5212</v>
      </c>
      <c r="B2647" s="113" t="s">
        <v>5213</v>
      </c>
      <c r="C2647" s="114" t="s">
        <v>13</v>
      </c>
      <c r="D2647" s="115">
        <v>194.81</v>
      </c>
      <c r="E2647" s="115">
        <v>16.8</v>
      </c>
      <c r="F2647" s="115">
        <v>211.61</v>
      </c>
    </row>
    <row r="2648" spans="1:6" ht="45" x14ac:dyDescent="0.25">
      <c r="A2648" s="112" t="s">
        <v>5214</v>
      </c>
      <c r="B2648" s="113" t="s">
        <v>5215</v>
      </c>
      <c r="C2648" s="114" t="s">
        <v>13</v>
      </c>
      <c r="D2648" s="115">
        <v>161.32</v>
      </c>
      <c r="E2648" s="115">
        <v>16.8</v>
      </c>
      <c r="F2648" s="115">
        <v>178.12</v>
      </c>
    </row>
    <row r="2649" spans="1:6" x14ac:dyDescent="0.25">
      <c r="A2649" s="108" t="s">
        <v>5216</v>
      </c>
      <c r="B2649" s="109" t="s">
        <v>5217</v>
      </c>
      <c r="C2649" s="110"/>
      <c r="D2649" s="111"/>
      <c r="E2649" s="111"/>
      <c r="F2649" s="111"/>
    </row>
    <row r="2650" spans="1:6" ht="30" x14ac:dyDescent="0.25">
      <c r="A2650" s="112" t="s">
        <v>5218</v>
      </c>
      <c r="B2650" s="113" t="s">
        <v>5219</v>
      </c>
      <c r="C2650" s="114" t="s">
        <v>13</v>
      </c>
      <c r="D2650" s="115">
        <v>40.04</v>
      </c>
      <c r="E2650" s="115">
        <v>12.6</v>
      </c>
      <c r="F2650" s="115">
        <v>52.64</v>
      </c>
    </row>
    <row r="2651" spans="1:6" x14ac:dyDescent="0.25">
      <c r="A2651" s="108" t="s">
        <v>5220</v>
      </c>
      <c r="B2651" s="109" t="s">
        <v>5221</v>
      </c>
      <c r="C2651" s="110"/>
      <c r="D2651" s="111"/>
      <c r="E2651" s="111"/>
      <c r="F2651" s="111"/>
    </row>
    <row r="2652" spans="1:6" ht="30" x14ac:dyDescent="0.25">
      <c r="A2652" s="112" t="s">
        <v>5222</v>
      </c>
      <c r="B2652" s="113" t="s">
        <v>5223</v>
      </c>
      <c r="C2652" s="114" t="s">
        <v>13</v>
      </c>
      <c r="D2652" s="115">
        <v>0.37</v>
      </c>
      <c r="E2652" s="115">
        <v>16.8</v>
      </c>
      <c r="F2652" s="115">
        <v>17.170000000000002</v>
      </c>
    </row>
    <row r="2653" spans="1:6" ht="30" x14ac:dyDescent="0.25">
      <c r="A2653" s="112" t="s">
        <v>5224</v>
      </c>
      <c r="B2653" s="113" t="s">
        <v>5225</v>
      </c>
      <c r="C2653" s="114" t="s">
        <v>13</v>
      </c>
      <c r="D2653" s="115">
        <v>6.51</v>
      </c>
      <c r="E2653" s="115">
        <v>3.35</v>
      </c>
      <c r="F2653" s="115">
        <v>9.86</v>
      </c>
    </row>
    <row r="2654" spans="1:6" x14ac:dyDescent="0.25">
      <c r="A2654" s="112" t="s">
        <v>5226</v>
      </c>
      <c r="B2654" s="113" t="s">
        <v>5227</v>
      </c>
      <c r="C2654" s="114" t="s">
        <v>13</v>
      </c>
      <c r="D2654" s="115"/>
      <c r="E2654" s="115">
        <v>16.8</v>
      </c>
      <c r="F2654" s="115">
        <v>16.8</v>
      </c>
    </row>
    <row r="2655" spans="1:6" x14ac:dyDescent="0.25">
      <c r="A2655" s="112" t="s">
        <v>5228</v>
      </c>
      <c r="B2655" s="113" t="s">
        <v>5229</v>
      </c>
      <c r="C2655" s="114" t="s">
        <v>13</v>
      </c>
      <c r="D2655" s="115"/>
      <c r="E2655" s="115">
        <v>3.35</v>
      </c>
      <c r="F2655" s="115">
        <v>3.35</v>
      </c>
    </row>
    <row r="2656" spans="1:6" x14ac:dyDescent="0.25">
      <c r="A2656" s="108" t="s">
        <v>5230</v>
      </c>
      <c r="B2656" s="109" t="s">
        <v>5231</v>
      </c>
      <c r="C2656" s="110"/>
      <c r="D2656" s="111"/>
      <c r="E2656" s="111"/>
      <c r="F2656" s="111"/>
    </row>
    <row r="2657" spans="1:6" ht="30" x14ac:dyDescent="0.25">
      <c r="A2657" s="112" t="s">
        <v>5232</v>
      </c>
      <c r="B2657" s="113" t="s">
        <v>5233</v>
      </c>
      <c r="C2657" s="114" t="s">
        <v>13</v>
      </c>
      <c r="D2657" s="115">
        <v>314.27999999999997</v>
      </c>
      <c r="E2657" s="115">
        <v>16.8</v>
      </c>
      <c r="F2657" s="115">
        <v>331.08</v>
      </c>
    </row>
    <row r="2658" spans="1:6" ht="45" x14ac:dyDescent="0.25">
      <c r="A2658" s="112" t="s">
        <v>5234</v>
      </c>
      <c r="B2658" s="113" t="s">
        <v>5235</v>
      </c>
      <c r="C2658" s="114" t="s">
        <v>13</v>
      </c>
      <c r="D2658" s="115">
        <v>240.97</v>
      </c>
      <c r="E2658" s="115">
        <v>12.6</v>
      </c>
      <c r="F2658" s="115">
        <v>253.57</v>
      </c>
    </row>
    <row r="2659" spans="1:6" ht="30" x14ac:dyDescent="0.25">
      <c r="A2659" s="112" t="s">
        <v>5236</v>
      </c>
      <c r="B2659" s="113" t="s">
        <v>5237</v>
      </c>
      <c r="C2659" s="114" t="s">
        <v>13</v>
      </c>
      <c r="D2659" s="115">
        <v>136.79</v>
      </c>
      <c r="E2659" s="115">
        <v>16.8</v>
      </c>
      <c r="F2659" s="115">
        <v>153.59</v>
      </c>
    </row>
    <row r="2660" spans="1:6" ht="30" x14ac:dyDescent="0.25">
      <c r="A2660" s="112" t="s">
        <v>5238</v>
      </c>
      <c r="B2660" s="113" t="s">
        <v>5239</v>
      </c>
      <c r="C2660" s="114" t="s">
        <v>13</v>
      </c>
      <c r="D2660" s="115">
        <v>245.99</v>
      </c>
      <c r="E2660" s="115">
        <v>12.6</v>
      </c>
      <c r="F2660" s="115">
        <v>258.58999999999997</v>
      </c>
    </row>
    <row r="2661" spans="1:6" ht="30" x14ac:dyDescent="0.25">
      <c r="A2661" s="112" t="s">
        <v>14836</v>
      </c>
      <c r="B2661" s="113" t="s">
        <v>14837</v>
      </c>
      <c r="C2661" s="114" t="s">
        <v>13</v>
      </c>
      <c r="D2661" s="115">
        <v>39.340000000000003</v>
      </c>
      <c r="E2661" s="115">
        <v>12.6</v>
      </c>
      <c r="F2661" s="115">
        <v>51.94</v>
      </c>
    </row>
    <row r="2662" spans="1:6" x14ac:dyDescent="0.25">
      <c r="A2662" s="108" t="s">
        <v>5240</v>
      </c>
      <c r="B2662" s="109" t="s">
        <v>5241</v>
      </c>
      <c r="C2662" s="110"/>
      <c r="D2662" s="111"/>
      <c r="E2662" s="111"/>
      <c r="F2662" s="111"/>
    </row>
    <row r="2663" spans="1:6" x14ac:dyDescent="0.25">
      <c r="A2663" s="108" t="s">
        <v>5242</v>
      </c>
      <c r="B2663" s="109" t="s">
        <v>5243</v>
      </c>
      <c r="C2663" s="110"/>
      <c r="D2663" s="111"/>
      <c r="E2663" s="111"/>
      <c r="F2663" s="111"/>
    </row>
    <row r="2664" spans="1:6" ht="30" x14ac:dyDescent="0.25">
      <c r="A2664" s="112" t="s">
        <v>5244</v>
      </c>
      <c r="B2664" s="113" t="s">
        <v>5245</v>
      </c>
      <c r="C2664" s="114" t="s">
        <v>13</v>
      </c>
      <c r="D2664" s="115">
        <v>86.51</v>
      </c>
      <c r="E2664" s="115">
        <v>10.5</v>
      </c>
      <c r="F2664" s="115">
        <v>97.01</v>
      </c>
    </row>
    <row r="2665" spans="1:6" ht="30" x14ac:dyDescent="0.25">
      <c r="A2665" s="112" t="s">
        <v>5246</v>
      </c>
      <c r="B2665" s="113" t="s">
        <v>5247</v>
      </c>
      <c r="C2665" s="114" t="s">
        <v>13</v>
      </c>
      <c r="D2665" s="115">
        <v>76.69</v>
      </c>
      <c r="E2665" s="115">
        <v>10.5</v>
      </c>
      <c r="F2665" s="115">
        <v>87.19</v>
      </c>
    </row>
    <row r="2666" spans="1:6" x14ac:dyDescent="0.25">
      <c r="A2666" s="112" t="s">
        <v>5248</v>
      </c>
      <c r="B2666" s="113" t="s">
        <v>5249</v>
      </c>
      <c r="C2666" s="114" t="s">
        <v>13</v>
      </c>
      <c r="D2666" s="115">
        <v>73.260000000000005</v>
      </c>
      <c r="E2666" s="115">
        <v>10.5</v>
      </c>
      <c r="F2666" s="115">
        <v>83.76</v>
      </c>
    </row>
    <row r="2667" spans="1:6" x14ac:dyDescent="0.25">
      <c r="A2667" s="112" t="s">
        <v>5250</v>
      </c>
      <c r="B2667" s="113" t="s">
        <v>5251</v>
      </c>
      <c r="C2667" s="114" t="s">
        <v>13</v>
      </c>
      <c r="D2667" s="115">
        <v>49.54</v>
      </c>
      <c r="E2667" s="115">
        <v>10.5</v>
      </c>
      <c r="F2667" s="115">
        <v>60.04</v>
      </c>
    </row>
    <row r="2668" spans="1:6" x14ac:dyDescent="0.25">
      <c r="A2668" s="112" t="s">
        <v>5252</v>
      </c>
      <c r="B2668" s="113" t="s">
        <v>5253</v>
      </c>
      <c r="C2668" s="114" t="s">
        <v>13</v>
      </c>
      <c r="D2668" s="115">
        <v>5.43</v>
      </c>
      <c r="E2668" s="115">
        <v>10.5</v>
      </c>
      <c r="F2668" s="115">
        <v>15.93</v>
      </c>
    </row>
    <row r="2669" spans="1:6" x14ac:dyDescent="0.25">
      <c r="A2669" s="112" t="s">
        <v>5254</v>
      </c>
      <c r="B2669" s="113" t="s">
        <v>5255</v>
      </c>
      <c r="C2669" s="114" t="s">
        <v>13</v>
      </c>
      <c r="D2669" s="115">
        <v>11</v>
      </c>
      <c r="E2669" s="115">
        <v>10.5</v>
      </c>
      <c r="F2669" s="115">
        <v>21.5</v>
      </c>
    </row>
    <row r="2670" spans="1:6" ht="30" x14ac:dyDescent="0.25">
      <c r="A2670" s="112" t="s">
        <v>5256</v>
      </c>
      <c r="B2670" s="113" t="s">
        <v>5257</v>
      </c>
      <c r="C2670" s="114" t="s">
        <v>13</v>
      </c>
      <c r="D2670" s="115">
        <v>12.95</v>
      </c>
      <c r="E2670" s="115">
        <v>10.5</v>
      </c>
      <c r="F2670" s="115">
        <v>23.45</v>
      </c>
    </row>
    <row r="2671" spans="1:6" ht="30" x14ac:dyDescent="0.25">
      <c r="A2671" s="112" t="s">
        <v>5258</v>
      </c>
      <c r="B2671" s="113" t="s">
        <v>5259</v>
      </c>
      <c r="C2671" s="114" t="s">
        <v>13</v>
      </c>
      <c r="D2671" s="115">
        <v>15.53</v>
      </c>
      <c r="E2671" s="115">
        <v>10.5</v>
      </c>
      <c r="F2671" s="115">
        <v>26.03</v>
      </c>
    </row>
    <row r="2672" spans="1:6" x14ac:dyDescent="0.25">
      <c r="A2672" s="108" t="s">
        <v>5260</v>
      </c>
      <c r="B2672" s="109" t="s">
        <v>5261</v>
      </c>
      <c r="C2672" s="110"/>
      <c r="D2672" s="111"/>
      <c r="E2672" s="111"/>
      <c r="F2672" s="111"/>
    </row>
    <row r="2673" spans="1:6" x14ac:dyDescent="0.25">
      <c r="A2673" s="112" t="s">
        <v>5262</v>
      </c>
      <c r="B2673" s="113" t="s">
        <v>5263</v>
      </c>
      <c r="C2673" s="114" t="s">
        <v>13</v>
      </c>
      <c r="D2673" s="115">
        <v>5.31</v>
      </c>
      <c r="E2673" s="115">
        <v>10.5</v>
      </c>
      <c r="F2673" s="115">
        <v>15.81</v>
      </c>
    </row>
    <row r="2674" spans="1:6" x14ac:dyDescent="0.25">
      <c r="A2674" s="112" t="s">
        <v>5264</v>
      </c>
      <c r="B2674" s="113" t="s">
        <v>5265</v>
      </c>
      <c r="C2674" s="114" t="s">
        <v>13</v>
      </c>
      <c r="D2674" s="115">
        <v>13.8</v>
      </c>
      <c r="E2674" s="115">
        <v>10.5</v>
      </c>
      <c r="F2674" s="115">
        <v>24.3</v>
      </c>
    </row>
    <row r="2675" spans="1:6" x14ac:dyDescent="0.25">
      <c r="A2675" s="112" t="s">
        <v>5266</v>
      </c>
      <c r="B2675" s="113" t="s">
        <v>5267</v>
      </c>
      <c r="C2675" s="114" t="s">
        <v>13</v>
      </c>
      <c r="D2675" s="115">
        <v>4.9000000000000004</v>
      </c>
      <c r="E2675" s="115">
        <v>10.5</v>
      </c>
      <c r="F2675" s="115">
        <v>15.4</v>
      </c>
    </row>
    <row r="2676" spans="1:6" x14ac:dyDescent="0.25">
      <c r="A2676" s="112" t="s">
        <v>5268</v>
      </c>
      <c r="B2676" s="113" t="s">
        <v>5269</v>
      </c>
      <c r="C2676" s="114" t="s">
        <v>13</v>
      </c>
      <c r="D2676" s="115">
        <v>7.08</v>
      </c>
      <c r="E2676" s="115">
        <v>10.5</v>
      </c>
      <c r="F2676" s="115">
        <v>17.579999999999998</v>
      </c>
    </row>
    <row r="2677" spans="1:6" x14ac:dyDescent="0.25">
      <c r="A2677" s="112" t="s">
        <v>5270</v>
      </c>
      <c r="B2677" s="113" t="s">
        <v>5271</v>
      </c>
      <c r="C2677" s="114" t="s">
        <v>13</v>
      </c>
      <c r="D2677" s="115">
        <v>12.64</v>
      </c>
      <c r="E2677" s="115">
        <v>10.5</v>
      </c>
      <c r="F2677" s="115">
        <v>23.14</v>
      </c>
    </row>
    <row r="2678" spans="1:6" ht="30" x14ac:dyDescent="0.25">
      <c r="A2678" s="112" t="s">
        <v>5272</v>
      </c>
      <c r="B2678" s="113" t="s">
        <v>5273</v>
      </c>
      <c r="C2678" s="114" t="s">
        <v>13</v>
      </c>
      <c r="D2678" s="115">
        <v>14.83</v>
      </c>
      <c r="E2678" s="115">
        <v>10.5</v>
      </c>
      <c r="F2678" s="115">
        <v>25.33</v>
      </c>
    </row>
    <row r="2679" spans="1:6" x14ac:dyDescent="0.25">
      <c r="A2679" s="108" t="s">
        <v>5274</v>
      </c>
      <c r="B2679" s="109" t="s">
        <v>5275</v>
      </c>
      <c r="C2679" s="110"/>
      <c r="D2679" s="111"/>
      <c r="E2679" s="111"/>
      <c r="F2679" s="111"/>
    </row>
    <row r="2680" spans="1:6" ht="30" x14ac:dyDescent="0.25">
      <c r="A2680" s="112" t="s">
        <v>5276</v>
      </c>
      <c r="B2680" s="113" t="s">
        <v>5277</v>
      </c>
      <c r="C2680" s="114" t="s">
        <v>13</v>
      </c>
      <c r="D2680" s="115">
        <v>8.24</v>
      </c>
      <c r="E2680" s="115">
        <v>10.5</v>
      </c>
      <c r="F2680" s="115">
        <v>18.739999999999998</v>
      </c>
    </row>
    <row r="2681" spans="1:6" ht="30" x14ac:dyDescent="0.25">
      <c r="A2681" s="112" t="s">
        <v>5278</v>
      </c>
      <c r="B2681" s="113" t="s">
        <v>5279</v>
      </c>
      <c r="C2681" s="114" t="s">
        <v>13</v>
      </c>
      <c r="D2681" s="115">
        <v>13.62</v>
      </c>
      <c r="E2681" s="115">
        <v>10.5</v>
      </c>
      <c r="F2681" s="115">
        <v>24.12</v>
      </c>
    </row>
    <row r="2682" spans="1:6" ht="30" x14ac:dyDescent="0.25">
      <c r="A2682" s="112" t="s">
        <v>5280</v>
      </c>
      <c r="B2682" s="113" t="s">
        <v>5281</v>
      </c>
      <c r="C2682" s="114" t="s">
        <v>13</v>
      </c>
      <c r="D2682" s="115">
        <v>12.45</v>
      </c>
      <c r="E2682" s="115">
        <v>10.5</v>
      </c>
      <c r="F2682" s="115">
        <v>22.95</v>
      </c>
    </row>
    <row r="2683" spans="1:6" ht="30" x14ac:dyDescent="0.25">
      <c r="A2683" s="112" t="s">
        <v>5282</v>
      </c>
      <c r="B2683" s="113" t="s">
        <v>5283</v>
      </c>
      <c r="C2683" s="114" t="s">
        <v>13</v>
      </c>
      <c r="D2683" s="115">
        <v>13.54</v>
      </c>
      <c r="E2683" s="115">
        <v>10.5</v>
      </c>
      <c r="F2683" s="115">
        <v>24.04</v>
      </c>
    </row>
    <row r="2684" spans="1:6" x14ac:dyDescent="0.25">
      <c r="A2684" s="108" t="s">
        <v>5284</v>
      </c>
      <c r="B2684" s="109" t="s">
        <v>5285</v>
      </c>
      <c r="C2684" s="110"/>
      <c r="D2684" s="111"/>
      <c r="E2684" s="111"/>
      <c r="F2684" s="111"/>
    </row>
    <row r="2685" spans="1:6" x14ac:dyDescent="0.25">
      <c r="A2685" s="112" t="s">
        <v>5286</v>
      </c>
      <c r="B2685" s="113" t="s">
        <v>5287</v>
      </c>
      <c r="C2685" s="114" t="s">
        <v>13</v>
      </c>
      <c r="D2685" s="115">
        <v>12.55</v>
      </c>
      <c r="E2685" s="115">
        <v>10.5</v>
      </c>
      <c r="F2685" s="115">
        <v>23.05</v>
      </c>
    </row>
    <row r="2686" spans="1:6" x14ac:dyDescent="0.25">
      <c r="A2686" s="112" t="s">
        <v>5288</v>
      </c>
      <c r="B2686" s="113" t="s">
        <v>5289</v>
      </c>
      <c r="C2686" s="114" t="s">
        <v>13</v>
      </c>
      <c r="D2686" s="115">
        <v>12</v>
      </c>
      <c r="E2686" s="115">
        <v>10.5</v>
      </c>
      <c r="F2686" s="115">
        <v>22.5</v>
      </c>
    </row>
    <row r="2687" spans="1:6" x14ac:dyDescent="0.25">
      <c r="A2687" s="112" t="s">
        <v>5290</v>
      </c>
      <c r="B2687" s="113" t="s">
        <v>5291</v>
      </c>
      <c r="C2687" s="114" t="s">
        <v>13</v>
      </c>
      <c r="D2687" s="115">
        <v>52.95</v>
      </c>
      <c r="E2687" s="115">
        <v>10.5</v>
      </c>
      <c r="F2687" s="115">
        <v>63.45</v>
      </c>
    </row>
    <row r="2688" spans="1:6" x14ac:dyDescent="0.25">
      <c r="A2688" s="112" t="s">
        <v>5292</v>
      </c>
      <c r="B2688" s="113" t="s">
        <v>5293</v>
      </c>
      <c r="C2688" s="114" t="s">
        <v>13</v>
      </c>
      <c r="D2688" s="115">
        <v>174.59</v>
      </c>
      <c r="E2688" s="115">
        <v>12.6</v>
      </c>
      <c r="F2688" s="115">
        <v>187.19</v>
      </c>
    </row>
    <row r="2689" spans="1:6" x14ac:dyDescent="0.25">
      <c r="A2689" s="112" t="s">
        <v>5294</v>
      </c>
      <c r="B2689" s="113" t="s">
        <v>5295</v>
      </c>
      <c r="C2689" s="114" t="s">
        <v>119</v>
      </c>
      <c r="D2689" s="115">
        <v>78.62</v>
      </c>
      <c r="E2689" s="115">
        <v>12.6</v>
      </c>
      <c r="F2689" s="115">
        <v>91.22</v>
      </c>
    </row>
    <row r="2690" spans="1:6" x14ac:dyDescent="0.25">
      <c r="A2690" s="112" t="s">
        <v>5296</v>
      </c>
      <c r="B2690" s="113" t="s">
        <v>5297</v>
      </c>
      <c r="C2690" s="114" t="s">
        <v>13</v>
      </c>
      <c r="D2690" s="115">
        <v>17.46</v>
      </c>
      <c r="E2690" s="115">
        <v>10.5</v>
      </c>
      <c r="F2690" s="115">
        <v>27.96</v>
      </c>
    </row>
    <row r="2691" spans="1:6" x14ac:dyDescent="0.25">
      <c r="A2691" s="112" t="s">
        <v>5298</v>
      </c>
      <c r="B2691" s="113" t="s">
        <v>5299</v>
      </c>
      <c r="C2691" s="114" t="s">
        <v>13</v>
      </c>
      <c r="D2691" s="115">
        <v>36.369999999999997</v>
      </c>
      <c r="E2691" s="115">
        <v>10.5</v>
      </c>
      <c r="F2691" s="115">
        <v>46.87</v>
      </c>
    </row>
    <row r="2692" spans="1:6" x14ac:dyDescent="0.25">
      <c r="A2692" s="108" t="s">
        <v>5300</v>
      </c>
      <c r="B2692" s="109" t="s">
        <v>5301</v>
      </c>
      <c r="C2692" s="110"/>
      <c r="D2692" s="111"/>
      <c r="E2692" s="111"/>
      <c r="F2692" s="111"/>
    </row>
    <row r="2693" spans="1:6" x14ac:dyDescent="0.25">
      <c r="A2693" s="112" t="s">
        <v>5302</v>
      </c>
      <c r="B2693" s="113" t="s">
        <v>5303</v>
      </c>
      <c r="C2693" s="114" t="s">
        <v>13</v>
      </c>
      <c r="D2693" s="115">
        <v>39.65</v>
      </c>
      <c r="E2693" s="115">
        <v>10.5</v>
      </c>
      <c r="F2693" s="115">
        <v>50.15</v>
      </c>
    </row>
    <row r="2694" spans="1:6" ht="30" x14ac:dyDescent="0.25">
      <c r="A2694" s="112" t="s">
        <v>5304</v>
      </c>
      <c r="B2694" s="113" t="s">
        <v>5305</v>
      </c>
      <c r="C2694" s="114" t="s">
        <v>13</v>
      </c>
      <c r="D2694" s="115">
        <v>15.65</v>
      </c>
      <c r="E2694" s="115">
        <v>10.5</v>
      </c>
      <c r="F2694" s="115">
        <v>26.15</v>
      </c>
    </row>
    <row r="2695" spans="1:6" x14ac:dyDescent="0.25">
      <c r="A2695" s="112" t="s">
        <v>5306</v>
      </c>
      <c r="B2695" s="113" t="s">
        <v>5307</v>
      </c>
      <c r="C2695" s="114" t="s">
        <v>13</v>
      </c>
      <c r="D2695" s="115">
        <v>73.42</v>
      </c>
      <c r="E2695" s="115">
        <v>10.5</v>
      </c>
      <c r="F2695" s="115">
        <v>83.92</v>
      </c>
    </row>
    <row r="2696" spans="1:6" x14ac:dyDescent="0.25">
      <c r="A2696" s="112" t="s">
        <v>5308</v>
      </c>
      <c r="B2696" s="113" t="s">
        <v>5309</v>
      </c>
      <c r="C2696" s="114" t="s">
        <v>13</v>
      </c>
      <c r="D2696" s="115">
        <v>59.67</v>
      </c>
      <c r="E2696" s="115">
        <v>10.5</v>
      </c>
      <c r="F2696" s="115">
        <v>70.17</v>
      </c>
    </row>
    <row r="2697" spans="1:6" x14ac:dyDescent="0.25">
      <c r="A2697" s="112" t="s">
        <v>5310</v>
      </c>
      <c r="B2697" s="113" t="s">
        <v>5311</v>
      </c>
      <c r="C2697" s="114" t="s">
        <v>13</v>
      </c>
      <c r="D2697" s="115">
        <v>123.38</v>
      </c>
      <c r="E2697" s="115">
        <v>10.5</v>
      </c>
      <c r="F2697" s="115">
        <v>133.88</v>
      </c>
    </row>
    <row r="2698" spans="1:6" x14ac:dyDescent="0.25">
      <c r="A2698" s="112" t="s">
        <v>5312</v>
      </c>
      <c r="B2698" s="113" t="s">
        <v>5313</v>
      </c>
      <c r="C2698" s="114" t="s">
        <v>13</v>
      </c>
      <c r="D2698" s="115">
        <v>18.38</v>
      </c>
      <c r="E2698" s="115">
        <v>41.99</v>
      </c>
      <c r="F2698" s="115">
        <v>60.37</v>
      </c>
    </row>
    <row r="2699" spans="1:6" x14ac:dyDescent="0.25">
      <c r="A2699" s="112" t="s">
        <v>5314</v>
      </c>
      <c r="B2699" s="113" t="s">
        <v>5315</v>
      </c>
      <c r="C2699" s="114" t="s">
        <v>13</v>
      </c>
      <c r="D2699" s="115">
        <v>22.21</v>
      </c>
      <c r="E2699" s="115">
        <v>4.2</v>
      </c>
      <c r="F2699" s="115">
        <v>26.41</v>
      </c>
    </row>
    <row r="2700" spans="1:6" ht="30" x14ac:dyDescent="0.25">
      <c r="A2700" s="112" t="s">
        <v>5316</v>
      </c>
      <c r="B2700" s="113" t="s">
        <v>5317</v>
      </c>
      <c r="C2700" s="114" t="s">
        <v>13</v>
      </c>
      <c r="D2700" s="115">
        <v>27.65</v>
      </c>
      <c r="E2700" s="115">
        <v>4.2</v>
      </c>
      <c r="F2700" s="115">
        <v>31.85</v>
      </c>
    </row>
    <row r="2701" spans="1:6" x14ac:dyDescent="0.25">
      <c r="A2701" s="112" t="s">
        <v>5318</v>
      </c>
      <c r="B2701" s="113" t="s">
        <v>5319</v>
      </c>
      <c r="C2701" s="114" t="s">
        <v>13</v>
      </c>
      <c r="D2701" s="115">
        <v>16.239999999999998</v>
      </c>
      <c r="E2701" s="115">
        <v>4.2</v>
      </c>
      <c r="F2701" s="115">
        <v>20.440000000000001</v>
      </c>
    </row>
    <row r="2702" spans="1:6" x14ac:dyDescent="0.25">
      <c r="A2702" s="112" t="s">
        <v>5320</v>
      </c>
      <c r="B2702" s="113" t="s">
        <v>5321</v>
      </c>
      <c r="C2702" s="114" t="s">
        <v>13</v>
      </c>
      <c r="D2702" s="115">
        <v>5.97</v>
      </c>
      <c r="E2702" s="115">
        <v>4.2</v>
      </c>
      <c r="F2702" s="115">
        <v>10.17</v>
      </c>
    </row>
    <row r="2703" spans="1:6" x14ac:dyDescent="0.25">
      <c r="A2703" s="112" t="s">
        <v>5322</v>
      </c>
      <c r="B2703" s="113" t="s">
        <v>5323</v>
      </c>
      <c r="C2703" s="114" t="s">
        <v>119</v>
      </c>
      <c r="D2703" s="115">
        <v>14.21</v>
      </c>
      <c r="E2703" s="115">
        <v>16.8</v>
      </c>
      <c r="F2703" s="115">
        <v>31.01</v>
      </c>
    </row>
    <row r="2704" spans="1:6" x14ac:dyDescent="0.25">
      <c r="A2704" s="112" t="s">
        <v>5324</v>
      </c>
      <c r="B2704" s="113" t="s">
        <v>5325</v>
      </c>
      <c r="C2704" s="114" t="s">
        <v>13</v>
      </c>
      <c r="D2704" s="115">
        <v>21.27</v>
      </c>
      <c r="E2704" s="115">
        <v>10.5</v>
      </c>
      <c r="F2704" s="115">
        <v>31.77</v>
      </c>
    </row>
    <row r="2705" spans="1:6" x14ac:dyDescent="0.25">
      <c r="A2705" s="112" t="s">
        <v>5326</v>
      </c>
      <c r="B2705" s="113" t="s">
        <v>5327</v>
      </c>
      <c r="C2705" s="114" t="s">
        <v>13</v>
      </c>
      <c r="D2705" s="115">
        <v>235.73</v>
      </c>
      <c r="E2705" s="115">
        <v>21</v>
      </c>
      <c r="F2705" s="115">
        <v>256.73</v>
      </c>
    </row>
    <row r="2706" spans="1:6" x14ac:dyDescent="0.25">
      <c r="A2706" s="112" t="s">
        <v>5328</v>
      </c>
      <c r="B2706" s="113" t="s">
        <v>5329</v>
      </c>
      <c r="C2706" s="114" t="s">
        <v>13</v>
      </c>
      <c r="D2706" s="115">
        <v>128.08000000000001</v>
      </c>
      <c r="E2706" s="115">
        <v>21</v>
      </c>
      <c r="F2706" s="115">
        <v>149.08000000000001</v>
      </c>
    </row>
    <row r="2707" spans="1:6" x14ac:dyDescent="0.25">
      <c r="A2707" s="112" t="s">
        <v>5330</v>
      </c>
      <c r="B2707" s="113" t="s">
        <v>5331</v>
      </c>
      <c r="C2707" s="114" t="s">
        <v>13</v>
      </c>
      <c r="D2707" s="115">
        <v>160.02000000000001</v>
      </c>
      <c r="E2707" s="115">
        <v>21</v>
      </c>
      <c r="F2707" s="115">
        <v>181.02</v>
      </c>
    </row>
    <row r="2708" spans="1:6" x14ac:dyDescent="0.25">
      <c r="A2708" s="112" t="s">
        <v>5332</v>
      </c>
      <c r="B2708" s="113" t="s">
        <v>5333</v>
      </c>
      <c r="C2708" s="114" t="s">
        <v>13</v>
      </c>
      <c r="D2708" s="115">
        <v>49.55</v>
      </c>
      <c r="E2708" s="115">
        <v>10.5</v>
      </c>
      <c r="F2708" s="115">
        <v>60.05</v>
      </c>
    </row>
    <row r="2709" spans="1:6" x14ac:dyDescent="0.25">
      <c r="A2709" s="112" t="s">
        <v>5334</v>
      </c>
      <c r="B2709" s="113" t="s">
        <v>5335</v>
      </c>
      <c r="C2709" s="114" t="s">
        <v>13</v>
      </c>
      <c r="D2709" s="115">
        <v>3.41</v>
      </c>
      <c r="E2709" s="115">
        <v>8.4</v>
      </c>
      <c r="F2709" s="115">
        <v>11.81</v>
      </c>
    </row>
    <row r="2710" spans="1:6" x14ac:dyDescent="0.25">
      <c r="A2710" s="112" t="s">
        <v>5336</v>
      </c>
      <c r="B2710" s="113" t="s">
        <v>5337</v>
      </c>
      <c r="C2710" s="114" t="s">
        <v>13</v>
      </c>
      <c r="D2710" s="115">
        <v>9.65</v>
      </c>
      <c r="E2710" s="115">
        <v>10.5</v>
      </c>
      <c r="F2710" s="115">
        <v>20.149999999999999</v>
      </c>
    </row>
    <row r="2711" spans="1:6" ht="30" x14ac:dyDescent="0.25">
      <c r="A2711" s="112" t="s">
        <v>5338</v>
      </c>
      <c r="B2711" s="113" t="s">
        <v>5339</v>
      </c>
      <c r="C2711" s="114" t="s">
        <v>119</v>
      </c>
      <c r="D2711" s="115">
        <v>15.97</v>
      </c>
      <c r="E2711" s="115">
        <v>21</v>
      </c>
      <c r="F2711" s="115">
        <v>36.97</v>
      </c>
    </row>
    <row r="2712" spans="1:6" x14ac:dyDescent="0.25">
      <c r="A2712" s="112" t="s">
        <v>5340</v>
      </c>
      <c r="B2712" s="113" t="s">
        <v>5341</v>
      </c>
      <c r="C2712" s="114" t="s">
        <v>13</v>
      </c>
      <c r="D2712" s="115">
        <v>10.96</v>
      </c>
      <c r="E2712" s="115">
        <v>10.5</v>
      </c>
      <c r="F2712" s="115">
        <v>21.46</v>
      </c>
    </row>
    <row r="2713" spans="1:6" ht="30" x14ac:dyDescent="0.25">
      <c r="A2713" s="112" t="s">
        <v>5342</v>
      </c>
      <c r="B2713" s="113" t="s">
        <v>5343</v>
      </c>
      <c r="C2713" s="114" t="s">
        <v>13</v>
      </c>
      <c r="D2713" s="115">
        <v>34.450000000000003</v>
      </c>
      <c r="E2713" s="115">
        <v>8.4</v>
      </c>
      <c r="F2713" s="115">
        <v>42.85</v>
      </c>
    </row>
    <row r="2714" spans="1:6" ht="30" x14ac:dyDescent="0.25">
      <c r="A2714" s="112" t="s">
        <v>5344</v>
      </c>
      <c r="B2714" s="113" t="s">
        <v>5345</v>
      </c>
      <c r="C2714" s="114" t="s">
        <v>13</v>
      </c>
      <c r="D2714" s="115">
        <v>5.32</v>
      </c>
      <c r="E2714" s="115">
        <v>10.5</v>
      </c>
      <c r="F2714" s="115">
        <v>15.82</v>
      </c>
    </row>
    <row r="2715" spans="1:6" x14ac:dyDescent="0.25">
      <c r="A2715" s="112" t="s">
        <v>5346</v>
      </c>
      <c r="B2715" s="113" t="s">
        <v>5347</v>
      </c>
      <c r="C2715" s="114" t="s">
        <v>13</v>
      </c>
      <c r="D2715" s="115">
        <v>46.28</v>
      </c>
      <c r="E2715" s="115">
        <v>2.1</v>
      </c>
      <c r="F2715" s="115">
        <v>48.38</v>
      </c>
    </row>
    <row r="2716" spans="1:6" ht="30" x14ac:dyDescent="0.25">
      <c r="A2716" s="112" t="s">
        <v>5348</v>
      </c>
      <c r="B2716" s="113" t="s">
        <v>5349</v>
      </c>
      <c r="C2716" s="114" t="s">
        <v>13</v>
      </c>
      <c r="D2716" s="115">
        <v>21.76</v>
      </c>
      <c r="E2716" s="115">
        <v>10.5</v>
      </c>
      <c r="F2716" s="115">
        <v>32.26</v>
      </c>
    </row>
    <row r="2717" spans="1:6" ht="30" x14ac:dyDescent="0.25">
      <c r="A2717" s="112" t="s">
        <v>5350</v>
      </c>
      <c r="B2717" s="113" t="s">
        <v>5351</v>
      </c>
      <c r="C2717" s="114" t="s">
        <v>13</v>
      </c>
      <c r="D2717" s="115">
        <v>38.270000000000003</v>
      </c>
      <c r="E2717" s="115">
        <v>10.5</v>
      </c>
      <c r="F2717" s="115">
        <v>48.77</v>
      </c>
    </row>
    <row r="2718" spans="1:6" ht="30" x14ac:dyDescent="0.25">
      <c r="A2718" s="112" t="s">
        <v>5352</v>
      </c>
      <c r="B2718" s="113" t="s">
        <v>5353</v>
      </c>
      <c r="C2718" s="114" t="s">
        <v>13</v>
      </c>
      <c r="D2718" s="115">
        <v>50.42</v>
      </c>
      <c r="E2718" s="115">
        <v>10.5</v>
      </c>
      <c r="F2718" s="115">
        <v>60.92</v>
      </c>
    </row>
    <row r="2719" spans="1:6" ht="30" x14ac:dyDescent="0.25">
      <c r="A2719" s="112" t="s">
        <v>5354</v>
      </c>
      <c r="B2719" s="113" t="s">
        <v>5355</v>
      </c>
      <c r="C2719" s="114" t="s">
        <v>119</v>
      </c>
      <c r="D2719" s="115">
        <v>164.25</v>
      </c>
      <c r="E2719" s="115">
        <v>21</v>
      </c>
      <c r="F2719" s="115">
        <v>185.25</v>
      </c>
    </row>
    <row r="2720" spans="1:6" ht="30" x14ac:dyDescent="0.25">
      <c r="A2720" s="112" t="s">
        <v>5356</v>
      </c>
      <c r="B2720" s="113" t="s">
        <v>5357</v>
      </c>
      <c r="C2720" s="114" t="s">
        <v>13</v>
      </c>
      <c r="D2720" s="115">
        <v>554.77</v>
      </c>
      <c r="E2720" s="115">
        <v>41.99</v>
      </c>
      <c r="F2720" s="115">
        <v>596.76</v>
      </c>
    </row>
    <row r="2721" spans="1:6" ht="30" x14ac:dyDescent="0.25">
      <c r="A2721" s="112" t="s">
        <v>5358</v>
      </c>
      <c r="B2721" s="113" t="s">
        <v>5359</v>
      </c>
      <c r="C2721" s="114" t="s">
        <v>13</v>
      </c>
      <c r="D2721" s="115">
        <v>379.04</v>
      </c>
      <c r="E2721" s="115">
        <v>41.99</v>
      </c>
      <c r="F2721" s="115">
        <v>421.03</v>
      </c>
    </row>
    <row r="2722" spans="1:6" x14ac:dyDescent="0.25">
      <c r="A2722" s="112" t="s">
        <v>5360</v>
      </c>
      <c r="B2722" s="113" t="s">
        <v>5361</v>
      </c>
      <c r="C2722" s="114" t="s">
        <v>13</v>
      </c>
      <c r="D2722" s="115">
        <v>1.45</v>
      </c>
      <c r="E2722" s="115">
        <v>1.68</v>
      </c>
      <c r="F2722" s="115">
        <v>3.13</v>
      </c>
    </row>
    <row r="2723" spans="1:6" ht="30" x14ac:dyDescent="0.25">
      <c r="A2723" s="112" t="s">
        <v>5362</v>
      </c>
      <c r="B2723" s="113" t="s">
        <v>5363</v>
      </c>
      <c r="C2723" s="114" t="s">
        <v>13</v>
      </c>
      <c r="D2723" s="115">
        <v>7.26</v>
      </c>
      <c r="E2723" s="115">
        <v>10.5</v>
      </c>
      <c r="F2723" s="115">
        <v>17.760000000000002</v>
      </c>
    </row>
    <row r="2724" spans="1:6" ht="30" x14ac:dyDescent="0.25">
      <c r="A2724" s="112" t="s">
        <v>5364</v>
      </c>
      <c r="B2724" s="113" t="s">
        <v>5365</v>
      </c>
      <c r="C2724" s="114" t="s">
        <v>119</v>
      </c>
      <c r="D2724" s="115">
        <v>9.57</v>
      </c>
      <c r="E2724" s="115">
        <v>21</v>
      </c>
      <c r="F2724" s="115">
        <v>30.57</v>
      </c>
    </row>
    <row r="2725" spans="1:6" x14ac:dyDescent="0.25">
      <c r="A2725" s="112" t="s">
        <v>5366</v>
      </c>
      <c r="B2725" s="113" t="s">
        <v>5367</v>
      </c>
      <c r="C2725" s="114" t="s">
        <v>13</v>
      </c>
      <c r="D2725" s="115">
        <v>17.850000000000001</v>
      </c>
      <c r="E2725" s="115">
        <v>4.2</v>
      </c>
      <c r="F2725" s="115">
        <v>22.05</v>
      </c>
    </row>
    <row r="2726" spans="1:6" ht="30" x14ac:dyDescent="0.25">
      <c r="A2726" s="112" t="s">
        <v>5368</v>
      </c>
      <c r="B2726" s="113" t="s">
        <v>5369</v>
      </c>
      <c r="C2726" s="114" t="s">
        <v>13</v>
      </c>
      <c r="D2726" s="115">
        <v>7.27</v>
      </c>
      <c r="E2726" s="115">
        <v>10.5</v>
      </c>
      <c r="F2726" s="115">
        <v>17.77</v>
      </c>
    </row>
    <row r="2727" spans="1:6" x14ac:dyDescent="0.25">
      <c r="A2727" s="112" t="s">
        <v>5370</v>
      </c>
      <c r="B2727" s="113" t="s">
        <v>5371</v>
      </c>
      <c r="C2727" s="114" t="s">
        <v>13</v>
      </c>
      <c r="D2727" s="115">
        <v>5.98</v>
      </c>
      <c r="E2727" s="115">
        <v>10.5</v>
      </c>
      <c r="F2727" s="115">
        <v>16.48</v>
      </c>
    </row>
    <row r="2728" spans="1:6" ht="30" x14ac:dyDescent="0.25">
      <c r="A2728" s="112" t="s">
        <v>5372</v>
      </c>
      <c r="B2728" s="113" t="s">
        <v>5373</v>
      </c>
      <c r="C2728" s="114" t="s">
        <v>119</v>
      </c>
      <c r="D2728" s="115">
        <v>68.239999999999995</v>
      </c>
      <c r="E2728" s="115">
        <v>10.5</v>
      </c>
      <c r="F2728" s="115">
        <v>78.739999999999995</v>
      </c>
    </row>
    <row r="2729" spans="1:6" x14ac:dyDescent="0.25">
      <c r="A2729" s="112" t="s">
        <v>5374</v>
      </c>
      <c r="B2729" s="113" t="s">
        <v>5375</v>
      </c>
      <c r="C2729" s="114" t="s">
        <v>13</v>
      </c>
      <c r="D2729" s="115">
        <v>59.44</v>
      </c>
      <c r="E2729" s="115">
        <v>10.5</v>
      </c>
      <c r="F2729" s="115">
        <v>69.94</v>
      </c>
    </row>
    <row r="2730" spans="1:6" x14ac:dyDescent="0.25">
      <c r="A2730" s="112" t="s">
        <v>5376</v>
      </c>
      <c r="B2730" s="113" t="s">
        <v>5377</v>
      </c>
      <c r="C2730" s="114" t="s">
        <v>13</v>
      </c>
      <c r="D2730" s="115">
        <v>68.81</v>
      </c>
      <c r="E2730" s="115">
        <v>10.5</v>
      </c>
      <c r="F2730" s="115">
        <v>79.31</v>
      </c>
    </row>
    <row r="2731" spans="1:6" x14ac:dyDescent="0.25">
      <c r="A2731" s="112" t="s">
        <v>5378</v>
      </c>
      <c r="B2731" s="113" t="s">
        <v>5379</v>
      </c>
      <c r="C2731" s="114" t="s">
        <v>13</v>
      </c>
      <c r="D2731" s="115">
        <v>5.6</v>
      </c>
      <c r="E2731" s="115">
        <v>10.5</v>
      </c>
      <c r="F2731" s="115">
        <v>16.100000000000001</v>
      </c>
    </row>
    <row r="2732" spans="1:6" x14ac:dyDescent="0.25">
      <c r="A2732" s="112" t="s">
        <v>5380</v>
      </c>
      <c r="B2732" s="113" t="s">
        <v>5381</v>
      </c>
      <c r="C2732" s="114" t="s">
        <v>13</v>
      </c>
      <c r="D2732" s="115">
        <v>7.88</v>
      </c>
      <c r="E2732" s="115">
        <v>10.5</v>
      </c>
      <c r="F2732" s="115">
        <v>18.38</v>
      </c>
    </row>
    <row r="2733" spans="1:6" x14ac:dyDescent="0.25">
      <c r="A2733" s="112" t="s">
        <v>5382</v>
      </c>
      <c r="B2733" s="113" t="s">
        <v>5383</v>
      </c>
      <c r="C2733" s="114" t="s">
        <v>13</v>
      </c>
      <c r="D2733" s="115">
        <v>11.41</v>
      </c>
      <c r="E2733" s="115">
        <v>10.5</v>
      </c>
      <c r="F2733" s="115">
        <v>21.91</v>
      </c>
    </row>
    <row r="2734" spans="1:6" x14ac:dyDescent="0.25">
      <c r="A2734" s="112" t="s">
        <v>5384</v>
      </c>
      <c r="B2734" s="113" t="s">
        <v>5385</v>
      </c>
      <c r="C2734" s="114" t="s">
        <v>13</v>
      </c>
      <c r="D2734" s="115">
        <v>18.420000000000002</v>
      </c>
      <c r="E2734" s="115">
        <v>10.5</v>
      </c>
      <c r="F2734" s="115">
        <v>28.92</v>
      </c>
    </row>
    <row r="2735" spans="1:6" ht="30" x14ac:dyDescent="0.25">
      <c r="A2735" s="112" t="s">
        <v>5386</v>
      </c>
      <c r="B2735" s="113" t="s">
        <v>5387</v>
      </c>
      <c r="C2735" s="114" t="s">
        <v>13</v>
      </c>
      <c r="D2735" s="115">
        <v>81.39</v>
      </c>
      <c r="E2735" s="115">
        <v>10.5</v>
      </c>
      <c r="F2735" s="115">
        <v>91.89</v>
      </c>
    </row>
    <row r="2736" spans="1:6" ht="30" x14ac:dyDescent="0.25">
      <c r="A2736" s="112" t="s">
        <v>5388</v>
      </c>
      <c r="B2736" s="113" t="s">
        <v>5389</v>
      </c>
      <c r="C2736" s="114" t="s">
        <v>63</v>
      </c>
      <c r="D2736" s="115">
        <v>198.55</v>
      </c>
      <c r="E2736" s="115">
        <v>4.1900000000000004</v>
      </c>
      <c r="F2736" s="115">
        <v>202.74</v>
      </c>
    </row>
    <row r="2737" spans="1:6" x14ac:dyDescent="0.25">
      <c r="A2737" s="108" t="s">
        <v>5390</v>
      </c>
      <c r="B2737" s="109" t="s">
        <v>5391</v>
      </c>
      <c r="C2737" s="110"/>
      <c r="D2737" s="111"/>
      <c r="E2737" s="111"/>
      <c r="F2737" s="111"/>
    </row>
    <row r="2738" spans="1:6" ht="30" x14ac:dyDescent="0.25">
      <c r="A2738" s="112" t="s">
        <v>5392</v>
      </c>
      <c r="B2738" s="113" t="s">
        <v>5393</v>
      </c>
      <c r="C2738" s="114" t="s">
        <v>13</v>
      </c>
      <c r="D2738" s="115">
        <v>8.5299999999999994</v>
      </c>
      <c r="E2738" s="115">
        <v>21</v>
      </c>
      <c r="F2738" s="115">
        <v>29.53</v>
      </c>
    </row>
    <row r="2739" spans="1:6" ht="30" x14ac:dyDescent="0.25">
      <c r="A2739" s="112" t="s">
        <v>5394</v>
      </c>
      <c r="B2739" s="113" t="s">
        <v>5395</v>
      </c>
      <c r="C2739" s="114" t="s">
        <v>13</v>
      </c>
      <c r="D2739" s="115">
        <v>17.059999999999999</v>
      </c>
      <c r="E2739" s="115">
        <v>21</v>
      </c>
      <c r="F2739" s="115">
        <v>38.06</v>
      </c>
    </row>
    <row r="2740" spans="1:6" ht="30" x14ac:dyDescent="0.25">
      <c r="A2740" s="112" t="s">
        <v>5396</v>
      </c>
      <c r="B2740" s="113" t="s">
        <v>5397</v>
      </c>
      <c r="C2740" s="114" t="s">
        <v>13</v>
      </c>
      <c r="D2740" s="115">
        <v>17.059999999999999</v>
      </c>
      <c r="E2740" s="115">
        <v>21</v>
      </c>
      <c r="F2740" s="115">
        <v>38.06</v>
      </c>
    </row>
    <row r="2741" spans="1:6" ht="30" x14ac:dyDescent="0.25">
      <c r="A2741" s="112" t="s">
        <v>5398</v>
      </c>
      <c r="B2741" s="113" t="s">
        <v>5399</v>
      </c>
      <c r="C2741" s="114" t="s">
        <v>13</v>
      </c>
      <c r="D2741" s="115">
        <v>30.68</v>
      </c>
      <c r="E2741" s="115">
        <v>21</v>
      </c>
      <c r="F2741" s="115">
        <v>51.68</v>
      </c>
    </row>
    <row r="2742" spans="1:6" ht="30" x14ac:dyDescent="0.25">
      <c r="A2742" s="112" t="s">
        <v>5400</v>
      </c>
      <c r="B2742" s="113" t="s">
        <v>5401</v>
      </c>
      <c r="C2742" s="114" t="s">
        <v>13</v>
      </c>
      <c r="D2742" s="115">
        <v>8.74</v>
      </c>
      <c r="E2742" s="115">
        <v>21</v>
      </c>
      <c r="F2742" s="115">
        <v>29.74</v>
      </c>
    </row>
    <row r="2743" spans="1:6" ht="30" x14ac:dyDescent="0.25">
      <c r="A2743" s="112" t="s">
        <v>5402</v>
      </c>
      <c r="B2743" s="113" t="s">
        <v>5403</v>
      </c>
      <c r="C2743" s="114" t="s">
        <v>13</v>
      </c>
      <c r="D2743" s="115">
        <v>16.93</v>
      </c>
      <c r="E2743" s="115">
        <v>21</v>
      </c>
      <c r="F2743" s="115">
        <v>37.93</v>
      </c>
    </row>
    <row r="2744" spans="1:6" ht="30" x14ac:dyDescent="0.25">
      <c r="A2744" s="112" t="s">
        <v>5404</v>
      </c>
      <c r="B2744" s="113" t="s">
        <v>5405</v>
      </c>
      <c r="C2744" s="114" t="s">
        <v>13</v>
      </c>
      <c r="D2744" s="115">
        <v>8.5399999999999991</v>
      </c>
      <c r="E2744" s="115">
        <v>21</v>
      </c>
      <c r="F2744" s="115">
        <v>29.54</v>
      </c>
    </row>
    <row r="2745" spans="1:6" ht="30" x14ac:dyDescent="0.25">
      <c r="A2745" s="112" t="s">
        <v>5406</v>
      </c>
      <c r="B2745" s="113" t="s">
        <v>5407</v>
      </c>
      <c r="C2745" s="114" t="s">
        <v>13</v>
      </c>
      <c r="D2745" s="115">
        <v>30.78</v>
      </c>
      <c r="E2745" s="115">
        <v>21</v>
      </c>
      <c r="F2745" s="115">
        <v>51.78</v>
      </c>
    </row>
    <row r="2746" spans="1:6" ht="30" x14ac:dyDescent="0.25">
      <c r="A2746" s="112" t="s">
        <v>5408</v>
      </c>
      <c r="B2746" s="113" t="s">
        <v>5409</v>
      </c>
      <c r="C2746" s="114" t="s">
        <v>13</v>
      </c>
      <c r="D2746" s="115">
        <v>17.22</v>
      </c>
      <c r="E2746" s="115">
        <v>21</v>
      </c>
      <c r="F2746" s="115">
        <v>38.22</v>
      </c>
    </row>
    <row r="2747" spans="1:6" ht="30" x14ac:dyDescent="0.25">
      <c r="A2747" s="112" t="s">
        <v>5410</v>
      </c>
      <c r="B2747" s="113" t="s">
        <v>5411</v>
      </c>
      <c r="C2747" s="114" t="s">
        <v>13</v>
      </c>
      <c r="D2747" s="115">
        <v>30.42</v>
      </c>
      <c r="E2747" s="115">
        <v>21</v>
      </c>
      <c r="F2747" s="115">
        <v>51.42</v>
      </c>
    </row>
    <row r="2748" spans="1:6" ht="30" x14ac:dyDescent="0.25">
      <c r="A2748" s="112" t="s">
        <v>5412</v>
      </c>
      <c r="B2748" s="113" t="s">
        <v>5413</v>
      </c>
      <c r="C2748" s="114" t="s">
        <v>13</v>
      </c>
      <c r="D2748" s="115">
        <v>17.43</v>
      </c>
      <c r="E2748" s="115">
        <v>21</v>
      </c>
      <c r="F2748" s="115">
        <v>38.43</v>
      </c>
    </row>
    <row r="2749" spans="1:6" ht="30" x14ac:dyDescent="0.25">
      <c r="A2749" s="112" t="s">
        <v>5414</v>
      </c>
      <c r="B2749" s="113" t="s">
        <v>5415</v>
      </c>
      <c r="C2749" s="114" t="s">
        <v>13</v>
      </c>
      <c r="D2749" s="115">
        <v>16.329999999999998</v>
      </c>
      <c r="E2749" s="115">
        <v>21</v>
      </c>
      <c r="F2749" s="115">
        <v>37.33</v>
      </c>
    </row>
    <row r="2750" spans="1:6" ht="30" x14ac:dyDescent="0.25">
      <c r="A2750" s="112" t="s">
        <v>5416</v>
      </c>
      <c r="B2750" s="113" t="s">
        <v>5417</v>
      </c>
      <c r="C2750" s="114" t="s">
        <v>13</v>
      </c>
      <c r="D2750" s="115">
        <v>17.010000000000002</v>
      </c>
      <c r="E2750" s="115">
        <v>21</v>
      </c>
      <c r="F2750" s="115">
        <v>38.01</v>
      </c>
    </row>
    <row r="2751" spans="1:6" ht="30" x14ac:dyDescent="0.25">
      <c r="A2751" s="112" t="s">
        <v>5418</v>
      </c>
      <c r="B2751" s="113" t="s">
        <v>5419</v>
      </c>
      <c r="C2751" s="114" t="s">
        <v>13</v>
      </c>
      <c r="D2751" s="115">
        <v>8.7899999999999991</v>
      </c>
      <c r="E2751" s="115">
        <v>21</v>
      </c>
      <c r="F2751" s="115">
        <v>29.79</v>
      </c>
    </row>
    <row r="2752" spans="1:6" ht="30" x14ac:dyDescent="0.25">
      <c r="A2752" s="112" t="s">
        <v>5420</v>
      </c>
      <c r="B2752" s="113" t="s">
        <v>5421</v>
      </c>
      <c r="C2752" s="114" t="s">
        <v>13</v>
      </c>
      <c r="D2752" s="115">
        <v>18.510000000000002</v>
      </c>
      <c r="E2752" s="115">
        <v>21</v>
      </c>
      <c r="F2752" s="115">
        <v>39.51</v>
      </c>
    </row>
    <row r="2753" spans="1:6" ht="30" x14ac:dyDescent="0.25">
      <c r="A2753" s="112" t="s">
        <v>5422</v>
      </c>
      <c r="B2753" s="113" t="s">
        <v>5423</v>
      </c>
      <c r="C2753" s="114" t="s">
        <v>13</v>
      </c>
      <c r="D2753" s="115">
        <v>16.82</v>
      </c>
      <c r="E2753" s="115">
        <v>21</v>
      </c>
      <c r="F2753" s="115">
        <v>37.82</v>
      </c>
    </row>
    <row r="2754" spans="1:6" ht="30" x14ac:dyDescent="0.25">
      <c r="A2754" s="112" t="s">
        <v>5424</v>
      </c>
      <c r="B2754" s="113" t="s">
        <v>5425</v>
      </c>
      <c r="C2754" s="114" t="s">
        <v>13</v>
      </c>
      <c r="D2754" s="115">
        <v>17.09</v>
      </c>
      <c r="E2754" s="115">
        <v>21</v>
      </c>
      <c r="F2754" s="115">
        <v>38.090000000000003</v>
      </c>
    </row>
    <row r="2755" spans="1:6" ht="30" x14ac:dyDescent="0.25">
      <c r="A2755" s="112" t="s">
        <v>5426</v>
      </c>
      <c r="B2755" s="113" t="s">
        <v>5427</v>
      </c>
      <c r="C2755" s="114" t="s">
        <v>13</v>
      </c>
      <c r="D2755" s="115">
        <v>8.44</v>
      </c>
      <c r="E2755" s="115">
        <v>21</v>
      </c>
      <c r="F2755" s="115">
        <v>29.44</v>
      </c>
    </row>
    <row r="2756" spans="1:6" ht="30" x14ac:dyDescent="0.25">
      <c r="A2756" s="112" t="s">
        <v>5428</v>
      </c>
      <c r="B2756" s="113" t="s">
        <v>5429</v>
      </c>
      <c r="C2756" s="114" t="s">
        <v>13</v>
      </c>
      <c r="D2756" s="115">
        <v>8.94</v>
      </c>
      <c r="E2756" s="115">
        <v>21</v>
      </c>
      <c r="F2756" s="115">
        <v>29.94</v>
      </c>
    </row>
    <row r="2757" spans="1:6" ht="30" x14ac:dyDescent="0.25">
      <c r="A2757" s="112" t="s">
        <v>5430</v>
      </c>
      <c r="B2757" s="113" t="s">
        <v>5431</v>
      </c>
      <c r="C2757" s="114" t="s">
        <v>13</v>
      </c>
      <c r="D2757" s="115">
        <v>17.16</v>
      </c>
      <c r="E2757" s="115">
        <v>21</v>
      </c>
      <c r="F2757" s="115">
        <v>38.159999999999997</v>
      </c>
    </row>
    <row r="2758" spans="1:6" x14ac:dyDescent="0.25">
      <c r="A2758" s="108" t="s">
        <v>5432</v>
      </c>
      <c r="B2758" s="109" t="s">
        <v>5433</v>
      </c>
      <c r="C2758" s="110"/>
      <c r="D2758" s="111"/>
      <c r="E2758" s="111"/>
      <c r="F2758" s="111"/>
    </row>
    <row r="2759" spans="1:6" x14ac:dyDescent="0.25">
      <c r="A2759" s="108" t="s">
        <v>5434</v>
      </c>
      <c r="B2759" s="109" t="s">
        <v>5435</v>
      </c>
      <c r="C2759" s="110"/>
      <c r="D2759" s="111"/>
      <c r="E2759" s="111"/>
      <c r="F2759" s="111"/>
    </row>
    <row r="2760" spans="1:6" ht="45" x14ac:dyDescent="0.25">
      <c r="A2760" s="112" t="s">
        <v>5436</v>
      </c>
      <c r="B2760" s="113" t="s">
        <v>5437</v>
      </c>
      <c r="C2760" s="114" t="s">
        <v>13</v>
      </c>
      <c r="D2760" s="115">
        <v>1243.54</v>
      </c>
      <c r="E2760" s="115">
        <v>58.74</v>
      </c>
      <c r="F2760" s="115">
        <v>1302.28</v>
      </c>
    </row>
    <row r="2761" spans="1:6" ht="45" x14ac:dyDescent="0.25">
      <c r="A2761" s="112" t="s">
        <v>5438</v>
      </c>
      <c r="B2761" s="113" t="s">
        <v>5439</v>
      </c>
      <c r="C2761" s="114" t="s">
        <v>13</v>
      </c>
      <c r="D2761" s="115">
        <v>1407.76</v>
      </c>
      <c r="E2761" s="115">
        <v>58.74</v>
      </c>
      <c r="F2761" s="115">
        <v>1466.5</v>
      </c>
    </row>
    <row r="2762" spans="1:6" x14ac:dyDescent="0.25">
      <c r="A2762" s="108" t="s">
        <v>5440</v>
      </c>
      <c r="B2762" s="109" t="s">
        <v>5441</v>
      </c>
      <c r="C2762" s="110"/>
      <c r="D2762" s="111"/>
      <c r="E2762" s="111"/>
      <c r="F2762" s="111"/>
    </row>
    <row r="2763" spans="1:6" x14ac:dyDescent="0.25">
      <c r="A2763" s="112" t="s">
        <v>5442</v>
      </c>
      <c r="B2763" s="113" t="s">
        <v>5443</v>
      </c>
      <c r="C2763" s="114" t="s">
        <v>13</v>
      </c>
      <c r="D2763" s="115">
        <v>10.039999999999999</v>
      </c>
      <c r="E2763" s="115">
        <v>21</v>
      </c>
      <c r="F2763" s="115">
        <v>31.04</v>
      </c>
    </row>
    <row r="2764" spans="1:6" x14ac:dyDescent="0.25">
      <c r="A2764" s="112" t="s">
        <v>5444</v>
      </c>
      <c r="B2764" s="113" t="s">
        <v>5445</v>
      </c>
      <c r="C2764" s="114" t="s">
        <v>13</v>
      </c>
      <c r="D2764" s="115">
        <v>634.91999999999996</v>
      </c>
      <c r="E2764" s="115">
        <v>39.89</v>
      </c>
      <c r="F2764" s="115">
        <v>674.81</v>
      </c>
    </row>
    <row r="2765" spans="1:6" x14ac:dyDescent="0.25">
      <c r="A2765" s="112" t="s">
        <v>5446</v>
      </c>
      <c r="B2765" s="113" t="s">
        <v>5447</v>
      </c>
      <c r="C2765" s="114" t="s">
        <v>13</v>
      </c>
      <c r="D2765" s="115">
        <v>399.6</v>
      </c>
      <c r="E2765" s="115">
        <v>33.619999999999997</v>
      </c>
      <c r="F2765" s="115">
        <v>433.22</v>
      </c>
    </row>
    <row r="2766" spans="1:6" x14ac:dyDescent="0.25">
      <c r="A2766" s="112" t="s">
        <v>5448</v>
      </c>
      <c r="B2766" s="113" t="s">
        <v>5449</v>
      </c>
      <c r="C2766" s="114" t="s">
        <v>13</v>
      </c>
      <c r="D2766" s="115">
        <v>157.02000000000001</v>
      </c>
      <c r="E2766" s="115">
        <v>21</v>
      </c>
      <c r="F2766" s="115">
        <v>178.02</v>
      </c>
    </row>
    <row r="2767" spans="1:6" x14ac:dyDescent="0.25">
      <c r="A2767" s="112" t="s">
        <v>5450</v>
      </c>
      <c r="B2767" s="113" t="s">
        <v>5451</v>
      </c>
      <c r="C2767" s="114" t="s">
        <v>13</v>
      </c>
      <c r="D2767" s="115">
        <v>10.9</v>
      </c>
      <c r="E2767" s="115">
        <v>25.18</v>
      </c>
      <c r="F2767" s="115">
        <v>36.08</v>
      </c>
    </row>
    <row r="2768" spans="1:6" x14ac:dyDescent="0.25">
      <c r="A2768" s="112" t="s">
        <v>5452</v>
      </c>
      <c r="B2768" s="113" t="s">
        <v>5453</v>
      </c>
      <c r="C2768" s="114" t="s">
        <v>13</v>
      </c>
      <c r="D2768" s="115">
        <v>74.38</v>
      </c>
      <c r="E2768" s="115">
        <v>33.619999999999997</v>
      </c>
      <c r="F2768" s="115">
        <v>108</v>
      </c>
    </row>
    <row r="2769" spans="1:6" ht="30" x14ac:dyDescent="0.25">
      <c r="A2769" s="112" t="s">
        <v>5454</v>
      </c>
      <c r="B2769" s="113" t="s">
        <v>5455</v>
      </c>
      <c r="C2769" s="114" t="s">
        <v>13</v>
      </c>
      <c r="D2769" s="115">
        <v>2041.1</v>
      </c>
      <c r="E2769" s="115">
        <v>83.98</v>
      </c>
      <c r="F2769" s="115">
        <v>2125.08</v>
      </c>
    </row>
    <row r="2770" spans="1:6" x14ac:dyDescent="0.25">
      <c r="A2770" s="112" t="s">
        <v>5456</v>
      </c>
      <c r="B2770" s="113" t="s">
        <v>5457</v>
      </c>
      <c r="C2770" s="114" t="s">
        <v>13</v>
      </c>
      <c r="D2770" s="115">
        <v>433.66</v>
      </c>
      <c r="E2770" s="115">
        <v>33.619999999999997</v>
      </c>
      <c r="F2770" s="115">
        <v>467.28</v>
      </c>
    </row>
    <row r="2771" spans="1:6" x14ac:dyDescent="0.25">
      <c r="A2771" s="112" t="s">
        <v>5458</v>
      </c>
      <c r="B2771" s="113" t="s">
        <v>5459</v>
      </c>
      <c r="C2771" s="114" t="s">
        <v>13</v>
      </c>
      <c r="D2771" s="115">
        <v>141.81</v>
      </c>
      <c r="E2771" s="115">
        <v>33.619999999999997</v>
      </c>
      <c r="F2771" s="115">
        <v>175.43</v>
      </c>
    </row>
    <row r="2772" spans="1:6" x14ac:dyDescent="0.25">
      <c r="A2772" s="108" t="s">
        <v>5460</v>
      </c>
      <c r="B2772" s="109" t="s">
        <v>5461</v>
      </c>
      <c r="C2772" s="110"/>
      <c r="D2772" s="111"/>
      <c r="E2772" s="111"/>
      <c r="F2772" s="111"/>
    </row>
    <row r="2773" spans="1:6" x14ac:dyDescent="0.25">
      <c r="A2773" s="112" t="s">
        <v>5462</v>
      </c>
      <c r="B2773" s="113" t="s">
        <v>5463</v>
      </c>
      <c r="C2773" s="114" t="s">
        <v>13</v>
      </c>
      <c r="D2773" s="115">
        <v>14690.36</v>
      </c>
      <c r="E2773" s="115">
        <v>167.96</v>
      </c>
      <c r="F2773" s="115">
        <v>14858.32</v>
      </c>
    </row>
    <row r="2774" spans="1:6" x14ac:dyDescent="0.25">
      <c r="A2774" s="112" t="s">
        <v>5464</v>
      </c>
      <c r="B2774" s="113" t="s">
        <v>5465</v>
      </c>
      <c r="C2774" s="114" t="s">
        <v>13</v>
      </c>
      <c r="D2774" s="115">
        <v>13061.68</v>
      </c>
      <c r="E2774" s="115">
        <v>188.96</v>
      </c>
      <c r="F2774" s="115">
        <v>13250.64</v>
      </c>
    </row>
    <row r="2775" spans="1:6" ht="30" x14ac:dyDescent="0.25">
      <c r="A2775" s="112" t="s">
        <v>5466</v>
      </c>
      <c r="B2775" s="113" t="s">
        <v>5467</v>
      </c>
      <c r="C2775" s="114" t="s">
        <v>13</v>
      </c>
      <c r="D2775" s="115">
        <v>474.48</v>
      </c>
      <c r="E2775" s="115">
        <v>209.95</v>
      </c>
      <c r="F2775" s="115">
        <v>684.43</v>
      </c>
    </row>
    <row r="2776" spans="1:6" ht="30" x14ac:dyDescent="0.25">
      <c r="A2776" s="112" t="s">
        <v>5468</v>
      </c>
      <c r="B2776" s="113" t="s">
        <v>5469</v>
      </c>
      <c r="C2776" s="114" t="s">
        <v>319</v>
      </c>
      <c r="D2776" s="115">
        <v>11476.28</v>
      </c>
      <c r="E2776" s="115">
        <v>4431.2</v>
      </c>
      <c r="F2776" s="115">
        <v>15907.48</v>
      </c>
    </row>
    <row r="2777" spans="1:6" ht="30" x14ac:dyDescent="0.25">
      <c r="A2777" s="112" t="s">
        <v>5470</v>
      </c>
      <c r="B2777" s="113" t="s">
        <v>5471</v>
      </c>
      <c r="C2777" s="114" t="s">
        <v>319</v>
      </c>
      <c r="D2777" s="115">
        <v>20623.900000000001</v>
      </c>
      <c r="E2777" s="115">
        <v>4985.1000000000004</v>
      </c>
      <c r="F2777" s="115">
        <v>25609</v>
      </c>
    </row>
    <row r="2778" spans="1:6" ht="30" x14ac:dyDescent="0.25">
      <c r="A2778" s="112" t="s">
        <v>5472</v>
      </c>
      <c r="B2778" s="113" t="s">
        <v>5473</v>
      </c>
      <c r="C2778" s="114" t="s">
        <v>319</v>
      </c>
      <c r="D2778" s="115">
        <v>26386</v>
      </c>
      <c r="E2778" s="115">
        <v>5862.22</v>
      </c>
      <c r="F2778" s="115">
        <v>32248.22</v>
      </c>
    </row>
    <row r="2779" spans="1:6" ht="30" x14ac:dyDescent="0.25">
      <c r="A2779" s="112" t="s">
        <v>5474</v>
      </c>
      <c r="B2779" s="113" t="s">
        <v>5475</v>
      </c>
      <c r="C2779" s="114" t="s">
        <v>13</v>
      </c>
      <c r="D2779" s="115">
        <v>1081.71</v>
      </c>
      <c r="E2779" s="115">
        <v>43.69</v>
      </c>
      <c r="F2779" s="115">
        <v>1125.4000000000001</v>
      </c>
    </row>
    <row r="2780" spans="1:6" ht="30" x14ac:dyDescent="0.25">
      <c r="A2780" s="112" t="s">
        <v>5476</v>
      </c>
      <c r="B2780" s="113" t="s">
        <v>5477</v>
      </c>
      <c r="C2780" s="114" t="s">
        <v>13</v>
      </c>
      <c r="D2780" s="115">
        <v>1448.52</v>
      </c>
      <c r="E2780" s="115">
        <v>54.61</v>
      </c>
      <c r="F2780" s="115">
        <v>1503.13</v>
      </c>
    </row>
    <row r="2781" spans="1:6" ht="30" x14ac:dyDescent="0.25">
      <c r="A2781" s="112" t="s">
        <v>5478</v>
      </c>
      <c r="B2781" s="113" t="s">
        <v>5479</v>
      </c>
      <c r="C2781" s="114" t="s">
        <v>13</v>
      </c>
      <c r="D2781" s="115">
        <v>2938.59</v>
      </c>
      <c r="E2781" s="115">
        <v>58.74</v>
      </c>
      <c r="F2781" s="115">
        <v>2997.33</v>
      </c>
    </row>
    <row r="2782" spans="1:6" x14ac:dyDescent="0.25">
      <c r="A2782" s="108" t="s">
        <v>5480</v>
      </c>
      <c r="B2782" s="109" t="s">
        <v>5481</v>
      </c>
      <c r="C2782" s="110"/>
      <c r="D2782" s="111"/>
      <c r="E2782" s="111"/>
      <c r="F2782" s="111"/>
    </row>
    <row r="2783" spans="1:6" x14ac:dyDescent="0.25">
      <c r="A2783" s="112" t="s">
        <v>5482</v>
      </c>
      <c r="B2783" s="113" t="s">
        <v>5483</v>
      </c>
      <c r="C2783" s="114" t="s">
        <v>13</v>
      </c>
      <c r="D2783" s="115">
        <v>192.59</v>
      </c>
      <c r="E2783" s="115">
        <v>33.619999999999997</v>
      </c>
      <c r="F2783" s="115">
        <v>226.21</v>
      </c>
    </row>
    <row r="2784" spans="1:6" x14ac:dyDescent="0.25">
      <c r="A2784" s="108" t="s">
        <v>5484</v>
      </c>
      <c r="B2784" s="109" t="s">
        <v>5485</v>
      </c>
      <c r="C2784" s="110"/>
      <c r="D2784" s="111"/>
      <c r="E2784" s="111"/>
      <c r="F2784" s="111"/>
    </row>
    <row r="2785" spans="1:6" x14ac:dyDescent="0.25">
      <c r="A2785" s="112" t="s">
        <v>5486</v>
      </c>
      <c r="B2785" s="113" t="s">
        <v>5487</v>
      </c>
      <c r="C2785" s="114" t="s">
        <v>13</v>
      </c>
      <c r="D2785" s="115">
        <v>361.77</v>
      </c>
      <c r="E2785" s="115">
        <v>41.99</v>
      </c>
      <c r="F2785" s="115">
        <v>403.76</v>
      </c>
    </row>
    <row r="2786" spans="1:6" ht="30" x14ac:dyDescent="0.25">
      <c r="A2786" s="112" t="s">
        <v>14838</v>
      </c>
      <c r="B2786" s="113" t="s">
        <v>14839</v>
      </c>
      <c r="C2786" s="114" t="s">
        <v>13</v>
      </c>
      <c r="D2786" s="115">
        <v>289.48</v>
      </c>
      <c r="E2786" s="115">
        <v>41.99</v>
      </c>
      <c r="F2786" s="115">
        <v>331.47</v>
      </c>
    </row>
    <row r="2787" spans="1:6" x14ac:dyDescent="0.25">
      <c r="A2787" s="108" t="s">
        <v>5488</v>
      </c>
      <c r="B2787" s="109" t="s">
        <v>5489</v>
      </c>
      <c r="C2787" s="110"/>
      <c r="D2787" s="111"/>
      <c r="E2787" s="111"/>
      <c r="F2787" s="111"/>
    </row>
    <row r="2788" spans="1:6" x14ac:dyDescent="0.25">
      <c r="A2788" s="112" t="s">
        <v>5490</v>
      </c>
      <c r="B2788" s="113" t="s">
        <v>5491</v>
      </c>
      <c r="C2788" s="114" t="s">
        <v>13</v>
      </c>
      <c r="D2788" s="115">
        <v>30.74</v>
      </c>
      <c r="E2788" s="115">
        <v>21</v>
      </c>
      <c r="F2788" s="115">
        <v>51.74</v>
      </c>
    </row>
    <row r="2789" spans="1:6" x14ac:dyDescent="0.25">
      <c r="A2789" s="108" t="s">
        <v>5492</v>
      </c>
      <c r="B2789" s="109" t="s">
        <v>5493</v>
      </c>
      <c r="C2789" s="110"/>
      <c r="D2789" s="111"/>
      <c r="E2789" s="111"/>
      <c r="F2789" s="111"/>
    </row>
    <row r="2790" spans="1:6" ht="30" x14ac:dyDescent="0.25">
      <c r="A2790" s="112" t="s">
        <v>5494</v>
      </c>
      <c r="B2790" s="113" t="s">
        <v>14840</v>
      </c>
      <c r="C2790" s="114" t="s">
        <v>319</v>
      </c>
      <c r="D2790" s="115">
        <v>7060.54</v>
      </c>
      <c r="E2790" s="115">
        <v>343.51</v>
      </c>
      <c r="F2790" s="115">
        <v>7404.05</v>
      </c>
    </row>
    <row r="2791" spans="1:6" ht="30" x14ac:dyDescent="0.25">
      <c r="A2791" s="112" t="s">
        <v>5495</v>
      </c>
      <c r="B2791" s="113" t="s">
        <v>5496</v>
      </c>
      <c r="C2791" s="114" t="s">
        <v>319</v>
      </c>
      <c r="D2791" s="115">
        <v>6638.44</v>
      </c>
      <c r="E2791" s="115">
        <v>332.81</v>
      </c>
      <c r="F2791" s="115">
        <v>6971.25</v>
      </c>
    </row>
    <row r="2792" spans="1:6" ht="30" x14ac:dyDescent="0.25">
      <c r="A2792" s="112" t="s">
        <v>5497</v>
      </c>
      <c r="B2792" s="113" t="s">
        <v>5498</v>
      </c>
      <c r="C2792" s="114" t="s">
        <v>319</v>
      </c>
      <c r="D2792" s="115">
        <v>7615.11</v>
      </c>
      <c r="E2792" s="115">
        <v>343.51</v>
      </c>
      <c r="F2792" s="115">
        <v>7958.62</v>
      </c>
    </row>
    <row r="2793" spans="1:6" ht="30" x14ac:dyDescent="0.25">
      <c r="A2793" s="112" t="s">
        <v>5499</v>
      </c>
      <c r="B2793" s="113" t="s">
        <v>5500</v>
      </c>
      <c r="C2793" s="114" t="s">
        <v>319</v>
      </c>
      <c r="D2793" s="115">
        <v>11318.03</v>
      </c>
      <c r="E2793" s="115">
        <v>343.51</v>
      </c>
      <c r="F2793" s="115">
        <v>11661.54</v>
      </c>
    </row>
    <row r="2794" spans="1:6" ht="30" x14ac:dyDescent="0.25">
      <c r="A2794" s="112" t="s">
        <v>5501</v>
      </c>
      <c r="B2794" s="113" t="s">
        <v>5502</v>
      </c>
      <c r="C2794" s="114" t="s">
        <v>319</v>
      </c>
      <c r="D2794" s="115">
        <v>2820.52</v>
      </c>
      <c r="E2794" s="115">
        <v>332.81</v>
      </c>
      <c r="F2794" s="115">
        <v>3153.33</v>
      </c>
    </row>
    <row r="2795" spans="1:6" ht="30" x14ac:dyDescent="0.25">
      <c r="A2795" s="112" t="s">
        <v>5503</v>
      </c>
      <c r="B2795" s="113" t="s">
        <v>5504</v>
      </c>
      <c r="C2795" s="114" t="s">
        <v>319</v>
      </c>
      <c r="D2795" s="115">
        <v>3842.95</v>
      </c>
      <c r="E2795" s="115">
        <v>332.81</v>
      </c>
      <c r="F2795" s="115">
        <v>4175.76</v>
      </c>
    </row>
    <row r="2796" spans="1:6" ht="30" x14ac:dyDescent="0.25">
      <c r="A2796" s="112" t="s">
        <v>5505</v>
      </c>
      <c r="B2796" s="113" t="s">
        <v>5506</v>
      </c>
      <c r="C2796" s="114" t="s">
        <v>319</v>
      </c>
      <c r="D2796" s="115">
        <v>5432.83</v>
      </c>
      <c r="E2796" s="115">
        <v>343.51</v>
      </c>
      <c r="F2796" s="115">
        <v>5776.34</v>
      </c>
    </row>
    <row r="2797" spans="1:6" ht="30" x14ac:dyDescent="0.25">
      <c r="A2797" s="112" t="s">
        <v>5507</v>
      </c>
      <c r="B2797" s="113" t="s">
        <v>5508</v>
      </c>
      <c r="C2797" s="114" t="s">
        <v>319</v>
      </c>
      <c r="D2797" s="115">
        <v>6291.87</v>
      </c>
      <c r="E2797" s="115">
        <v>343.51</v>
      </c>
      <c r="F2797" s="115">
        <v>6635.38</v>
      </c>
    </row>
    <row r="2798" spans="1:6" ht="30" x14ac:dyDescent="0.25">
      <c r="A2798" s="112" t="s">
        <v>5509</v>
      </c>
      <c r="B2798" s="113" t="s">
        <v>5510</v>
      </c>
      <c r="C2798" s="114" t="s">
        <v>319</v>
      </c>
      <c r="D2798" s="115">
        <v>6427.05</v>
      </c>
      <c r="E2798" s="115">
        <v>343.51</v>
      </c>
      <c r="F2798" s="115">
        <v>6770.56</v>
      </c>
    </row>
    <row r="2799" spans="1:6" ht="30" x14ac:dyDescent="0.25">
      <c r="A2799" s="112" t="s">
        <v>5511</v>
      </c>
      <c r="B2799" s="113" t="s">
        <v>5512</v>
      </c>
      <c r="C2799" s="114" t="s">
        <v>319</v>
      </c>
      <c r="D2799" s="115">
        <v>9416.69</v>
      </c>
      <c r="E2799" s="115">
        <v>343.51</v>
      </c>
      <c r="F2799" s="115">
        <v>9760.2000000000007</v>
      </c>
    </row>
    <row r="2800" spans="1:6" x14ac:dyDescent="0.25">
      <c r="A2800" s="108" t="s">
        <v>5513</v>
      </c>
      <c r="B2800" s="109" t="s">
        <v>5514</v>
      </c>
      <c r="C2800" s="110"/>
      <c r="D2800" s="111"/>
      <c r="E2800" s="111"/>
      <c r="F2800" s="111"/>
    </row>
    <row r="2801" spans="1:6" x14ac:dyDescent="0.25">
      <c r="A2801" s="112" t="s">
        <v>5515</v>
      </c>
      <c r="B2801" s="113" t="s">
        <v>5516</v>
      </c>
      <c r="C2801" s="114" t="s">
        <v>13</v>
      </c>
      <c r="D2801" s="115">
        <v>36238.230000000003</v>
      </c>
      <c r="E2801" s="115">
        <v>779.44</v>
      </c>
      <c r="F2801" s="115">
        <v>37017.67</v>
      </c>
    </row>
    <row r="2802" spans="1:6" ht="30" x14ac:dyDescent="0.25">
      <c r="A2802" s="112" t="s">
        <v>5517</v>
      </c>
      <c r="B2802" s="113" t="s">
        <v>5518</v>
      </c>
      <c r="C2802" s="114" t="s">
        <v>13</v>
      </c>
      <c r="D2802" s="115">
        <v>41889.769999999997</v>
      </c>
      <c r="E2802" s="115">
        <v>779.44</v>
      </c>
      <c r="F2802" s="115">
        <v>42669.21</v>
      </c>
    </row>
    <row r="2803" spans="1:6" ht="30" x14ac:dyDescent="0.25">
      <c r="A2803" s="112" t="s">
        <v>5519</v>
      </c>
      <c r="B2803" s="113" t="s">
        <v>5520</v>
      </c>
      <c r="C2803" s="114" t="s">
        <v>13</v>
      </c>
      <c r="D2803" s="115">
        <v>48400.55</v>
      </c>
      <c r="E2803" s="115">
        <v>779.44</v>
      </c>
      <c r="F2803" s="115">
        <v>49179.99</v>
      </c>
    </row>
    <row r="2804" spans="1:6" ht="30" x14ac:dyDescent="0.25">
      <c r="A2804" s="112" t="s">
        <v>5521</v>
      </c>
      <c r="B2804" s="113" t="s">
        <v>5522</v>
      </c>
      <c r="C2804" s="114" t="s">
        <v>13</v>
      </c>
      <c r="D2804" s="115">
        <v>53936.94</v>
      </c>
      <c r="E2804" s="115">
        <v>779.44</v>
      </c>
      <c r="F2804" s="115">
        <v>54716.38</v>
      </c>
    </row>
    <row r="2805" spans="1:6" ht="30" x14ac:dyDescent="0.25">
      <c r="A2805" s="112" t="s">
        <v>5523</v>
      </c>
      <c r="B2805" s="113" t="s">
        <v>5524</v>
      </c>
      <c r="C2805" s="114" t="s">
        <v>13</v>
      </c>
      <c r="D2805" s="115">
        <v>3484.32</v>
      </c>
      <c r="E2805" s="115">
        <v>682.01</v>
      </c>
      <c r="F2805" s="115">
        <v>4166.33</v>
      </c>
    </row>
    <row r="2806" spans="1:6" ht="30" x14ac:dyDescent="0.25">
      <c r="A2806" s="112" t="s">
        <v>5525</v>
      </c>
      <c r="B2806" s="113" t="s">
        <v>5526</v>
      </c>
      <c r="C2806" s="114" t="s">
        <v>13</v>
      </c>
      <c r="D2806" s="115">
        <v>4504.6099999999997</v>
      </c>
      <c r="E2806" s="115">
        <v>682.01</v>
      </c>
      <c r="F2806" s="115">
        <v>5186.62</v>
      </c>
    </row>
    <row r="2807" spans="1:6" ht="30" x14ac:dyDescent="0.25">
      <c r="A2807" s="112" t="s">
        <v>5527</v>
      </c>
      <c r="B2807" s="113" t="s">
        <v>5528</v>
      </c>
      <c r="C2807" s="114" t="s">
        <v>13</v>
      </c>
      <c r="D2807" s="115">
        <v>6056.92</v>
      </c>
      <c r="E2807" s="115">
        <v>682.01</v>
      </c>
      <c r="F2807" s="115">
        <v>6738.93</v>
      </c>
    </row>
    <row r="2808" spans="1:6" ht="30" x14ac:dyDescent="0.25">
      <c r="A2808" s="112" t="s">
        <v>5529</v>
      </c>
      <c r="B2808" s="113" t="s">
        <v>5530</v>
      </c>
      <c r="C2808" s="114" t="s">
        <v>13</v>
      </c>
      <c r="D2808" s="115">
        <v>3878.83</v>
      </c>
      <c r="E2808" s="115">
        <v>682.01</v>
      </c>
      <c r="F2808" s="115">
        <v>4560.84</v>
      </c>
    </row>
    <row r="2809" spans="1:6" ht="30" x14ac:dyDescent="0.25">
      <c r="A2809" s="112" t="s">
        <v>5531</v>
      </c>
      <c r="B2809" s="113" t="s">
        <v>5532</v>
      </c>
      <c r="C2809" s="114" t="s">
        <v>13</v>
      </c>
      <c r="D2809" s="115">
        <v>4466.3500000000004</v>
      </c>
      <c r="E2809" s="115">
        <v>682.01</v>
      </c>
      <c r="F2809" s="115">
        <v>5148.3599999999997</v>
      </c>
    </row>
    <row r="2810" spans="1:6" ht="30" x14ac:dyDescent="0.25">
      <c r="A2810" s="112" t="s">
        <v>5533</v>
      </c>
      <c r="B2810" s="113" t="s">
        <v>5534</v>
      </c>
      <c r="C2810" s="114" t="s">
        <v>13</v>
      </c>
      <c r="D2810" s="115">
        <v>5302.67</v>
      </c>
      <c r="E2810" s="115">
        <v>682.01</v>
      </c>
      <c r="F2810" s="115">
        <v>5984.68</v>
      </c>
    </row>
    <row r="2811" spans="1:6" ht="30" x14ac:dyDescent="0.25">
      <c r="A2811" s="112" t="s">
        <v>5535</v>
      </c>
      <c r="B2811" s="113" t="s">
        <v>5536</v>
      </c>
      <c r="C2811" s="114" t="s">
        <v>13</v>
      </c>
      <c r="D2811" s="115">
        <v>6141.67</v>
      </c>
      <c r="E2811" s="115">
        <v>682.01</v>
      </c>
      <c r="F2811" s="115">
        <v>6823.68</v>
      </c>
    </row>
    <row r="2812" spans="1:6" ht="30" x14ac:dyDescent="0.25">
      <c r="A2812" s="112" t="s">
        <v>5537</v>
      </c>
      <c r="B2812" s="113" t="s">
        <v>5538</v>
      </c>
      <c r="C2812" s="114" t="s">
        <v>13</v>
      </c>
      <c r="D2812" s="115">
        <v>3579.83</v>
      </c>
      <c r="E2812" s="115">
        <v>682.01</v>
      </c>
      <c r="F2812" s="115">
        <v>4261.84</v>
      </c>
    </row>
    <row r="2813" spans="1:6" ht="30" x14ac:dyDescent="0.25">
      <c r="A2813" s="112" t="s">
        <v>5539</v>
      </c>
      <c r="B2813" s="113" t="s">
        <v>5540</v>
      </c>
      <c r="C2813" s="114" t="s">
        <v>13</v>
      </c>
      <c r="D2813" s="115">
        <v>4067.14</v>
      </c>
      <c r="E2813" s="115">
        <v>682.01</v>
      </c>
      <c r="F2813" s="115">
        <v>4749.1499999999996</v>
      </c>
    </row>
    <row r="2814" spans="1:6" ht="30" x14ac:dyDescent="0.25">
      <c r="A2814" s="112" t="s">
        <v>5541</v>
      </c>
      <c r="B2814" s="113" t="s">
        <v>5542</v>
      </c>
      <c r="C2814" s="114" t="s">
        <v>13</v>
      </c>
      <c r="D2814" s="115">
        <v>4414.43</v>
      </c>
      <c r="E2814" s="115">
        <v>682.01</v>
      </c>
      <c r="F2814" s="115">
        <v>5096.4399999999996</v>
      </c>
    </row>
    <row r="2815" spans="1:6" ht="30" x14ac:dyDescent="0.25">
      <c r="A2815" s="112" t="s">
        <v>5543</v>
      </c>
      <c r="B2815" s="113" t="s">
        <v>5544</v>
      </c>
      <c r="C2815" s="114" t="s">
        <v>13</v>
      </c>
      <c r="D2815" s="115">
        <v>4559.24</v>
      </c>
      <c r="E2815" s="115">
        <v>682.01</v>
      </c>
      <c r="F2815" s="115">
        <v>5241.25</v>
      </c>
    </row>
    <row r="2816" spans="1:6" x14ac:dyDescent="0.25">
      <c r="A2816" s="108" t="s">
        <v>5545</v>
      </c>
      <c r="B2816" s="109" t="s">
        <v>5546</v>
      </c>
      <c r="C2816" s="110"/>
      <c r="D2816" s="111"/>
      <c r="E2816" s="111"/>
      <c r="F2816" s="111"/>
    </row>
    <row r="2817" spans="1:6" ht="30" x14ac:dyDescent="0.25">
      <c r="A2817" s="112" t="s">
        <v>5547</v>
      </c>
      <c r="B2817" s="113" t="s">
        <v>5548</v>
      </c>
      <c r="C2817" s="114" t="s">
        <v>13</v>
      </c>
      <c r="D2817" s="115">
        <v>7921.57</v>
      </c>
      <c r="E2817" s="115">
        <v>234.96</v>
      </c>
      <c r="F2817" s="115">
        <v>8156.53</v>
      </c>
    </row>
    <row r="2818" spans="1:6" ht="30" x14ac:dyDescent="0.25">
      <c r="A2818" s="112" t="s">
        <v>5549</v>
      </c>
      <c r="B2818" s="113" t="s">
        <v>5550</v>
      </c>
      <c r="C2818" s="114" t="s">
        <v>13</v>
      </c>
      <c r="D2818" s="115">
        <v>13779.95</v>
      </c>
      <c r="E2818" s="115">
        <v>234.96</v>
      </c>
      <c r="F2818" s="115">
        <v>14014.91</v>
      </c>
    </row>
    <row r="2819" spans="1:6" ht="30" x14ac:dyDescent="0.25">
      <c r="A2819" s="112" t="s">
        <v>5551</v>
      </c>
      <c r="B2819" s="113" t="s">
        <v>5552</v>
      </c>
      <c r="C2819" s="114" t="s">
        <v>13</v>
      </c>
      <c r="D2819" s="115">
        <v>3823.43</v>
      </c>
      <c r="E2819" s="115">
        <v>234.96</v>
      </c>
      <c r="F2819" s="115">
        <v>4058.39</v>
      </c>
    </row>
    <row r="2820" spans="1:6" ht="30" x14ac:dyDescent="0.25">
      <c r="A2820" s="112" t="s">
        <v>5553</v>
      </c>
      <c r="B2820" s="113" t="s">
        <v>5554</v>
      </c>
      <c r="C2820" s="114" t="s">
        <v>13</v>
      </c>
      <c r="D2820" s="115">
        <v>2019.81</v>
      </c>
      <c r="E2820" s="115">
        <v>234.96</v>
      </c>
      <c r="F2820" s="115">
        <v>2254.77</v>
      </c>
    </row>
    <row r="2821" spans="1:6" ht="30" x14ac:dyDescent="0.25">
      <c r="A2821" s="112" t="s">
        <v>5555</v>
      </c>
      <c r="B2821" s="113" t="s">
        <v>5556</v>
      </c>
      <c r="C2821" s="114" t="s">
        <v>13</v>
      </c>
      <c r="D2821" s="115">
        <v>34502.01</v>
      </c>
      <c r="E2821" s="115">
        <v>234.96</v>
      </c>
      <c r="F2821" s="115">
        <v>34736.97</v>
      </c>
    </row>
    <row r="2822" spans="1:6" ht="30" x14ac:dyDescent="0.25">
      <c r="A2822" s="112" t="s">
        <v>5557</v>
      </c>
      <c r="B2822" s="113" t="s">
        <v>5558</v>
      </c>
      <c r="C2822" s="114" t="s">
        <v>13</v>
      </c>
      <c r="D2822" s="115">
        <v>2597.2600000000002</v>
      </c>
      <c r="E2822" s="115">
        <v>234.96</v>
      </c>
      <c r="F2822" s="115">
        <v>2832.22</v>
      </c>
    </row>
    <row r="2823" spans="1:6" ht="30" x14ac:dyDescent="0.25">
      <c r="A2823" s="112" t="s">
        <v>5559</v>
      </c>
      <c r="B2823" s="113" t="s">
        <v>5560</v>
      </c>
      <c r="C2823" s="114" t="s">
        <v>13</v>
      </c>
      <c r="D2823" s="115">
        <v>8172.81</v>
      </c>
      <c r="E2823" s="115">
        <v>234.96</v>
      </c>
      <c r="F2823" s="115">
        <v>8407.77</v>
      </c>
    </row>
    <row r="2824" spans="1:6" ht="30" x14ac:dyDescent="0.25">
      <c r="A2824" s="112" t="s">
        <v>5561</v>
      </c>
      <c r="B2824" s="113" t="s">
        <v>5562</v>
      </c>
      <c r="C2824" s="114" t="s">
        <v>13</v>
      </c>
      <c r="D2824" s="115">
        <v>3731.77</v>
      </c>
      <c r="E2824" s="115">
        <v>234.96</v>
      </c>
      <c r="F2824" s="115">
        <v>3966.73</v>
      </c>
    </row>
    <row r="2825" spans="1:6" ht="30" x14ac:dyDescent="0.25">
      <c r="A2825" s="112" t="s">
        <v>5563</v>
      </c>
      <c r="B2825" s="113" t="s">
        <v>5564</v>
      </c>
      <c r="C2825" s="114" t="s">
        <v>13</v>
      </c>
      <c r="D2825" s="115">
        <v>15251.58</v>
      </c>
      <c r="E2825" s="115">
        <v>234.96</v>
      </c>
      <c r="F2825" s="115">
        <v>15486.54</v>
      </c>
    </row>
    <row r="2826" spans="1:6" ht="30" x14ac:dyDescent="0.25">
      <c r="A2826" s="112" t="s">
        <v>5565</v>
      </c>
      <c r="B2826" s="113" t="s">
        <v>5566</v>
      </c>
      <c r="C2826" s="114" t="s">
        <v>13</v>
      </c>
      <c r="D2826" s="115">
        <v>3174.48</v>
      </c>
      <c r="E2826" s="115">
        <v>234.96</v>
      </c>
      <c r="F2826" s="115">
        <v>3409.44</v>
      </c>
    </row>
    <row r="2827" spans="1:6" ht="30" x14ac:dyDescent="0.25">
      <c r="A2827" s="112" t="s">
        <v>5567</v>
      </c>
      <c r="B2827" s="113" t="s">
        <v>5568</v>
      </c>
      <c r="C2827" s="114" t="s">
        <v>13</v>
      </c>
      <c r="D2827" s="115">
        <v>4291.62</v>
      </c>
      <c r="E2827" s="115">
        <v>234.96</v>
      </c>
      <c r="F2827" s="115">
        <v>4526.58</v>
      </c>
    </row>
    <row r="2828" spans="1:6" ht="30" x14ac:dyDescent="0.25">
      <c r="A2828" s="112" t="s">
        <v>5569</v>
      </c>
      <c r="B2828" s="113" t="s">
        <v>5570</v>
      </c>
      <c r="C2828" s="114" t="s">
        <v>13</v>
      </c>
      <c r="D2828" s="115">
        <v>4814.3999999999996</v>
      </c>
      <c r="E2828" s="115">
        <v>234.96</v>
      </c>
      <c r="F2828" s="115">
        <v>5049.3599999999997</v>
      </c>
    </row>
    <row r="2829" spans="1:6" ht="30" x14ac:dyDescent="0.25">
      <c r="A2829" s="112" t="s">
        <v>5571</v>
      </c>
      <c r="B2829" s="113" t="s">
        <v>5572</v>
      </c>
      <c r="C2829" s="114" t="s">
        <v>13</v>
      </c>
      <c r="D2829" s="115">
        <v>6678.61</v>
      </c>
      <c r="E2829" s="115">
        <v>234.96</v>
      </c>
      <c r="F2829" s="115">
        <v>6913.57</v>
      </c>
    </row>
    <row r="2830" spans="1:6" ht="30" x14ac:dyDescent="0.25">
      <c r="A2830" s="112" t="s">
        <v>5573</v>
      </c>
      <c r="B2830" s="113" t="s">
        <v>5574</v>
      </c>
      <c r="C2830" s="114" t="s">
        <v>13</v>
      </c>
      <c r="D2830" s="115">
        <v>5068.1400000000003</v>
      </c>
      <c r="E2830" s="115">
        <v>234.96</v>
      </c>
      <c r="F2830" s="115">
        <v>5303.1</v>
      </c>
    </row>
    <row r="2831" spans="1:6" ht="30" x14ac:dyDescent="0.25">
      <c r="A2831" s="112" t="s">
        <v>5575</v>
      </c>
      <c r="B2831" s="113" t="s">
        <v>5576</v>
      </c>
      <c r="C2831" s="114" t="s">
        <v>13</v>
      </c>
      <c r="D2831" s="115">
        <v>1293.29</v>
      </c>
      <c r="E2831" s="115">
        <v>234.96</v>
      </c>
      <c r="F2831" s="115">
        <v>1528.25</v>
      </c>
    </row>
    <row r="2832" spans="1:6" ht="30" x14ac:dyDescent="0.25">
      <c r="A2832" s="112" t="s">
        <v>5577</v>
      </c>
      <c r="B2832" s="113" t="s">
        <v>5578</v>
      </c>
      <c r="C2832" s="114" t="s">
        <v>13</v>
      </c>
      <c r="D2832" s="115">
        <v>1049.95</v>
      </c>
      <c r="E2832" s="115">
        <v>234.96</v>
      </c>
      <c r="F2832" s="115">
        <v>1284.9100000000001</v>
      </c>
    </row>
    <row r="2833" spans="1:6" ht="30" x14ac:dyDescent="0.25">
      <c r="A2833" s="112" t="s">
        <v>5579</v>
      </c>
      <c r="B2833" s="113" t="s">
        <v>5580</v>
      </c>
      <c r="C2833" s="114" t="s">
        <v>13</v>
      </c>
      <c r="D2833" s="115">
        <v>14076.18</v>
      </c>
      <c r="E2833" s="115">
        <v>234.96</v>
      </c>
      <c r="F2833" s="115">
        <v>14311.14</v>
      </c>
    </row>
    <row r="2834" spans="1:6" ht="30" x14ac:dyDescent="0.25">
      <c r="A2834" s="112" t="s">
        <v>5581</v>
      </c>
      <c r="B2834" s="113" t="s">
        <v>5582</v>
      </c>
      <c r="C2834" s="114" t="s">
        <v>13</v>
      </c>
      <c r="D2834" s="115">
        <v>10375.1</v>
      </c>
      <c r="E2834" s="115">
        <v>234.96</v>
      </c>
      <c r="F2834" s="115">
        <v>10610.06</v>
      </c>
    </row>
    <row r="2835" spans="1:6" ht="30" x14ac:dyDescent="0.25">
      <c r="A2835" s="112" t="s">
        <v>5583</v>
      </c>
      <c r="B2835" s="113" t="s">
        <v>5584</v>
      </c>
      <c r="C2835" s="114" t="s">
        <v>13</v>
      </c>
      <c r="D2835" s="115">
        <v>1301.5</v>
      </c>
      <c r="E2835" s="115">
        <v>234.96</v>
      </c>
      <c r="F2835" s="115">
        <v>1536.46</v>
      </c>
    </row>
    <row r="2836" spans="1:6" ht="30" x14ac:dyDescent="0.25">
      <c r="A2836" s="112" t="s">
        <v>5585</v>
      </c>
      <c r="B2836" s="113" t="s">
        <v>5586</v>
      </c>
      <c r="C2836" s="114" t="s">
        <v>13</v>
      </c>
      <c r="D2836" s="115">
        <v>24242.94</v>
      </c>
      <c r="E2836" s="115">
        <v>234.96</v>
      </c>
      <c r="F2836" s="115">
        <v>24477.9</v>
      </c>
    </row>
    <row r="2837" spans="1:6" ht="30" x14ac:dyDescent="0.25">
      <c r="A2837" s="112" t="s">
        <v>5587</v>
      </c>
      <c r="B2837" s="113" t="s">
        <v>5588</v>
      </c>
      <c r="C2837" s="114" t="s">
        <v>13</v>
      </c>
      <c r="D2837" s="115">
        <v>28736.12</v>
      </c>
      <c r="E2837" s="115">
        <v>234.96</v>
      </c>
      <c r="F2837" s="115">
        <v>28971.08</v>
      </c>
    </row>
    <row r="2838" spans="1:6" ht="30" x14ac:dyDescent="0.25">
      <c r="A2838" s="112" t="s">
        <v>5589</v>
      </c>
      <c r="B2838" s="113" t="s">
        <v>5590</v>
      </c>
      <c r="C2838" s="114" t="s">
        <v>13</v>
      </c>
      <c r="D2838" s="115">
        <v>1654.5</v>
      </c>
      <c r="E2838" s="115">
        <v>234.96</v>
      </c>
      <c r="F2838" s="115">
        <v>1889.46</v>
      </c>
    </row>
    <row r="2839" spans="1:6" ht="30" x14ac:dyDescent="0.25">
      <c r="A2839" s="112" t="s">
        <v>5591</v>
      </c>
      <c r="B2839" s="113" t="s">
        <v>5592</v>
      </c>
      <c r="C2839" s="114" t="s">
        <v>13</v>
      </c>
      <c r="D2839" s="115">
        <v>2813.19</v>
      </c>
      <c r="E2839" s="115">
        <v>234.96</v>
      </c>
      <c r="F2839" s="115">
        <v>3048.15</v>
      </c>
    </row>
    <row r="2840" spans="1:6" x14ac:dyDescent="0.25">
      <c r="A2840" s="108" t="s">
        <v>5593</v>
      </c>
      <c r="B2840" s="109" t="s">
        <v>5594</v>
      </c>
      <c r="C2840" s="110"/>
      <c r="D2840" s="111"/>
      <c r="E2840" s="111"/>
      <c r="F2840" s="111"/>
    </row>
    <row r="2841" spans="1:6" ht="30" x14ac:dyDescent="0.25">
      <c r="A2841" s="112" t="s">
        <v>5595</v>
      </c>
      <c r="B2841" s="113" t="s">
        <v>5596</v>
      </c>
      <c r="C2841" s="114" t="s">
        <v>13</v>
      </c>
      <c r="D2841" s="115">
        <v>6870.12</v>
      </c>
      <c r="E2841" s="115">
        <v>503.88</v>
      </c>
      <c r="F2841" s="115">
        <v>7374</v>
      </c>
    </row>
    <row r="2842" spans="1:6" ht="30" x14ac:dyDescent="0.25">
      <c r="A2842" s="112" t="s">
        <v>5597</v>
      </c>
      <c r="B2842" s="113" t="s">
        <v>5598</v>
      </c>
      <c r="C2842" s="114" t="s">
        <v>13</v>
      </c>
      <c r="D2842" s="115">
        <v>7915.12</v>
      </c>
      <c r="E2842" s="115">
        <v>503.88</v>
      </c>
      <c r="F2842" s="115">
        <v>8419</v>
      </c>
    </row>
    <row r="2843" spans="1:6" ht="30" x14ac:dyDescent="0.25">
      <c r="A2843" s="112" t="s">
        <v>5599</v>
      </c>
      <c r="B2843" s="113" t="s">
        <v>5600</v>
      </c>
      <c r="C2843" s="114" t="s">
        <v>13</v>
      </c>
      <c r="D2843" s="115">
        <v>16654.91</v>
      </c>
      <c r="E2843" s="115">
        <v>503.88</v>
      </c>
      <c r="F2843" s="115">
        <v>17158.79</v>
      </c>
    </row>
    <row r="2844" spans="1:6" ht="30" x14ac:dyDescent="0.25">
      <c r="A2844" s="112" t="s">
        <v>5601</v>
      </c>
      <c r="B2844" s="113" t="s">
        <v>5602</v>
      </c>
      <c r="C2844" s="114" t="s">
        <v>13</v>
      </c>
      <c r="D2844" s="115">
        <v>7376.28</v>
      </c>
      <c r="E2844" s="115">
        <v>503.88</v>
      </c>
      <c r="F2844" s="115">
        <v>7880.16</v>
      </c>
    </row>
    <row r="2845" spans="1:6" ht="30" x14ac:dyDescent="0.25">
      <c r="A2845" s="112" t="s">
        <v>5603</v>
      </c>
      <c r="B2845" s="113" t="s">
        <v>5604</v>
      </c>
      <c r="C2845" s="114" t="s">
        <v>13</v>
      </c>
      <c r="D2845" s="115">
        <v>8633.33</v>
      </c>
      <c r="E2845" s="115">
        <v>503.88</v>
      </c>
      <c r="F2845" s="115">
        <v>9137.2099999999991</v>
      </c>
    </row>
    <row r="2846" spans="1:6" ht="30" x14ac:dyDescent="0.25">
      <c r="A2846" s="112" t="s">
        <v>5605</v>
      </c>
      <c r="B2846" s="113" t="s">
        <v>5606</v>
      </c>
      <c r="C2846" s="114" t="s">
        <v>13</v>
      </c>
      <c r="D2846" s="115">
        <v>14797.68</v>
      </c>
      <c r="E2846" s="115">
        <v>503.88</v>
      </c>
      <c r="F2846" s="115">
        <v>15301.56</v>
      </c>
    </row>
    <row r="2847" spans="1:6" ht="30" x14ac:dyDescent="0.25">
      <c r="A2847" s="112" t="s">
        <v>5607</v>
      </c>
      <c r="B2847" s="113" t="s">
        <v>5608</v>
      </c>
      <c r="C2847" s="114" t="s">
        <v>13</v>
      </c>
      <c r="D2847" s="115">
        <v>5138.2</v>
      </c>
      <c r="E2847" s="115">
        <v>335.92</v>
      </c>
      <c r="F2847" s="115">
        <v>5474.12</v>
      </c>
    </row>
    <row r="2848" spans="1:6" ht="45" x14ac:dyDescent="0.25">
      <c r="A2848" s="112" t="s">
        <v>5609</v>
      </c>
      <c r="B2848" s="113" t="s">
        <v>5610</v>
      </c>
      <c r="C2848" s="114" t="s">
        <v>13</v>
      </c>
      <c r="D2848" s="115">
        <v>6909.47</v>
      </c>
      <c r="E2848" s="115">
        <v>335.92</v>
      </c>
      <c r="F2848" s="115">
        <v>7245.39</v>
      </c>
    </row>
    <row r="2849" spans="1:6" ht="30" x14ac:dyDescent="0.25">
      <c r="A2849" s="112" t="s">
        <v>5611</v>
      </c>
      <c r="B2849" s="113" t="s">
        <v>5612</v>
      </c>
      <c r="C2849" s="114" t="s">
        <v>13</v>
      </c>
      <c r="D2849" s="115">
        <v>2034.76</v>
      </c>
      <c r="E2849" s="115">
        <v>335.92</v>
      </c>
      <c r="F2849" s="115">
        <v>2370.6799999999998</v>
      </c>
    </row>
    <row r="2850" spans="1:6" ht="30" x14ac:dyDescent="0.25">
      <c r="A2850" s="112" t="s">
        <v>5613</v>
      </c>
      <c r="B2850" s="113" t="s">
        <v>5614</v>
      </c>
      <c r="C2850" s="114" t="s">
        <v>13</v>
      </c>
      <c r="D2850" s="115">
        <v>2522.71</v>
      </c>
      <c r="E2850" s="115">
        <v>335.92</v>
      </c>
      <c r="F2850" s="115">
        <v>2858.63</v>
      </c>
    </row>
    <row r="2851" spans="1:6" ht="30" x14ac:dyDescent="0.25">
      <c r="A2851" s="112" t="s">
        <v>5615</v>
      </c>
      <c r="B2851" s="113" t="s">
        <v>5616</v>
      </c>
      <c r="C2851" s="114" t="s">
        <v>13</v>
      </c>
      <c r="D2851" s="115">
        <v>5366.82</v>
      </c>
      <c r="E2851" s="115">
        <v>335.92</v>
      </c>
      <c r="F2851" s="115">
        <v>5702.74</v>
      </c>
    </row>
    <row r="2852" spans="1:6" ht="30" x14ac:dyDescent="0.25">
      <c r="A2852" s="112" t="s">
        <v>5617</v>
      </c>
      <c r="B2852" s="113" t="s">
        <v>5618</v>
      </c>
      <c r="C2852" s="114" t="s">
        <v>13</v>
      </c>
      <c r="D2852" s="115">
        <v>3498.38</v>
      </c>
      <c r="E2852" s="115">
        <v>335.92</v>
      </c>
      <c r="F2852" s="115">
        <v>3834.3</v>
      </c>
    </row>
    <row r="2853" spans="1:6" ht="30" x14ac:dyDescent="0.25">
      <c r="A2853" s="112" t="s">
        <v>5619</v>
      </c>
      <c r="B2853" s="113" t="s">
        <v>5620</v>
      </c>
      <c r="C2853" s="114" t="s">
        <v>13</v>
      </c>
      <c r="D2853" s="115">
        <v>13046.33</v>
      </c>
      <c r="E2853" s="115">
        <v>335.92</v>
      </c>
      <c r="F2853" s="115">
        <v>13382.25</v>
      </c>
    </row>
    <row r="2854" spans="1:6" ht="30" x14ac:dyDescent="0.25">
      <c r="A2854" s="112" t="s">
        <v>5621</v>
      </c>
      <c r="B2854" s="113" t="s">
        <v>5622</v>
      </c>
      <c r="C2854" s="114" t="s">
        <v>13</v>
      </c>
      <c r="D2854" s="115">
        <v>21415.79</v>
      </c>
      <c r="E2854" s="115">
        <v>335.92</v>
      </c>
      <c r="F2854" s="115">
        <v>21751.71</v>
      </c>
    </row>
    <row r="2855" spans="1:6" ht="30" x14ac:dyDescent="0.25">
      <c r="A2855" s="112" t="s">
        <v>5623</v>
      </c>
      <c r="B2855" s="113" t="s">
        <v>5624</v>
      </c>
      <c r="C2855" s="114" t="s">
        <v>13</v>
      </c>
      <c r="D2855" s="115">
        <v>6369.2</v>
      </c>
      <c r="E2855" s="115">
        <v>335.92</v>
      </c>
      <c r="F2855" s="115">
        <v>6705.12</v>
      </c>
    </row>
    <row r="2856" spans="1:6" ht="30" x14ac:dyDescent="0.25">
      <c r="A2856" s="112" t="s">
        <v>5625</v>
      </c>
      <c r="B2856" s="113" t="s">
        <v>5626</v>
      </c>
      <c r="C2856" s="114" t="s">
        <v>13</v>
      </c>
      <c r="D2856" s="115">
        <v>22635.75</v>
      </c>
      <c r="E2856" s="115">
        <v>335.92</v>
      </c>
      <c r="F2856" s="115">
        <v>22971.67</v>
      </c>
    </row>
    <row r="2857" spans="1:6" x14ac:dyDescent="0.25">
      <c r="A2857" s="108" t="s">
        <v>5627</v>
      </c>
      <c r="B2857" s="109" t="s">
        <v>5628</v>
      </c>
      <c r="C2857" s="110"/>
      <c r="D2857" s="111"/>
      <c r="E2857" s="111"/>
      <c r="F2857" s="111"/>
    </row>
    <row r="2858" spans="1:6" x14ac:dyDescent="0.25">
      <c r="A2858" s="112" t="s">
        <v>5629</v>
      </c>
      <c r="B2858" s="113" t="s">
        <v>5630</v>
      </c>
      <c r="C2858" s="114" t="s">
        <v>13</v>
      </c>
      <c r="D2858" s="115">
        <v>3147.1</v>
      </c>
      <c r="E2858" s="115">
        <v>117.48</v>
      </c>
      <c r="F2858" s="115">
        <v>3264.58</v>
      </c>
    </row>
    <row r="2859" spans="1:6" x14ac:dyDescent="0.25">
      <c r="A2859" s="108" t="s">
        <v>5631</v>
      </c>
      <c r="B2859" s="109" t="s">
        <v>5632</v>
      </c>
      <c r="C2859" s="110"/>
      <c r="D2859" s="111"/>
      <c r="E2859" s="111"/>
      <c r="F2859" s="111"/>
    </row>
    <row r="2860" spans="1:6" ht="30" x14ac:dyDescent="0.25">
      <c r="A2860" s="112" t="s">
        <v>5633</v>
      </c>
      <c r="B2860" s="113" t="s">
        <v>5634</v>
      </c>
      <c r="C2860" s="114" t="s">
        <v>13</v>
      </c>
      <c r="D2860" s="115">
        <v>26.29</v>
      </c>
      <c r="E2860" s="115">
        <v>11.14</v>
      </c>
      <c r="F2860" s="115">
        <v>37.43</v>
      </c>
    </row>
    <row r="2861" spans="1:6" x14ac:dyDescent="0.25">
      <c r="A2861" s="112" t="s">
        <v>5635</v>
      </c>
      <c r="B2861" s="113" t="s">
        <v>5636</v>
      </c>
      <c r="C2861" s="114" t="s">
        <v>13</v>
      </c>
      <c r="D2861" s="115">
        <v>682.09</v>
      </c>
      <c r="E2861" s="115">
        <v>41.99</v>
      </c>
      <c r="F2861" s="115">
        <v>724.08</v>
      </c>
    </row>
    <row r="2862" spans="1:6" x14ac:dyDescent="0.25">
      <c r="A2862" s="112" t="s">
        <v>5637</v>
      </c>
      <c r="B2862" s="113" t="s">
        <v>5638</v>
      </c>
      <c r="C2862" s="114" t="s">
        <v>13</v>
      </c>
      <c r="D2862" s="115">
        <v>292.83</v>
      </c>
      <c r="E2862" s="115">
        <v>21</v>
      </c>
      <c r="F2862" s="115">
        <v>313.83</v>
      </c>
    </row>
    <row r="2863" spans="1:6" x14ac:dyDescent="0.25">
      <c r="A2863" s="112" t="s">
        <v>5639</v>
      </c>
      <c r="B2863" s="113" t="s">
        <v>5640</v>
      </c>
      <c r="C2863" s="114" t="s">
        <v>13</v>
      </c>
      <c r="D2863" s="115">
        <v>618.27</v>
      </c>
      <c r="E2863" s="115">
        <v>21</v>
      </c>
      <c r="F2863" s="115">
        <v>639.27</v>
      </c>
    </row>
    <row r="2864" spans="1:6" x14ac:dyDescent="0.25">
      <c r="A2864" s="112" t="s">
        <v>14841</v>
      </c>
      <c r="B2864" s="113" t="s">
        <v>14842</v>
      </c>
      <c r="C2864" s="114" t="s">
        <v>13</v>
      </c>
      <c r="D2864" s="115">
        <v>55.99</v>
      </c>
      <c r="E2864" s="115">
        <v>8.4</v>
      </c>
      <c r="F2864" s="115">
        <v>64.39</v>
      </c>
    </row>
    <row r="2865" spans="1:6" ht="30" x14ac:dyDescent="0.25">
      <c r="A2865" s="112" t="s">
        <v>14897</v>
      </c>
      <c r="B2865" s="113" t="s">
        <v>14898</v>
      </c>
      <c r="C2865" s="114" t="s">
        <v>13</v>
      </c>
      <c r="D2865" s="115">
        <v>534.79999999999995</v>
      </c>
      <c r="E2865" s="115">
        <v>21</v>
      </c>
      <c r="F2865" s="115">
        <v>555.79999999999995</v>
      </c>
    </row>
    <row r="2866" spans="1:6" x14ac:dyDescent="0.25">
      <c r="A2866" s="108" t="s">
        <v>5641</v>
      </c>
      <c r="B2866" s="109" t="s">
        <v>5642</v>
      </c>
      <c r="C2866" s="110"/>
      <c r="D2866" s="111"/>
      <c r="E2866" s="111"/>
      <c r="F2866" s="111"/>
    </row>
    <row r="2867" spans="1:6" x14ac:dyDescent="0.25">
      <c r="A2867" s="108" t="s">
        <v>5643</v>
      </c>
      <c r="B2867" s="109" t="s">
        <v>5644</v>
      </c>
      <c r="C2867" s="110"/>
      <c r="D2867" s="111"/>
      <c r="E2867" s="111"/>
      <c r="F2867" s="111"/>
    </row>
    <row r="2868" spans="1:6" x14ac:dyDescent="0.25">
      <c r="A2868" s="112" t="s">
        <v>5645</v>
      </c>
      <c r="B2868" s="113" t="s">
        <v>5646</v>
      </c>
      <c r="C2868" s="114" t="s">
        <v>13</v>
      </c>
      <c r="D2868" s="115">
        <v>528.38</v>
      </c>
      <c r="E2868" s="115">
        <v>50.37</v>
      </c>
      <c r="F2868" s="115">
        <v>578.75</v>
      </c>
    </row>
    <row r="2869" spans="1:6" x14ac:dyDescent="0.25">
      <c r="A2869" s="112" t="s">
        <v>8324</v>
      </c>
      <c r="B2869" s="113" t="s">
        <v>8325</v>
      </c>
      <c r="C2869" s="114" t="s">
        <v>13</v>
      </c>
      <c r="D2869" s="115">
        <v>771.84</v>
      </c>
      <c r="E2869" s="115">
        <v>58.74</v>
      </c>
      <c r="F2869" s="115">
        <v>830.58</v>
      </c>
    </row>
    <row r="2870" spans="1:6" x14ac:dyDescent="0.25">
      <c r="A2870" s="112" t="s">
        <v>5647</v>
      </c>
      <c r="B2870" s="113" t="s">
        <v>5648</v>
      </c>
      <c r="C2870" s="114" t="s">
        <v>13</v>
      </c>
      <c r="D2870" s="115">
        <v>218.16</v>
      </c>
      <c r="E2870" s="115">
        <v>50.37</v>
      </c>
      <c r="F2870" s="115">
        <v>268.52999999999997</v>
      </c>
    </row>
    <row r="2871" spans="1:6" x14ac:dyDescent="0.25">
      <c r="A2871" s="112" t="s">
        <v>5649</v>
      </c>
      <c r="B2871" s="113" t="s">
        <v>5650</v>
      </c>
      <c r="C2871" s="114" t="s">
        <v>13</v>
      </c>
      <c r="D2871" s="115">
        <v>402.68</v>
      </c>
      <c r="E2871" s="115">
        <v>50.37</v>
      </c>
      <c r="F2871" s="115">
        <v>453.05</v>
      </c>
    </row>
    <row r="2872" spans="1:6" x14ac:dyDescent="0.25">
      <c r="A2872" s="112" t="s">
        <v>5651</v>
      </c>
      <c r="B2872" s="113" t="s">
        <v>5652</v>
      </c>
      <c r="C2872" s="114" t="s">
        <v>13</v>
      </c>
      <c r="D2872" s="115">
        <v>73.69</v>
      </c>
      <c r="E2872" s="115">
        <v>58.74</v>
      </c>
      <c r="F2872" s="115">
        <v>132.43</v>
      </c>
    </row>
    <row r="2873" spans="1:6" x14ac:dyDescent="0.25">
      <c r="A2873" s="112" t="s">
        <v>5653</v>
      </c>
      <c r="B2873" s="113" t="s">
        <v>5654</v>
      </c>
      <c r="C2873" s="114" t="s">
        <v>13</v>
      </c>
      <c r="D2873" s="115">
        <v>199.62</v>
      </c>
      <c r="E2873" s="115">
        <v>58.74</v>
      </c>
      <c r="F2873" s="115">
        <v>258.36</v>
      </c>
    </row>
    <row r="2874" spans="1:6" x14ac:dyDescent="0.25">
      <c r="A2874" s="112" t="s">
        <v>5655</v>
      </c>
      <c r="B2874" s="113" t="s">
        <v>5656</v>
      </c>
      <c r="C2874" s="114" t="s">
        <v>13</v>
      </c>
      <c r="D2874" s="115">
        <v>592.54999999999995</v>
      </c>
      <c r="E2874" s="115">
        <v>58.74</v>
      </c>
      <c r="F2874" s="115">
        <v>651.29</v>
      </c>
    </row>
    <row r="2875" spans="1:6" x14ac:dyDescent="0.25">
      <c r="A2875" s="112" t="s">
        <v>5657</v>
      </c>
      <c r="B2875" s="113" t="s">
        <v>5658</v>
      </c>
      <c r="C2875" s="114" t="s">
        <v>13</v>
      </c>
      <c r="D2875" s="115">
        <v>37.979999999999997</v>
      </c>
      <c r="E2875" s="115">
        <v>21</v>
      </c>
      <c r="F2875" s="115">
        <v>58.98</v>
      </c>
    </row>
    <row r="2876" spans="1:6" x14ac:dyDescent="0.25">
      <c r="A2876" s="112" t="s">
        <v>5659</v>
      </c>
      <c r="B2876" s="113" t="s">
        <v>5660</v>
      </c>
      <c r="C2876" s="114" t="s">
        <v>13</v>
      </c>
      <c r="D2876" s="115">
        <v>369.69</v>
      </c>
      <c r="E2876" s="115">
        <v>58.74</v>
      </c>
      <c r="F2876" s="115">
        <v>428.43</v>
      </c>
    </row>
    <row r="2877" spans="1:6" x14ac:dyDescent="0.25">
      <c r="A2877" s="112" t="s">
        <v>5661</v>
      </c>
      <c r="B2877" s="113" t="s">
        <v>5662</v>
      </c>
      <c r="C2877" s="114" t="s">
        <v>13</v>
      </c>
      <c r="D2877" s="115">
        <v>412.59</v>
      </c>
      <c r="E2877" s="115">
        <v>58.74</v>
      </c>
      <c r="F2877" s="115">
        <v>471.33</v>
      </c>
    </row>
    <row r="2878" spans="1:6" x14ac:dyDescent="0.25">
      <c r="A2878" s="112" t="s">
        <v>5663</v>
      </c>
      <c r="B2878" s="113" t="s">
        <v>5664</v>
      </c>
      <c r="C2878" s="114" t="s">
        <v>13</v>
      </c>
      <c r="D2878" s="115">
        <v>89.67</v>
      </c>
      <c r="E2878" s="115">
        <v>21</v>
      </c>
      <c r="F2878" s="115">
        <v>110.67</v>
      </c>
    </row>
    <row r="2879" spans="1:6" x14ac:dyDescent="0.25">
      <c r="A2879" s="112" t="s">
        <v>5665</v>
      </c>
      <c r="B2879" s="113" t="s">
        <v>5666</v>
      </c>
      <c r="C2879" s="114" t="s">
        <v>13</v>
      </c>
      <c r="D2879" s="115">
        <v>605.65</v>
      </c>
      <c r="E2879" s="115">
        <v>125.97</v>
      </c>
      <c r="F2879" s="115">
        <v>731.62</v>
      </c>
    </row>
    <row r="2880" spans="1:6" x14ac:dyDescent="0.25">
      <c r="A2880" s="112" t="s">
        <v>5667</v>
      </c>
      <c r="B2880" s="113" t="s">
        <v>5668</v>
      </c>
      <c r="C2880" s="114" t="s">
        <v>13</v>
      </c>
      <c r="D2880" s="115">
        <v>481.33</v>
      </c>
      <c r="E2880" s="115">
        <v>125.97</v>
      </c>
      <c r="F2880" s="115">
        <v>607.29999999999995</v>
      </c>
    </row>
    <row r="2881" spans="1:6" x14ac:dyDescent="0.25">
      <c r="A2881" s="112" t="s">
        <v>5669</v>
      </c>
      <c r="B2881" s="113" t="s">
        <v>5670</v>
      </c>
      <c r="C2881" s="114" t="s">
        <v>13</v>
      </c>
      <c r="D2881" s="115">
        <v>199.09</v>
      </c>
      <c r="E2881" s="115">
        <v>41.99</v>
      </c>
      <c r="F2881" s="115">
        <v>241.08</v>
      </c>
    </row>
    <row r="2882" spans="1:6" x14ac:dyDescent="0.25">
      <c r="A2882" s="112" t="s">
        <v>5671</v>
      </c>
      <c r="B2882" s="113" t="s">
        <v>5672</v>
      </c>
      <c r="C2882" s="114" t="s">
        <v>13</v>
      </c>
      <c r="D2882" s="115">
        <v>179.38</v>
      </c>
      <c r="E2882" s="115">
        <v>21</v>
      </c>
      <c r="F2882" s="115">
        <v>200.38</v>
      </c>
    </row>
    <row r="2883" spans="1:6" ht="30" x14ac:dyDescent="0.25">
      <c r="A2883" s="112" t="s">
        <v>14843</v>
      </c>
      <c r="B2883" s="113" t="s">
        <v>5673</v>
      </c>
      <c r="C2883" s="114" t="s">
        <v>13</v>
      </c>
      <c r="D2883" s="115">
        <v>79.28</v>
      </c>
      <c r="E2883" s="115">
        <v>13.86</v>
      </c>
      <c r="F2883" s="115">
        <v>93.14</v>
      </c>
    </row>
    <row r="2884" spans="1:6" x14ac:dyDescent="0.25">
      <c r="A2884" s="112" t="s">
        <v>5674</v>
      </c>
      <c r="B2884" s="113" t="s">
        <v>5675</v>
      </c>
      <c r="C2884" s="114" t="s">
        <v>13</v>
      </c>
      <c r="D2884" s="115">
        <v>472.65</v>
      </c>
      <c r="E2884" s="115">
        <v>125.97</v>
      </c>
      <c r="F2884" s="115">
        <v>598.62</v>
      </c>
    </row>
    <row r="2885" spans="1:6" x14ac:dyDescent="0.25">
      <c r="A2885" s="112" t="s">
        <v>5676</v>
      </c>
      <c r="B2885" s="113" t="s">
        <v>5677</v>
      </c>
      <c r="C2885" s="114" t="s">
        <v>319</v>
      </c>
      <c r="D2885" s="115">
        <v>588.5</v>
      </c>
      <c r="E2885" s="115">
        <v>50.37</v>
      </c>
      <c r="F2885" s="115">
        <v>638.87</v>
      </c>
    </row>
    <row r="2886" spans="1:6" x14ac:dyDescent="0.25">
      <c r="A2886" s="112" t="s">
        <v>5678</v>
      </c>
      <c r="B2886" s="113" t="s">
        <v>5679</v>
      </c>
      <c r="C2886" s="114" t="s">
        <v>13</v>
      </c>
      <c r="D2886" s="115">
        <v>96.02</v>
      </c>
      <c r="E2886" s="115">
        <v>21</v>
      </c>
      <c r="F2886" s="115">
        <v>117.02</v>
      </c>
    </row>
    <row r="2887" spans="1:6" x14ac:dyDescent="0.25">
      <c r="A2887" s="108" t="s">
        <v>5680</v>
      </c>
      <c r="B2887" s="109" t="s">
        <v>5681</v>
      </c>
      <c r="C2887" s="110"/>
      <c r="D2887" s="111"/>
      <c r="E2887" s="111"/>
      <c r="F2887" s="111"/>
    </row>
    <row r="2888" spans="1:6" ht="30" x14ac:dyDescent="0.25">
      <c r="A2888" s="112" t="s">
        <v>5682</v>
      </c>
      <c r="B2888" s="113" t="s">
        <v>5683</v>
      </c>
      <c r="C2888" s="114" t="s">
        <v>63</v>
      </c>
      <c r="D2888" s="115">
        <v>504.3</v>
      </c>
      <c r="E2888" s="115">
        <v>69.569999999999993</v>
      </c>
      <c r="F2888" s="115">
        <v>573.87</v>
      </c>
    </row>
    <row r="2889" spans="1:6" x14ac:dyDescent="0.25">
      <c r="A2889" s="112" t="s">
        <v>5684</v>
      </c>
      <c r="B2889" s="113" t="s">
        <v>5685</v>
      </c>
      <c r="C2889" s="114" t="s">
        <v>63</v>
      </c>
      <c r="D2889" s="115">
        <v>976.56</v>
      </c>
      <c r="E2889" s="115">
        <v>74.22</v>
      </c>
      <c r="F2889" s="115">
        <v>1050.78</v>
      </c>
    </row>
    <row r="2890" spans="1:6" ht="30" x14ac:dyDescent="0.25">
      <c r="A2890" s="112" t="s">
        <v>5686</v>
      </c>
      <c r="B2890" s="113" t="s">
        <v>5687</v>
      </c>
      <c r="C2890" s="114" t="s">
        <v>63</v>
      </c>
      <c r="D2890" s="115">
        <v>1082.8699999999999</v>
      </c>
      <c r="E2890" s="115">
        <v>150.36000000000001</v>
      </c>
      <c r="F2890" s="115">
        <v>1233.23</v>
      </c>
    </row>
    <row r="2891" spans="1:6" x14ac:dyDescent="0.25">
      <c r="A2891" s="112" t="s">
        <v>5688</v>
      </c>
      <c r="B2891" s="113" t="s">
        <v>5689</v>
      </c>
      <c r="C2891" s="114" t="s">
        <v>63</v>
      </c>
      <c r="D2891" s="115">
        <v>2325.04</v>
      </c>
      <c r="E2891" s="115"/>
      <c r="F2891" s="115">
        <v>2325.04</v>
      </c>
    </row>
    <row r="2892" spans="1:6" x14ac:dyDescent="0.25">
      <c r="A2892" s="108" t="s">
        <v>5690</v>
      </c>
      <c r="B2892" s="109" t="s">
        <v>5691</v>
      </c>
      <c r="C2892" s="110"/>
      <c r="D2892" s="111"/>
      <c r="E2892" s="111"/>
      <c r="F2892" s="111"/>
    </row>
    <row r="2893" spans="1:6" ht="30" x14ac:dyDescent="0.25">
      <c r="A2893" s="112" t="s">
        <v>5692</v>
      </c>
      <c r="B2893" s="113" t="s">
        <v>5693</v>
      </c>
      <c r="C2893" s="114" t="s">
        <v>13</v>
      </c>
      <c r="D2893" s="115">
        <v>235.28</v>
      </c>
      <c r="E2893" s="115">
        <v>5.09</v>
      </c>
      <c r="F2893" s="115">
        <v>240.37</v>
      </c>
    </row>
    <row r="2894" spans="1:6" x14ac:dyDescent="0.25">
      <c r="A2894" s="112" t="s">
        <v>5694</v>
      </c>
      <c r="B2894" s="113" t="s">
        <v>5695</v>
      </c>
      <c r="C2894" s="114" t="s">
        <v>13</v>
      </c>
      <c r="D2894" s="115">
        <v>39.24</v>
      </c>
      <c r="E2894" s="115">
        <v>12.25</v>
      </c>
      <c r="F2894" s="115">
        <v>51.49</v>
      </c>
    </row>
    <row r="2895" spans="1:6" ht="30" x14ac:dyDescent="0.25">
      <c r="A2895" s="112" t="s">
        <v>5696</v>
      </c>
      <c r="B2895" s="113" t="s">
        <v>5697</v>
      </c>
      <c r="C2895" s="114" t="s">
        <v>13</v>
      </c>
      <c r="D2895" s="115">
        <v>58.98</v>
      </c>
      <c r="E2895" s="115">
        <v>5.09</v>
      </c>
      <c r="F2895" s="115">
        <v>64.069999999999993</v>
      </c>
    </row>
    <row r="2896" spans="1:6" x14ac:dyDescent="0.25">
      <c r="A2896" s="112" t="s">
        <v>5698</v>
      </c>
      <c r="B2896" s="113" t="s">
        <v>5699</v>
      </c>
      <c r="C2896" s="114" t="s">
        <v>13</v>
      </c>
      <c r="D2896" s="115">
        <v>45.55</v>
      </c>
      <c r="E2896" s="115">
        <v>12.25</v>
      </c>
      <c r="F2896" s="115">
        <v>57.8</v>
      </c>
    </row>
    <row r="2897" spans="1:6" x14ac:dyDescent="0.25">
      <c r="A2897" s="112" t="s">
        <v>5700</v>
      </c>
      <c r="B2897" s="113" t="s">
        <v>5701</v>
      </c>
      <c r="C2897" s="114" t="s">
        <v>13</v>
      </c>
      <c r="D2897" s="115">
        <v>78.36</v>
      </c>
      <c r="E2897" s="115">
        <v>5.09</v>
      </c>
      <c r="F2897" s="115">
        <v>83.45</v>
      </c>
    </row>
    <row r="2898" spans="1:6" x14ac:dyDescent="0.25">
      <c r="A2898" s="112" t="s">
        <v>5702</v>
      </c>
      <c r="B2898" s="113" t="s">
        <v>5703</v>
      </c>
      <c r="C2898" s="114" t="s">
        <v>13</v>
      </c>
      <c r="D2898" s="115">
        <v>45.89</v>
      </c>
      <c r="E2898" s="115">
        <v>12.25</v>
      </c>
      <c r="F2898" s="115">
        <v>58.14</v>
      </c>
    </row>
    <row r="2899" spans="1:6" x14ac:dyDescent="0.25">
      <c r="A2899" s="112" t="s">
        <v>5704</v>
      </c>
      <c r="B2899" s="113" t="s">
        <v>5705</v>
      </c>
      <c r="C2899" s="114" t="s">
        <v>13</v>
      </c>
      <c r="D2899" s="115">
        <v>39.61</v>
      </c>
      <c r="E2899" s="115">
        <v>5.09</v>
      </c>
      <c r="F2899" s="115">
        <v>44.7</v>
      </c>
    </row>
    <row r="2900" spans="1:6" x14ac:dyDescent="0.25">
      <c r="A2900" s="112" t="s">
        <v>5706</v>
      </c>
      <c r="B2900" s="113" t="s">
        <v>5707</v>
      </c>
      <c r="C2900" s="114" t="s">
        <v>13</v>
      </c>
      <c r="D2900" s="115">
        <v>38.979999999999997</v>
      </c>
      <c r="E2900" s="115">
        <v>5.09</v>
      </c>
      <c r="F2900" s="115">
        <v>44.07</v>
      </c>
    </row>
    <row r="2901" spans="1:6" x14ac:dyDescent="0.25">
      <c r="A2901" s="112" t="s">
        <v>5708</v>
      </c>
      <c r="B2901" s="113" t="s">
        <v>5709</v>
      </c>
      <c r="C2901" s="114" t="s">
        <v>13</v>
      </c>
      <c r="D2901" s="115">
        <v>55.59</v>
      </c>
      <c r="E2901" s="115">
        <v>5.09</v>
      </c>
      <c r="F2901" s="115">
        <v>60.68</v>
      </c>
    </row>
    <row r="2902" spans="1:6" x14ac:dyDescent="0.25">
      <c r="A2902" s="112" t="s">
        <v>5710</v>
      </c>
      <c r="B2902" s="113" t="s">
        <v>5711</v>
      </c>
      <c r="C2902" s="114" t="s">
        <v>13</v>
      </c>
      <c r="D2902" s="115">
        <v>59.6</v>
      </c>
      <c r="E2902" s="115">
        <v>21</v>
      </c>
      <c r="F2902" s="115">
        <v>80.599999999999994</v>
      </c>
    </row>
    <row r="2903" spans="1:6" x14ac:dyDescent="0.25">
      <c r="A2903" s="112" t="s">
        <v>5712</v>
      </c>
      <c r="B2903" s="113" t="s">
        <v>5713</v>
      </c>
      <c r="C2903" s="114" t="s">
        <v>13</v>
      </c>
      <c r="D2903" s="115">
        <v>113.76</v>
      </c>
      <c r="E2903" s="115">
        <v>37.11</v>
      </c>
      <c r="F2903" s="115">
        <v>150.87</v>
      </c>
    </row>
    <row r="2904" spans="1:6" x14ac:dyDescent="0.25">
      <c r="A2904" s="112" t="s">
        <v>5714</v>
      </c>
      <c r="B2904" s="113" t="s">
        <v>5715</v>
      </c>
      <c r="C2904" s="114" t="s">
        <v>13</v>
      </c>
      <c r="D2904" s="115">
        <v>187.16</v>
      </c>
      <c r="E2904" s="115">
        <v>15.95</v>
      </c>
      <c r="F2904" s="115">
        <v>203.11</v>
      </c>
    </row>
    <row r="2905" spans="1:6" ht="30" x14ac:dyDescent="0.25">
      <c r="A2905" s="112" t="s">
        <v>5716</v>
      </c>
      <c r="B2905" s="113" t="s">
        <v>5717</v>
      </c>
      <c r="C2905" s="114" t="s">
        <v>13</v>
      </c>
      <c r="D2905" s="115">
        <v>881.57</v>
      </c>
      <c r="E2905" s="115">
        <v>15.95</v>
      </c>
      <c r="F2905" s="115">
        <v>897.52</v>
      </c>
    </row>
    <row r="2906" spans="1:6" x14ac:dyDescent="0.25">
      <c r="A2906" s="112" t="s">
        <v>5718</v>
      </c>
      <c r="B2906" s="113" t="s">
        <v>5719</v>
      </c>
      <c r="C2906" s="114" t="s">
        <v>13</v>
      </c>
      <c r="D2906" s="115">
        <v>99.53</v>
      </c>
      <c r="E2906" s="115">
        <v>15.95</v>
      </c>
      <c r="F2906" s="115">
        <v>115.48</v>
      </c>
    </row>
    <row r="2907" spans="1:6" ht="30" x14ac:dyDescent="0.25">
      <c r="A2907" s="112" t="s">
        <v>14844</v>
      </c>
      <c r="B2907" s="113" t="s">
        <v>14845</v>
      </c>
      <c r="C2907" s="114" t="s">
        <v>13</v>
      </c>
      <c r="D2907" s="115">
        <v>405.12</v>
      </c>
      <c r="E2907" s="115">
        <v>58.79</v>
      </c>
      <c r="F2907" s="115">
        <v>463.91</v>
      </c>
    </row>
    <row r="2908" spans="1:6" x14ac:dyDescent="0.25">
      <c r="A2908" s="112" t="s">
        <v>5720</v>
      </c>
      <c r="B2908" s="113" t="s">
        <v>5721</v>
      </c>
      <c r="C2908" s="114" t="s">
        <v>13</v>
      </c>
      <c r="D2908" s="115">
        <v>453.32</v>
      </c>
      <c r="E2908" s="115">
        <v>21</v>
      </c>
      <c r="F2908" s="115">
        <v>474.32</v>
      </c>
    </row>
    <row r="2909" spans="1:6" ht="30" x14ac:dyDescent="0.25">
      <c r="A2909" s="112" t="s">
        <v>5722</v>
      </c>
      <c r="B2909" s="113" t="s">
        <v>5723</v>
      </c>
      <c r="C2909" s="114" t="s">
        <v>13</v>
      </c>
      <c r="D2909" s="115">
        <v>29.23</v>
      </c>
      <c r="E2909" s="115">
        <v>14.69</v>
      </c>
      <c r="F2909" s="115">
        <v>43.92</v>
      </c>
    </row>
    <row r="2910" spans="1:6" ht="30" x14ac:dyDescent="0.25">
      <c r="A2910" s="112" t="s">
        <v>5724</v>
      </c>
      <c r="B2910" s="113" t="s">
        <v>5725</v>
      </c>
      <c r="C2910" s="114" t="s">
        <v>13</v>
      </c>
      <c r="D2910" s="115">
        <v>29.05</v>
      </c>
      <c r="E2910" s="115">
        <v>14.69</v>
      </c>
      <c r="F2910" s="115">
        <v>43.74</v>
      </c>
    </row>
    <row r="2911" spans="1:6" ht="30" x14ac:dyDescent="0.25">
      <c r="A2911" s="112" t="s">
        <v>5726</v>
      </c>
      <c r="B2911" s="113" t="s">
        <v>5727</v>
      </c>
      <c r="C2911" s="114" t="s">
        <v>13</v>
      </c>
      <c r="D2911" s="115">
        <v>36.03</v>
      </c>
      <c r="E2911" s="115">
        <v>14.69</v>
      </c>
      <c r="F2911" s="115">
        <v>50.72</v>
      </c>
    </row>
    <row r="2912" spans="1:6" ht="30" x14ac:dyDescent="0.25">
      <c r="A2912" s="112" t="s">
        <v>5728</v>
      </c>
      <c r="B2912" s="113" t="s">
        <v>5729</v>
      </c>
      <c r="C2912" s="114" t="s">
        <v>13</v>
      </c>
      <c r="D2912" s="115">
        <v>21.58</v>
      </c>
      <c r="E2912" s="115">
        <v>14.69</v>
      </c>
      <c r="F2912" s="115">
        <v>36.270000000000003</v>
      </c>
    </row>
    <row r="2913" spans="1:6" ht="30" x14ac:dyDescent="0.25">
      <c r="A2913" s="112" t="s">
        <v>5730</v>
      </c>
      <c r="B2913" s="113" t="s">
        <v>5731</v>
      </c>
      <c r="C2913" s="114" t="s">
        <v>13</v>
      </c>
      <c r="D2913" s="115">
        <v>26.18</v>
      </c>
      <c r="E2913" s="115">
        <v>14.69</v>
      </c>
      <c r="F2913" s="115">
        <v>40.869999999999997</v>
      </c>
    </row>
    <row r="2914" spans="1:6" ht="30" x14ac:dyDescent="0.25">
      <c r="A2914" s="112" t="s">
        <v>5732</v>
      </c>
      <c r="B2914" s="113" t="s">
        <v>5733</v>
      </c>
      <c r="C2914" s="114" t="s">
        <v>13</v>
      </c>
      <c r="D2914" s="115">
        <v>27.54</v>
      </c>
      <c r="E2914" s="115">
        <v>14.69</v>
      </c>
      <c r="F2914" s="115">
        <v>42.23</v>
      </c>
    </row>
    <row r="2915" spans="1:6" x14ac:dyDescent="0.25">
      <c r="A2915" s="112" t="s">
        <v>5734</v>
      </c>
      <c r="B2915" s="113" t="s">
        <v>5735</v>
      </c>
      <c r="C2915" s="114" t="s">
        <v>13</v>
      </c>
      <c r="D2915" s="115">
        <v>48.57</v>
      </c>
      <c r="E2915" s="115">
        <v>14.69</v>
      </c>
      <c r="F2915" s="115">
        <v>63.26</v>
      </c>
    </row>
    <row r="2916" spans="1:6" ht="30" x14ac:dyDescent="0.25">
      <c r="A2916" s="112" t="s">
        <v>5736</v>
      </c>
      <c r="B2916" s="113" t="s">
        <v>5737</v>
      </c>
      <c r="C2916" s="114" t="s">
        <v>13</v>
      </c>
      <c r="D2916" s="115">
        <v>72.45</v>
      </c>
      <c r="E2916" s="115">
        <v>14.69</v>
      </c>
      <c r="F2916" s="115">
        <v>87.14</v>
      </c>
    </row>
    <row r="2917" spans="1:6" ht="30" x14ac:dyDescent="0.25">
      <c r="A2917" s="112" t="s">
        <v>5738</v>
      </c>
      <c r="B2917" s="113" t="s">
        <v>5739</v>
      </c>
      <c r="C2917" s="114" t="s">
        <v>13</v>
      </c>
      <c r="D2917" s="115">
        <v>190.28</v>
      </c>
      <c r="E2917" s="115">
        <v>15.95</v>
      </c>
      <c r="F2917" s="115">
        <v>206.23</v>
      </c>
    </row>
    <row r="2918" spans="1:6" ht="30" x14ac:dyDescent="0.25">
      <c r="A2918" s="112" t="s">
        <v>5740</v>
      </c>
      <c r="B2918" s="113" t="s">
        <v>5741</v>
      </c>
      <c r="C2918" s="114" t="s">
        <v>13</v>
      </c>
      <c r="D2918" s="115">
        <v>517.48</v>
      </c>
      <c r="E2918" s="115">
        <v>58.79</v>
      </c>
      <c r="F2918" s="115">
        <v>576.27</v>
      </c>
    </row>
    <row r="2919" spans="1:6" x14ac:dyDescent="0.25">
      <c r="A2919" s="112" t="s">
        <v>5742</v>
      </c>
      <c r="B2919" s="113" t="s">
        <v>5743</v>
      </c>
      <c r="C2919" s="114" t="s">
        <v>13</v>
      </c>
      <c r="D2919" s="115">
        <v>410.52</v>
      </c>
      <c r="E2919" s="115">
        <v>33.58</v>
      </c>
      <c r="F2919" s="115">
        <v>444.1</v>
      </c>
    </row>
    <row r="2920" spans="1:6" ht="30" x14ac:dyDescent="0.25">
      <c r="A2920" s="112" t="s">
        <v>5744</v>
      </c>
      <c r="B2920" s="113" t="s">
        <v>5745</v>
      </c>
      <c r="C2920" s="114" t="s">
        <v>13</v>
      </c>
      <c r="D2920" s="115">
        <v>176.77</v>
      </c>
      <c r="E2920" s="115">
        <v>15.95</v>
      </c>
      <c r="F2920" s="115">
        <v>192.72</v>
      </c>
    </row>
    <row r="2921" spans="1:6" ht="30" x14ac:dyDescent="0.25">
      <c r="A2921" s="112" t="s">
        <v>5746</v>
      </c>
      <c r="B2921" s="113" t="s">
        <v>5747</v>
      </c>
      <c r="C2921" s="114" t="s">
        <v>13</v>
      </c>
      <c r="D2921" s="115">
        <v>54.63</v>
      </c>
      <c r="E2921" s="115">
        <v>14.69</v>
      </c>
      <c r="F2921" s="115">
        <v>69.319999999999993</v>
      </c>
    </row>
    <row r="2922" spans="1:6" ht="30" x14ac:dyDescent="0.25">
      <c r="A2922" s="112" t="s">
        <v>5748</v>
      </c>
      <c r="B2922" s="113" t="s">
        <v>5749</v>
      </c>
      <c r="C2922" s="114" t="s">
        <v>13</v>
      </c>
      <c r="D2922" s="115">
        <v>371.39</v>
      </c>
      <c r="E2922" s="115">
        <v>14.69</v>
      </c>
      <c r="F2922" s="115">
        <v>386.08</v>
      </c>
    </row>
    <row r="2923" spans="1:6" x14ac:dyDescent="0.25">
      <c r="A2923" s="112" t="s">
        <v>5750</v>
      </c>
      <c r="B2923" s="113" t="s">
        <v>5751</v>
      </c>
      <c r="C2923" s="114" t="s">
        <v>319</v>
      </c>
      <c r="D2923" s="115">
        <v>774.13</v>
      </c>
      <c r="E2923" s="115">
        <v>58.11</v>
      </c>
      <c r="F2923" s="115">
        <v>832.24</v>
      </c>
    </row>
    <row r="2924" spans="1:6" x14ac:dyDescent="0.25">
      <c r="A2924" s="112" t="s">
        <v>5752</v>
      </c>
      <c r="B2924" s="113" t="s">
        <v>5753</v>
      </c>
      <c r="C2924" s="114" t="s">
        <v>13</v>
      </c>
      <c r="D2924" s="115">
        <v>3.8</v>
      </c>
      <c r="E2924" s="115">
        <v>14.69</v>
      </c>
      <c r="F2924" s="115">
        <v>18.489999999999998</v>
      </c>
    </row>
    <row r="2925" spans="1:6" x14ac:dyDescent="0.25">
      <c r="A2925" s="112" t="s">
        <v>5754</v>
      </c>
      <c r="B2925" s="113" t="s">
        <v>5755</v>
      </c>
      <c r="C2925" s="114" t="s">
        <v>13</v>
      </c>
      <c r="D2925" s="115">
        <v>4.3</v>
      </c>
      <c r="E2925" s="115">
        <v>14.69</v>
      </c>
      <c r="F2925" s="115">
        <v>18.989999999999998</v>
      </c>
    </row>
    <row r="2926" spans="1:6" ht="45" x14ac:dyDescent="0.25">
      <c r="A2926" s="112" t="s">
        <v>5756</v>
      </c>
      <c r="B2926" s="113" t="s">
        <v>5757</v>
      </c>
      <c r="C2926" s="114" t="s">
        <v>13</v>
      </c>
      <c r="D2926" s="115">
        <v>661.68</v>
      </c>
      <c r="E2926" s="115">
        <v>15.95</v>
      </c>
      <c r="F2926" s="115">
        <v>677.63</v>
      </c>
    </row>
    <row r="2927" spans="1:6" ht="30" x14ac:dyDescent="0.25">
      <c r="A2927" s="112" t="s">
        <v>14846</v>
      </c>
      <c r="B2927" s="113" t="s">
        <v>14847</v>
      </c>
      <c r="C2927" s="114" t="s">
        <v>13</v>
      </c>
      <c r="D2927" s="115">
        <v>590.13</v>
      </c>
      <c r="E2927" s="115">
        <v>58.79</v>
      </c>
      <c r="F2927" s="115">
        <v>648.91999999999996</v>
      </c>
    </row>
    <row r="2928" spans="1:6" x14ac:dyDescent="0.25">
      <c r="A2928" s="112" t="s">
        <v>5758</v>
      </c>
      <c r="B2928" s="113" t="s">
        <v>5759</v>
      </c>
      <c r="C2928" s="114" t="s">
        <v>13</v>
      </c>
      <c r="D2928" s="115">
        <v>1452.72</v>
      </c>
      <c r="E2928" s="115">
        <v>58.79</v>
      </c>
      <c r="F2928" s="115">
        <v>1511.51</v>
      </c>
    </row>
    <row r="2929" spans="1:6" x14ac:dyDescent="0.25">
      <c r="A2929" s="112" t="s">
        <v>5760</v>
      </c>
      <c r="B2929" s="113" t="s">
        <v>5761</v>
      </c>
      <c r="C2929" s="114" t="s">
        <v>13</v>
      </c>
      <c r="D2929" s="115">
        <v>1113.96</v>
      </c>
      <c r="E2929" s="115">
        <v>5.09</v>
      </c>
      <c r="F2929" s="115">
        <v>1119.05</v>
      </c>
    </row>
    <row r="2930" spans="1:6" x14ac:dyDescent="0.25">
      <c r="A2930" s="112" t="s">
        <v>5762</v>
      </c>
      <c r="B2930" s="113" t="s">
        <v>5763</v>
      </c>
      <c r="C2930" s="114" t="s">
        <v>13</v>
      </c>
      <c r="D2930" s="115">
        <v>424.73</v>
      </c>
      <c r="E2930" s="115">
        <v>21</v>
      </c>
      <c r="F2930" s="115">
        <v>445.73</v>
      </c>
    </row>
    <row r="2931" spans="1:6" x14ac:dyDescent="0.25">
      <c r="A2931" s="112" t="s">
        <v>5764</v>
      </c>
      <c r="B2931" s="113" t="s">
        <v>5765</v>
      </c>
      <c r="C2931" s="114" t="s">
        <v>13</v>
      </c>
      <c r="D2931" s="115">
        <v>45.5</v>
      </c>
      <c r="E2931" s="115">
        <v>25.24</v>
      </c>
      <c r="F2931" s="115">
        <v>70.739999999999995</v>
      </c>
    </row>
    <row r="2932" spans="1:6" ht="30" x14ac:dyDescent="0.25">
      <c r="A2932" s="112" t="s">
        <v>5766</v>
      </c>
      <c r="B2932" s="113" t="s">
        <v>5767</v>
      </c>
      <c r="C2932" s="114" t="s">
        <v>13</v>
      </c>
      <c r="D2932" s="115">
        <v>262.76</v>
      </c>
      <c r="E2932" s="115">
        <v>21</v>
      </c>
      <c r="F2932" s="115">
        <v>283.76</v>
      </c>
    </row>
    <row r="2933" spans="1:6" ht="30" x14ac:dyDescent="0.25">
      <c r="A2933" s="112" t="s">
        <v>5768</v>
      </c>
      <c r="B2933" s="113" t="s">
        <v>5769</v>
      </c>
      <c r="C2933" s="114" t="s">
        <v>13</v>
      </c>
      <c r="D2933" s="115">
        <v>443.19</v>
      </c>
      <c r="E2933" s="115">
        <v>21</v>
      </c>
      <c r="F2933" s="115">
        <v>464.19</v>
      </c>
    </row>
    <row r="2934" spans="1:6" x14ac:dyDescent="0.25">
      <c r="A2934" s="108" t="s">
        <v>5770</v>
      </c>
      <c r="B2934" s="109" t="s">
        <v>5771</v>
      </c>
      <c r="C2934" s="110"/>
      <c r="D2934" s="111"/>
      <c r="E2934" s="111"/>
      <c r="F2934" s="111"/>
    </row>
    <row r="2935" spans="1:6" x14ac:dyDescent="0.25">
      <c r="A2935" s="112" t="s">
        <v>5772</v>
      </c>
      <c r="B2935" s="113" t="s">
        <v>5773</v>
      </c>
      <c r="C2935" s="114" t="s">
        <v>63</v>
      </c>
      <c r="D2935" s="115">
        <v>426.66</v>
      </c>
      <c r="E2935" s="115">
        <v>24.12</v>
      </c>
      <c r="F2935" s="115">
        <v>450.78</v>
      </c>
    </row>
    <row r="2936" spans="1:6" x14ac:dyDescent="0.25">
      <c r="A2936" s="112" t="s">
        <v>5774</v>
      </c>
      <c r="B2936" s="113" t="s">
        <v>5775</v>
      </c>
      <c r="C2936" s="114" t="s">
        <v>63</v>
      </c>
      <c r="D2936" s="115">
        <v>217.49</v>
      </c>
      <c r="E2936" s="115">
        <v>74.22</v>
      </c>
      <c r="F2936" s="115">
        <v>291.70999999999998</v>
      </c>
    </row>
    <row r="2937" spans="1:6" x14ac:dyDescent="0.25">
      <c r="A2937" s="112" t="s">
        <v>5776</v>
      </c>
      <c r="B2937" s="113" t="s">
        <v>5777</v>
      </c>
      <c r="C2937" s="114" t="s">
        <v>63</v>
      </c>
      <c r="D2937" s="115">
        <v>754.34</v>
      </c>
      <c r="E2937" s="115">
        <v>24.12</v>
      </c>
      <c r="F2937" s="115">
        <v>778.46</v>
      </c>
    </row>
    <row r="2938" spans="1:6" x14ac:dyDescent="0.25">
      <c r="A2938" s="108" t="s">
        <v>5778</v>
      </c>
      <c r="B2938" s="109" t="s">
        <v>5779</v>
      </c>
      <c r="C2938" s="110"/>
      <c r="D2938" s="111"/>
      <c r="E2938" s="111"/>
      <c r="F2938" s="111"/>
    </row>
    <row r="2939" spans="1:6" x14ac:dyDescent="0.25">
      <c r="A2939" s="112" t="s">
        <v>5780</v>
      </c>
      <c r="B2939" s="113" t="s">
        <v>5781</v>
      </c>
      <c r="C2939" s="114" t="s">
        <v>119</v>
      </c>
      <c r="D2939" s="115">
        <v>1104.51</v>
      </c>
      <c r="E2939" s="115">
        <v>58.74</v>
      </c>
      <c r="F2939" s="115">
        <v>1163.25</v>
      </c>
    </row>
    <row r="2940" spans="1:6" x14ac:dyDescent="0.25">
      <c r="A2940" s="112" t="s">
        <v>5782</v>
      </c>
      <c r="B2940" s="113" t="s">
        <v>5783</v>
      </c>
      <c r="C2940" s="114" t="s">
        <v>119</v>
      </c>
      <c r="D2940" s="115">
        <v>683.62</v>
      </c>
      <c r="E2940" s="115">
        <v>58.74</v>
      </c>
      <c r="F2940" s="115">
        <v>742.36</v>
      </c>
    </row>
    <row r="2941" spans="1:6" x14ac:dyDescent="0.25">
      <c r="A2941" s="112" t="s">
        <v>5784</v>
      </c>
      <c r="B2941" s="113" t="s">
        <v>5785</v>
      </c>
      <c r="C2941" s="114" t="s">
        <v>13</v>
      </c>
      <c r="D2941" s="115">
        <v>914.13</v>
      </c>
      <c r="E2941" s="115">
        <v>125.97</v>
      </c>
      <c r="F2941" s="115">
        <v>1040.0999999999999</v>
      </c>
    </row>
    <row r="2942" spans="1:6" x14ac:dyDescent="0.25">
      <c r="A2942" s="112" t="s">
        <v>5786</v>
      </c>
      <c r="B2942" s="113" t="s">
        <v>5787</v>
      </c>
      <c r="C2942" s="114" t="s">
        <v>13</v>
      </c>
      <c r="D2942" s="115">
        <v>149.6</v>
      </c>
      <c r="E2942" s="115">
        <v>21</v>
      </c>
      <c r="F2942" s="115">
        <v>170.6</v>
      </c>
    </row>
    <row r="2943" spans="1:6" x14ac:dyDescent="0.25">
      <c r="A2943" s="112" t="s">
        <v>5788</v>
      </c>
      <c r="B2943" s="113" t="s">
        <v>5789</v>
      </c>
      <c r="C2943" s="114" t="s">
        <v>13</v>
      </c>
      <c r="D2943" s="115">
        <v>211.29</v>
      </c>
      <c r="E2943" s="115">
        <v>21</v>
      </c>
      <c r="F2943" s="115">
        <v>232.29</v>
      </c>
    </row>
    <row r="2944" spans="1:6" x14ac:dyDescent="0.25">
      <c r="A2944" s="112" t="s">
        <v>5790</v>
      </c>
      <c r="B2944" s="113" t="s">
        <v>5791</v>
      </c>
      <c r="C2944" s="114" t="s">
        <v>13</v>
      </c>
      <c r="D2944" s="115">
        <v>238.87</v>
      </c>
      <c r="E2944" s="115">
        <v>21</v>
      </c>
      <c r="F2944" s="115">
        <v>259.87</v>
      </c>
    </row>
    <row r="2945" spans="1:6" x14ac:dyDescent="0.25">
      <c r="A2945" s="112" t="s">
        <v>5792</v>
      </c>
      <c r="B2945" s="113" t="s">
        <v>5793</v>
      </c>
      <c r="C2945" s="114" t="s">
        <v>13</v>
      </c>
      <c r="D2945" s="115">
        <v>297.14</v>
      </c>
      <c r="E2945" s="115">
        <v>21</v>
      </c>
      <c r="F2945" s="115">
        <v>318.14</v>
      </c>
    </row>
    <row r="2946" spans="1:6" x14ac:dyDescent="0.25">
      <c r="A2946" s="112" t="s">
        <v>5794</v>
      </c>
      <c r="B2946" s="113" t="s">
        <v>5795</v>
      </c>
      <c r="C2946" s="114" t="s">
        <v>13</v>
      </c>
      <c r="D2946" s="115">
        <v>624.76</v>
      </c>
      <c r="E2946" s="115">
        <v>21</v>
      </c>
      <c r="F2946" s="115">
        <v>645.76</v>
      </c>
    </row>
    <row r="2947" spans="1:6" x14ac:dyDescent="0.25">
      <c r="A2947" s="112" t="s">
        <v>5796</v>
      </c>
      <c r="B2947" s="113" t="s">
        <v>5797</v>
      </c>
      <c r="C2947" s="114" t="s">
        <v>13</v>
      </c>
      <c r="D2947" s="115">
        <v>355.6</v>
      </c>
      <c r="E2947" s="115">
        <v>21</v>
      </c>
      <c r="F2947" s="115">
        <v>376.6</v>
      </c>
    </row>
    <row r="2948" spans="1:6" x14ac:dyDescent="0.25">
      <c r="A2948" s="112" t="s">
        <v>5798</v>
      </c>
      <c r="B2948" s="113" t="s">
        <v>5799</v>
      </c>
      <c r="C2948" s="114" t="s">
        <v>13</v>
      </c>
      <c r="D2948" s="115">
        <v>486.55</v>
      </c>
      <c r="E2948" s="115">
        <v>21</v>
      </c>
      <c r="F2948" s="115">
        <v>507.55</v>
      </c>
    </row>
    <row r="2949" spans="1:6" x14ac:dyDescent="0.25">
      <c r="A2949" s="112" t="s">
        <v>5800</v>
      </c>
      <c r="B2949" s="113" t="s">
        <v>5801</v>
      </c>
      <c r="C2949" s="114" t="s">
        <v>13</v>
      </c>
      <c r="D2949" s="115">
        <v>551.13</v>
      </c>
      <c r="E2949" s="115">
        <v>21</v>
      </c>
      <c r="F2949" s="115">
        <v>572.13</v>
      </c>
    </row>
    <row r="2950" spans="1:6" x14ac:dyDescent="0.25">
      <c r="A2950" s="112" t="s">
        <v>5802</v>
      </c>
      <c r="B2950" s="113" t="s">
        <v>5803</v>
      </c>
      <c r="C2950" s="114" t="s">
        <v>13</v>
      </c>
      <c r="D2950" s="115">
        <v>776.02</v>
      </c>
      <c r="E2950" s="115">
        <v>21</v>
      </c>
      <c r="F2950" s="115">
        <v>797.02</v>
      </c>
    </row>
    <row r="2951" spans="1:6" x14ac:dyDescent="0.25">
      <c r="A2951" s="112" t="s">
        <v>5804</v>
      </c>
      <c r="B2951" s="113" t="s">
        <v>5805</v>
      </c>
      <c r="C2951" s="114" t="s">
        <v>13</v>
      </c>
      <c r="D2951" s="115">
        <v>902.81</v>
      </c>
      <c r="E2951" s="115">
        <v>21</v>
      </c>
      <c r="F2951" s="115">
        <v>923.81</v>
      </c>
    </row>
    <row r="2952" spans="1:6" x14ac:dyDescent="0.25">
      <c r="A2952" s="112" t="s">
        <v>5806</v>
      </c>
      <c r="B2952" s="113" t="s">
        <v>5807</v>
      </c>
      <c r="C2952" s="114" t="s">
        <v>13</v>
      </c>
      <c r="D2952" s="115">
        <v>940.34</v>
      </c>
      <c r="E2952" s="115">
        <v>21</v>
      </c>
      <c r="F2952" s="115">
        <v>961.34</v>
      </c>
    </row>
    <row r="2953" spans="1:6" x14ac:dyDescent="0.25">
      <c r="A2953" s="112" t="s">
        <v>5808</v>
      </c>
      <c r="B2953" s="113" t="s">
        <v>5809</v>
      </c>
      <c r="C2953" s="114" t="s">
        <v>13</v>
      </c>
      <c r="D2953" s="115">
        <v>1381.45</v>
      </c>
      <c r="E2953" s="115">
        <v>21</v>
      </c>
      <c r="F2953" s="115">
        <v>1402.45</v>
      </c>
    </row>
    <row r="2954" spans="1:6" x14ac:dyDescent="0.25">
      <c r="A2954" s="112" t="s">
        <v>5810</v>
      </c>
      <c r="B2954" s="113" t="s">
        <v>5811</v>
      </c>
      <c r="C2954" s="114" t="s">
        <v>13</v>
      </c>
      <c r="D2954" s="115">
        <v>4216.8100000000004</v>
      </c>
      <c r="E2954" s="115">
        <v>21</v>
      </c>
      <c r="F2954" s="115">
        <v>4237.8100000000004</v>
      </c>
    </row>
    <row r="2955" spans="1:6" x14ac:dyDescent="0.25">
      <c r="A2955" s="112" t="s">
        <v>5812</v>
      </c>
      <c r="B2955" s="113" t="s">
        <v>5813</v>
      </c>
      <c r="C2955" s="114" t="s">
        <v>13</v>
      </c>
      <c r="D2955" s="115">
        <v>1739.28</v>
      </c>
      <c r="E2955" s="115">
        <v>21</v>
      </c>
      <c r="F2955" s="115">
        <v>1760.28</v>
      </c>
    </row>
    <row r="2956" spans="1:6" x14ac:dyDescent="0.25">
      <c r="A2956" s="112" t="s">
        <v>5814</v>
      </c>
      <c r="B2956" s="113" t="s">
        <v>5815</v>
      </c>
      <c r="C2956" s="114" t="s">
        <v>13</v>
      </c>
      <c r="D2956" s="115">
        <v>650.29999999999995</v>
      </c>
      <c r="E2956" s="115">
        <v>21</v>
      </c>
      <c r="F2956" s="115">
        <v>671.3</v>
      </c>
    </row>
    <row r="2957" spans="1:6" x14ac:dyDescent="0.25">
      <c r="A2957" s="112" t="s">
        <v>5816</v>
      </c>
      <c r="B2957" s="113" t="s">
        <v>5817</v>
      </c>
      <c r="C2957" s="114" t="s">
        <v>13</v>
      </c>
      <c r="D2957" s="115">
        <v>684.23</v>
      </c>
      <c r="E2957" s="115">
        <v>21</v>
      </c>
      <c r="F2957" s="115">
        <v>705.23</v>
      </c>
    </row>
    <row r="2958" spans="1:6" x14ac:dyDescent="0.25">
      <c r="A2958" s="112" t="s">
        <v>5818</v>
      </c>
      <c r="B2958" s="113" t="s">
        <v>5819</v>
      </c>
      <c r="C2958" s="114" t="s">
        <v>13</v>
      </c>
      <c r="D2958" s="115">
        <v>1012.44</v>
      </c>
      <c r="E2958" s="115">
        <v>21</v>
      </c>
      <c r="F2958" s="115">
        <v>1033.44</v>
      </c>
    </row>
    <row r="2959" spans="1:6" x14ac:dyDescent="0.25">
      <c r="A2959" s="108" t="s">
        <v>5820</v>
      </c>
      <c r="B2959" s="109" t="s">
        <v>5821</v>
      </c>
      <c r="C2959" s="110"/>
      <c r="D2959" s="111"/>
      <c r="E2959" s="111"/>
      <c r="F2959" s="111"/>
    </row>
    <row r="2960" spans="1:6" x14ac:dyDescent="0.25">
      <c r="A2960" s="112" t="s">
        <v>5822</v>
      </c>
      <c r="B2960" s="113" t="s">
        <v>5823</v>
      </c>
      <c r="C2960" s="114" t="s">
        <v>13</v>
      </c>
      <c r="D2960" s="115">
        <v>13.89</v>
      </c>
      <c r="E2960" s="115">
        <v>16.8</v>
      </c>
      <c r="F2960" s="115">
        <v>30.69</v>
      </c>
    </row>
    <row r="2961" spans="1:6" x14ac:dyDescent="0.25">
      <c r="A2961" s="112" t="s">
        <v>5824</v>
      </c>
      <c r="B2961" s="113" t="s">
        <v>5825</v>
      </c>
      <c r="C2961" s="114" t="s">
        <v>13</v>
      </c>
      <c r="D2961" s="115">
        <v>0.06</v>
      </c>
      <c r="E2961" s="115">
        <v>21</v>
      </c>
      <c r="F2961" s="115">
        <v>21.06</v>
      </c>
    </row>
    <row r="2962" spans="1:6" x14ac:dyDescent="0.25">
      <c r="A2962" s="112" t="s">
        <v>5826</v>
      </c>
      <c r="B2962" s="113" t="s">
        <v>5827</v>
      </c>
      <c r="C2962" s="114" t="s">
        <v>13</v>
      </c>
      <c r="D2962" s="115">
        <v>0.06</v>
      </c>
      <c r="E2962" s="115">
        <v>21</v>
      </c>
      <c r="F2962" s="115">
        <v>21.06</v>
      </c>
    </row>
    <row r="2963" spans="1:6" x14ac:dyDescent="0.25">
      <c r="A2963" s="112" t="s">
        <v>5828</v>
      </c>
      <c r="B2963" s="113" t="s">
        <v>5829</v>
      </c>
      <c r="C2963" s="114" t="s">
        <v>13</v>
      </c>
      <c r="D2963" s="115">
        <v>0.8</v>
      </c>
      <c r="E2963" s="115">
        <v>58.74</v>
      </c>
      <c r="F2963" s="115">
        <v>59.54</v>
      </c>
    </row>
    <row r="2964" spans="1:6" x14ac:dyDescent="0.25">
      <c r="A2964" s="112" t="s">
        <v>5830</v>
      </c>
      <c r="B2964" s="113" t="s">
        <v>5831</v>
      </c>
      <c r="C2964" s="114" t="s">
        <v>13</v>
      </c>
      <c r="D2964" s="115"/>
      <c r="E2964" s="115">
        <v>104.98</v>
      </c>
      <c r="F2964" s="115">
        <v>104.98</v>
      </c>
    </row>
    <row r="2965" spans="1:6" x14ac:dyDescent="0.25">
      <c r="A2965" s="112" t="s">
        <v>5832</v>
      </c>
      <c r="B2965" s="113" t="s">
        <v>5833</v>
      </c>
      <c r="C2965" s="114" t="s">
        <v>13</v>
      </c>
      <c r="D2965" s="115">
        <v>36.04</v>
      </c>
      <c r="E2965" s="115">
        <v>5.03</v>
      </c>
      <c r="F2965" s="115">
        <v>41.07</v>
      </c>
    </row>
    <row r="2966" spans="1:6" x14ac:dyDescent="0.25">
      <c r="A2966" s="112" t="s">
        <v>5834</v>
      </c>
      <c r="B2966" s="113" t="s">
        <v>5835</v>
      </c>
      <c r="C2966" s="114" t="s">
        <v>13</v>
      </c>
      <c r="D2966" s="115">
        <v>8.1199999999999992</v>
      </c>
      <c r="E2966" s="115">
        <v>5.03</v>
      </c>
      <c r="F2966" s="115">
        <v>13.15</v>
      </c>
    </row>
    <row r="2967" spans="1:6" x14ac:dyDescent="0.25">
      <c r="A2967" s="112" t="s">
        <v>5836</v>
      </c>
      <c r="B2967" s="113" t="s">
        <v>5837</v>
      </c>
      <c r="C2967" s="114" t="s">
        <v>13</v>
      </c>
      <c r="D2967" s="115">
        <v>119.33</v>
      </c>
      <c r="E2967" s="115">
        <v>2.85</v>
      </c>
      <c r="F2967" s="115">
        <v>122.18</v>
      </c>
    </row>
    <row r="2968" spans="1:6" ht="30" x14ac:dyDescent="0.25">
      <c r="A2968" s="112" t="s">
        <v>5838</v>
      </c>
      <c r="B2968" s="113" t="s">
        <v>5839</v>
      </c>
      <c r="C2968" s="114" t="s">
        <v>13</v>
      </c>
      <c r="D2968" s="115">
        <v>34.44</v>
      </c>
      <c r="E2968" s="115">
        <v>1.68</v>
      </c>
      <c r="F2968" s="115">
        <v>36.119999999999997</v>
      </c>
    </row>
    <row r="2969" spans="1:6" x14ac:dyDescent="0.25">
      <c r="A2969" s="112" t="s">
        <v>5840</v>
      </c>
      <c r="B2969" s="113" t="s">
        <v>5841</v>
      </c>
      <c r="C2969" s="114" t="s">
        <v>13</v>
      </c>
      <c r="D2969" s="115">
        <v>64.16</v>
      </c>
      <c r="E2969" s="115">
        <v>5.03</v>
      </c>
      <c r="F2969" s="115">
        <v>69.19</v>
      </c>
    </row>
    <row r="2970" spans="1:6" x14ac:dyDescent="0.25">
      <c r="A2970" s="112" t="s">
        <v>5842</v>
      </c>
      <c r="B2970" s="113" t="s">
        <v>5843</v>
      </c>
      <c r="C2970" s="114" t="s">
        <v>13</v>
      </c>
      <c r="D2970" s="115">
        <v>49.6</v>
      </c>
      <c r="E2970" s="115">
        <v>2.85</v>
      </c>
      <c r="F2970" s="115">
        <v>52.45</v>
      </c>
    </row>
    <row r="2971" spans="1:6" x14ac:dyDescent="0.25">
      <c r="A2971" s="112" t="s">
        <v>5844</v>
      </c>
      <c r="B2971" s="113" t="s">
        <v>5845</v>
      </c>
      <c r="C2971" s="114" t="s">
        <v>13</v>
      </c>
      <c r="D2971" s="115">
        <v>55.97</v>
      </c>
      <c r="E2971" s="115">
        <v>2.85</v>
      </c>
      <c r="F2971" s="115">
        <v>58.82</v>
      </c>
    </row>
    <row r="2972" spans="1:6" x14ac:dyDescent="0.25">
      <c r="A2972" s="112" t="s">
        <v>5846</v>
      </c>
      <c r="B2972" s="113" t="s">
        <v>5847</v>
      </c>
      <c r="C2972" s="114" t="s">
        <v>13</v>
      </c>
      <c r="D2972" s="115">
        <v>62.34</v>
      </c>
      <c r="E2972" s="115">
        <v>37.799999999999997</v>
      </c>
      <c r="F2972" s="115">
        <v>100.14</v>
      </c>
    </row>
    <row r="2973" spans="1:6" x14ac:dyDescent="0.25">
      <c r="A2973" s="112" t="s">
        <v>5848</v>
      </c>
      <c r="B2973" s="113" t="s">
        <v>5849</v>
      </c>
      <c r="C2973" s="114" t="s">
        <v>13</v>
      </c>
      <c r="D2973" s="115">
        <v>139.16</v>
      </c>
      <c r="E2973" s="115">
        <v>21</v>
      </c>
      <c r="F2973" s="115">
        <v>160.16</v>
      </c>
    </row>
    <row r="2974" spans="1:6" x14ac:dyDescent="0.25">
      <c r="A2974" s="112" t="s">
        <v>5850</v>
      </c>
      <c r="B2974" s="113" t="s">
        <v>5851</v>
      </c>
      <c r="C2974" s="114" t="s">
        <v>13</v>
      </c>
      <c r="D2974" s="115">
        <v>149.15</v>
      </c>
      <c r="E2974" s="115">
        <v>21</v>
      </c>
      <c r="F2974" s="115">
        <v>170.15</v>
      </c>
    </row>
    <row r="2975" spans="1:6" x14ac:dyDescent="0.25">
      <c r="A2975" s="112" t="s">
        <v>5852</v>
      </c>
      <c r="B2975" s="113" t="s">
        <v>5853</v>
      </c>
      <c r="C2975" s="114" t="s">
        <v>13</v>
      </c>
      <c r="D2975" s="115">
        <v>42.86</v>
      </c>
      <c r="E2975" s="115">
        <v>5.03</v>
      </c>
      <c r="F2975" s="115">
        <v>47.89</v>
      </c>
    </row>
    <row r="2976" spans="1:6" x14ac:dyDescent="0.25">
      <c r="A2976" s="112" t="s">
        <v>5854</v>
      </c>
      <c r="B2976" s="113" t="s">
        <v>5855</v>
      </c>
      <c r="C2976" s="114" t="s">
        <v>13</v>
      </c>
      <c r="D2976" s="115">
        <v>26.33</v>
      </c>
      <c r="E2976" s="115">
        <v>16.8</v>
      </c>
      <c r="F2976" s="115">
        <v>43.13</v>
      </c>
    </row>
    <row r="2977" spans="1:6" x14ac:dyDescent="0.25">
      <c r="A2977" s="112" t="s">
        <v>5856</v>
      </c>
      <c r="B2977" s="113" t="s">
        <v>5857</v>
      </c>
      <c r="C2977" s="114" t="s">
        <v>13</v>
      </c>
      <c r="D2977" s="115">
        <v>21.61</v>
      </c>
      <c r="E2977" s="115">
        <v>16.8</v>
      </c>
      <c r="F2977" s="115">
        <v>38.409999999999997</v>
      </c>
    </row>
    <row r="2978" spans="1:6" x14ac:dyDescent="0.25">
      <c r="A2978" s="112" t="s">
        <v>5858</v>
      </c>
      <c r="B2978" s="113" t="s">
        <v>5859</v>
      </c>
      <c r="C2978" s="114" t="s">
        <v>13</v>
      </c>
      <c r="D2978" s="115">
        <v>39.76</v>
      </c>
      <c r="E2978" s="115">
        <v>2.5099999999999998</v>
      </c>
      <c r="F2978" s="115">
        <v>42.27</v>
      </c>
    </row>
    <row r="2979" spans="1:6" x14ac:dyDescent="0.25">
      <c r="A2979" s="112" t="s">
        <v>5860</v>
      </c>
      <c r="B2979" s="113" t="s">
        <v>5861</v>
      </c>
      <c r="C2979" s="114" t="s">
        <v>13</v>
      </c>
      <c r="D2979" s="115">
        <v>6.86</v>
      </c>
      <c r="E2979" s="115">
        <v>7.14</v>
      </c>
      <c r="F2979" s="115">
        <v>14</v>
      </c>
    </row>
    <row r="2980" spans="1:6" x14ac:dyDescent="0.25">
      <c r="A2980" s="112" t="s">
        <v>5862</v>
      </c>
      <c r="B2980" s="113" t="s">
        <v>5863</v>
      </c>
      <c r="C2980" s="114" t="s">
        <v>13</v>
      </c>
      <c r="D2980" s="115">
        <v>292.06</v>
      </c>
      <c r="E2980" s="115">
        <v>29.37</v>
      </c>
      <c r="F2980" s="115">
        <v>321.43</v>
      </c>
    </row>
    <row r="2981" spans="1:6" x14ac:dyDescent="0.25">
      <c r="A2981" s="112" t="s">
        <v>5864</v>
      </c>
      <c r="B2981" s="113" t="s">
        <v>5865</v>
      </c>
      <c r="C2981" s="114" t="s">
        <v>13</v>
      </c>
      <c r="D2981" s="115">
        <v>5.05</v>
      </c>
      <c r="E2981" s="115">
        <v>1.68</v>
      </c>
      <c r="F2981" s="115">
        <v>6.73</v>
      </c>
    </row>
    <row r="2982" spans="1:6" x14ac:dyDescent="0.25">
      <c r="A2982" s="112" t="s">
        <v>5866</v>
      </c>
      <c r="B2982" s="113" t="s">
        <v>5867</v>
      </c>
      <c r="C2982" s="114" t="s">
        <v>13</v>
      </c>
      <c r="D2982" s="115">
        <v>52.48</v>
      </c>
      <c r="E2982" s="115">
        <v>1.68</v>
      </c>
      <c r="F2982" s="115">
        <v>54.16</v>
      </c>
    </row>
    <row r="2983" spans="1:6" x14ac:dyDescent="0.25">
      <c r="A2983" s="112" t="s">
        <v>5868</v>
      </c>
      <c r="B2983" s="113" t="s">
        <v>5869</v>
      </c>
      <c r="C2983" s="114" t="s">
        <v>13</v>
      </c>
      <c r="D2983" s="115">
        <v>100.4</v>
      </c>
      <c r="E2983" s="115">
        <v>8.4</v>
      </c>
      <c r="F2983" s="115">
        <v>108.8</v>
      </c>
    </row>
    <row r="2984" spans="1:6" x14ac:dyDescent="0.25">
      <c r="A2984" s="112" t="s">
        <v>5870</v>
      </c>
      <c r="B2984" s="113" t="s">
        <v>5871</v>
      </c>
      <c r="C2984" s="114" t="s">
        <v>13</v>
      </c>
      <c r="D2984" s="115">
        <v>36.159999999999997</v>
      </c>
      <c r="E2984" s="115">
        <v>8.4</v>
      </c>
      <c r="F2984" s="115">
        <v>44.56</v>
      </c>
    </row>
    <row r="2985" spans="1:6" x14ac:dyDescent="0.25">
      <c r="A2985" s="108" t="s">
        <v>5872</v>
      </c>
      <c r="B2985" s="109" t="s">
        <v>5873</v>
      </c>
      <c r="C2985" s="110"/>
      <c r="D2985" s="111"/>
      <c r="E2985" s="111"/>
      <c r="F2985" s="111"/>
    </row>
    <row r="2986" spans="1:6" x14ac:dyDescent="0.25">
      <c r="A2986" s="108" t="s">
        <v>5874</v>
      </c>
      <c r="B2986" s="109" t="s">
        <v>5875</v>
      </c>
      <c r="C2986" s="110"/>
      <c r="D2986" s="111"/>
      <c r="E2986" s="111"/>
      <c r="F2986" s="111"/>
    </row>
    <row r="2987" spans="1:6" x14ac:dyDescent="0.25">
      <c r="A2987" s="112" t="s">
        <v>5876</v>
      </c>
      <c r="B2987" s="113" t="s">
        <v>5877</v>
      </c>
      <c r="C2987" s="114" t="s">
        <v>13</v>
      </c>
      <c r="D2987" s="115">
        <v>879.64</v>
      </c>
      <c r="E2987" s="115">
        <v>509.72</v>
      </c>
      <c r="F2987" s="115">
        <v>1389.36</v>
      </c>
    </row>
    <row r="2988" spans="1:6" x14ac:dyDescent="0.25">
      <c r="A2988" s="112" t="s">
        <v>5878</v>
      </c>
      <c r="B2988" s="113" t="s">
        <v>5879</v>
      </c>
      <c r="C2988" s="114" t="s">
        <v>13</v>
      </c>
      <c r="D2988" s="115">
        <v>928.28</v>
      </c>
      <c r="E2988" s="115">
        <v>509.72</v>
      </c>
      <c r="F2988" s="115">
        <v>1438</v>
      </c>
    </row>
    <row r="2989" spans="1:6" x14ac:dyDescent="0.25">
      <c r="A2989" s="112" t="s">
        <v>5880</v>
      </c>
      <c r="B2989" s="113" t="s">
        <v>5881</v>
      </c>
      <c r="C2989" s="114" t="s">
        <v>13</v>
      </c>
      <c r="D2989" s="115">
        <v>2649.37</v>
      </c>
      <c r="E2989" s="115">
        <v>896.31</v>
      </c>
      <c r="F2989" s="115">
        <v>3545.68</v>
      </c>
    </row>
    <row r="2990" spans="1:6" x14ac:dyDescent="0.25">
      <c r="A2990" s="112" t="s">
        <v>5882</v>
      </c>
      <c r="B2990" s="113" t="s">
        <v>5883</v>
      </c>
      <c r="C2990" s="114" t="s">
        <v>13</v>
      </c>
      <c r="D2990" s="115">
        <v>2860.24</v>
      </c>
      <c r="E2990" s="115">
        <v>896.31</v>
      </c>
      <c r="F2990" s="115">
        <v>3756.55</v>
      </c>
    </row>
    <row r="2991" spans="1:6" x14ac:dyDescent="0.25">
      <c r="A2991" s="112" t="s">
        <v>5884</v>
      </c>
      <c r="B2991" s="113" t="s">
        <v>5885</v>
      </c>
      <c r="C2991" s="114" t="s">
        <v>13</v>
      </c>
      <c r="D2991" s="115">
        <v>3152.89</v>
      </c>
      <c r="E2991" s="115">
        <v>896.31</v>
      </c>
      <c r="F2991" s="115">
        <v>4049.2</v>
      </c>
    </row>
    <row r="2992" spans="1:6" x14ac:dyDescent="0.25">
      <c r="A2992" s="112" t="s">
        <v>5886</v>
      </c>
      <c r="B2992" s="113" t="s">
        <v>5887</v>
      </c>
      <c r="C2992" s="114" t="s">
        <v>13</v>
      </c>
      <c r="D2992" s="115">
        <v>3429.95</v>
      </c>
      <c r="E2992" s="115">
        <v>896.31</v>
      </c>
      <c r="F2992" s="115">
        <v>4326.26</v>
      </c>
    </row>
    <row r="2993" spans="1:6" x14ac:dyDescent="0.25">
      <c r="A2993" s="108" t="s">
        <v>5888</v>
      </c>
      <c r="B2993" s="109" t="s">
        <v>5889</v>
      </c>
      <c r="C2993" s="110"/>
      <c r="D2993" s="111"/>
      <c r="E2993" s="111"/>
      <c r="F2993" s="111"/>
    </row>
    <row r="2994" spans="1:6" x14ac:dyDescent="0.25">
      <c r="A2994" s="112" t="s">
        <v>5890</v>
      </c>
      <c r="B2994" s="113" t="s">
        <v>5891</v>
      </c>
      <c r="C2994" s="114" t="s">
        <v>13</v>
      </c>
      <c r="D2994" s="115">
        <v>2023.63</v>
      </c>
      <c r="E2994" s="115">
        <v>645.49</v>
      </c>
      <c r="F2994" s="115">
        <v>2669.12</v>
      </c>
    </row>
    <row r="2995" spans="1:6" x14ac:dyDescent="0.25">
      <c r="A2995" s="112" t="s">
        <v>5892</v>
      </c>
      <c r="B2995" s="113" t="s">
        <v>5893</v>
      </c>
      <c r="C2995" s="114" t="s">
        <v>13</v>
      </c>
      <c r="D2995" s="115">
        <v>4278.66</v>
      </c>
      <c r="E2995" s="115">
        <v>1381.04</v>
      </c>
      <c r="F2995" s="115">
        <v>5659.7</v>
      </c>
    </row>
    <row r="2996" spans="1:6" x14ac:dyDescent="0.25">
      <c r="A2996" s="112" t="s">
        <v>5894</v>
      </c>
      <c r="B2996" s="113" t="s">
        <v>5895</v>
      </c>
      <c r="C2996" s="114" t="s">
        <v>13</v>
      </c>
      <c r="D2996" s="115">
        <v>7163.19</v>
      </c>
      <c r="E2996" s="115">
        <v>1820.49</v>
      </c>
      <c r="F2996" s="115">
        <v>8983.68</v>
      </c>
    </row>
    <row r="2997" spans="1:6" x14ac:dyDescent="0.25">
      <c r="A2997" s="112" t="s">
        <v>5896</v>
      </c>
      <c r="B2997" s="113" t="s">
        <v>5897</v>
      </c>
      <c r="C2997" s="114" t="s">
        <v>13</v>
      </c>
      <c r="D2997" s="115">
        <v>10025.14</v>
      </c>
      <c r="E2997" s="115">
        <v>2207.29</v>
      </c>
      <c r="F2997" s="115">
        <v>12232.43</v>
      </c>
    </row>
    <row r="2998" spans="1:6" x14ac:dyDescent="0.25">
      <c r="A2998" s="112" t="s">
        <v>5898</v>
      </c>
      <c r="B2998" s="113" t="s">
        <v>5899</v>
      </c>
      <c r="C2998" s="114" t="s">
        <v>13</v>
      </c>
      <c r="D2998" s="115">
        <v>661.91</v>
      </c>
      <c r="E2998" s="115">
        <v>440.9</v>
      </c>
      <c r="F2998" s="115">
        <v>1102.81</v>
      </c>
    </row>
    <row r="2999" spans="1:6" x14ac:dyDescent="0.25">
      <c r="A2999" s="108" t="s">
        <v>5900</v>
      </c>
      <c r="B2999" s="109" t="s">
        <v>5901</v>
      </c>
      <c r="C2999" s="110"/>
      <c r="D2999" s="111"/>
      <c r="E2999" s="111"/>
      <c r="F2999" s="111"/>
    </row>
    <row r="3000" spans="1:6" x14ac:dyDescent="0.25">
      <c r="A3000" s="112" t="s">
        <v>5902</v>
      </c>
      <c r="B3000" s="113" t="s">
        <v>5903</v>
      </c>
      <c r="C3000" s="114" t="s">
        <v>13</v>
      </c>
      <c r="D3000" s="115">
        <v>2461.04</v>
      </c>
      <c r="E3000" s="115">
        <v>31.49</v>
      </c>
      <c r="F3000" s="115">
        <v>2492.5300000000002</v>
      </c>
    </row>
    <row r="3001" spans="1:6" x14ac:dyDescent="0.25">
      <c r="A3001" s="112" t="s">
        <v>5904</v>
      </c>
      <c r="B3001" s="113" t="s">
        <v>5905</v>
      </c>
      <c r="C3001" s="114" t="s">
        <v>13</v>
      </c>
      <c r="D3001" s="115">
        <v>3394.08</v>
      </c>
      <c r="E3001" s="115">
        <v>31.49</v>
      </c>
      <c r="F3001" s="115">
        <v>3425.57</v>
      </c>
    </row>
    <row r="3002" spans="1:6" x14ac:dyDescent="0.25">
      <c r="A3002" s="112" t="s">
        <v>5906</v>
      </c>
      <c r="B3002" s="113" t="s">
        <v>5907</v>
      </c>
      <c r="C3002" s="114" t="s">
        <v>13</v>
      </c>
      <c r="D3002" s="115">
        <v>583.9</v>
      </c>
      <c r="E3002" s="115">
        <v>50.39</v>
      </c>
      <c r="F3002" s="115">
        <v>634.29</v>
      </c>
    </row>
    <row r="3003" spans="1:6" x14ac:dyDescent="0.25">
      <c r="A3003" s="112" t="s">
        <v>5908</v>
      </c>
      <c r="B3003" s="113" t="s">
        <v>5909</v>
      </c>
      <c r="C3003" s="114" t="s">
        <v>13</v>
      </c>
      <c r="D3003" s="115">
        <v>899.37</v>
      </c>
      <c r="E3003" s="115">
        <v>50.39</v>
      </c>
      <c r="F3003" s="115">
        <v>949.76</v>
      </c>
    </row>
    <row r="3004" spans="1:6" x14ac:dyDescent="0.25">
      <c r="A3004" s="112" t="s">
        <v>5910</v>
      </c>
      <c r="B3004" s="113" t="s">
        <v>5911</v>
      </c>
      <c r="C3004" s="114" t="s">
        <v>13</v>
      </c>
      <c r="D3004" s="115">
        <v>2305.61</v>
      </c>
      <c r="E3004" s="115">
        <v>31.49</v>
      </c>
      <c r="F3004" s="115">
        <v>2337.1</v>
      </c>
    </row>
    <row r="3005" spans="1:6" x14ac:dyDescent="0.25">
      <c r="A3005" s="108" t="s">
        <v>5912</v>
      </c>
      <c r="B3005" s="109" t="s">
        <v>5913</v>
      </c>
      <c r="C3005" s="110"/>
      <c r="D3005" s="111"/>
      <c r="E3005" s="111"/>
      <c r="F3005" s="111"/>
    </row>
    <row r="3006" spans="1:6" x14ac:dyDescent="0.25">
      <c r="A3006" s="112" t="s">
        <v>5914</v>
      </c>
      <c r="B3006" s="113" t="s">
        <v>5915</v>
      </c>
      <c r="C3006" s="114" t="s">
        <v>13</v>
      </c>
      <c r="D3006" s="115">
        <v>896.38</v>
      </c>
      <c r="E3006" s="115"/>
      <c r="F3006" s="115">
        <v>896.38</v>
      </c>
    </row>
    <row r="3007" spans="1:6" x14ac:dyDescent="0.25">
      <c r="A3007" s="108" t="s">
        <v>5916</v>
      </c>
      <c r="B3007" s="109" t="s">
        <v>5917</v>
      </c>
      <c r="C3007" s="110"/>
      <c r="D3007" s="111"/>
      <c r="E3007" s="111"/>
      <c r="F3007" s="111"/>
    </row>
    <row r="3008" spans="1:6" x14ac:dyDescent="0.25">
      <c r="A3008" s="108" t="s">
        <v>5918</v>
      </c>
      <c r="B3008" s="109" t="s">
        <v>5919</v>
      </c>
      <c r="C3008" s="110"/>
      <c r="D3008" s="111"/>
      <c r="E3008" s="111"/>
      <c r="F3008" s="111"/>
    </row>
    <row r="3009" spans="1:6" ht="30" x14ac:dyDescent="0.25">
      <c r="A3009" s="112" t="s">
        <v>5920</v>
      </c>
      <c r="B3009" s="113" t="s">
        <v>5921</v>
      </c>
      <c r="C3009" s="114" t="s">
        <v>119</v>
      </c>
      <c r="D3009" s="115">
        <v>6.35</v>
      </c>
      <c r="E3009" s="115">
        <v>21</v>
      </c>
      <c r="F3009" s="115">
        <v>27.35</v>
      </c>
    </row>
    <row r="3010" spans="1:6" ht="30" x14ac:dyDescent="0.25">
      <c r="A3010" s="112" t="s">
        <v>5922</v>
      </c>
      <c r="B3010" s="113" t="s">
        <v>5923</v>
      </c>
      <c r="C3010" s="114" t="s">
        <v>119</v>
      </c>
      <c r="D3010" s="115">
        <v>7.4</v>
      </c>
      <c r="E3010" s="115">
        <v>21</v>
      </c>
      <c r="F3010" s="115">
        <v>28.4</v>
      </c>
    </row>
    <row r="3011" spans="1:6" ht="30" x14ac:dyDescent="0.25">
      <c r="A3011" s="112" t="s">
        <v>5924</v>
      </c>
      <c r="B3011" s="113" t="s">
        <v>5925</v>
      </c>
      <c r="C3011" s="114" t="s">
        <v>119</v>
      </c>
      <c r="D3011" s="115">
        <v>16</v>
      </c>
      <c r="E3011" s="115">
        <v>21</v>
      </c>
      <c r="F3011" s="115">
        <v>37</v>
      </c>
    </row>
    <row r="3012" spans="1:6" ht="30" x14ac:dyDescent="0.25">
      <c r="A3012" s="112" t="s">
        <v>5926</v>
      </c>
      <c r="B3012" s="113" t="s">
        <v>5927</v>
      </c>
      <c r="C3012" s="114" t="s">
        <v>119</v>
      </c>
      <c r="D3012" s="115">
        <v>23.29</v>
      </c>
      <c r="E3012" s="115">
        <v>21</v>
      </c>
      <c r="F3012" s="115">
        <v>44.29</v>
      </c>
    </row>
    <row r="3013" spans="1:6" ht="30" x14ac:dyDescent="0.25">
      <c r="A3013" s="112" t="s">
        <v>5928</v>
      </c>
      <c r="B3013" s="113" t="s">
        <v>5929</v>
      </c>
      <c r="C3013" s="114" t="s">
        <v>119</v>
      </c>
      <c r="D3013" s="115">
        <v>24.75</v>
      </c>
      <c r="E3013" s="115">
        <v>25.19</v>
      </c>
      <c r="F3013" s="115">
        <v>49.94</v>
      </c>
    </row>
    <row r="3014" spans="1:6" ht="30" x14ac:dyDescent="0.25">
      <c r="A3014" s="112" t="s">
        <v>5930</v>
      </c>
      <c r="B3014" s="113" t="s">
        <v>5931</v>
      </c>
      <c r="C3014" s="114" t="s">
        <v>119</v>
      </c>
      <c r="D3014" s="115">
        <v>44.02</v>
      </c>
      <c r="E3014" s="115">
        <v>29.4</v>
      </c>
      <c r="F3014" s="115">
        <v>73.42</v>
      </c>
    </row>
    <row r="3015" spans="1:6" ht="30" x14ac:dyDescent="0.25">
      <c r="A3015" s="112" t="s">
        <v>5932</v>
      </c>
      <c r="B3015" s="113" t="s">
        <v>5933</v>
      </c>
      <c r="C3015" s="114" t="s">
        <v>119</v>
      </c>
      <c r="D3015" s="115">
        <v>65.5</v>
      </c>
      <c r="E3015" s="115">
        <v>37.799999999999997</v>
      </c>
      <c r="F3015" s="115">
        <v>103.3</v>
      </c>
    </row>
    <row r="3016" spans="1:6" ht="30" x14ac:dyDescent="0.25">
      <c r="A3016" s="112" t="s">
        <v>5934</v>
      </c>
      <c r="B3016" s="113" t="s">
        <v>5935</v>
      </c>
      <c r="C3016" s="114" t="s">
        <v>119</v>
      </c>
      <c r="D3016" s="115">
        <v>81.569999999999993</v>
      </c>
      <c r="E3016" s="115">
        <v>41.99</v>
      </c>
      <c r="F3016" s="115">
        <v>123.56</v>
      </c>
    </row>
    <row r="3017" spans="1:6" ht="30" x14ac:dyDescent="0.25">
      <c r="A3017" s="112" t="s">
        <v>5936</v>
      </c>
      <c r="B3017" s="113" t="s">
        <v>5937</v>
      </c>
      <c r="C3017" s="114" t="s">
        <v>119</v>
      </c>
      <c r="D3017" s="115">
        <v>145.9</v>
      </c>
      <c r="E3017" s="115">
        <v>46.19</v>
      </c>
      <c r="F3017" s="115">
        <v>192.09</v>
      </c>
    </row>
    <row r="3018" spans="1:6" x14ac:dyDescent="0.25">
      <c r="A3018" s="108" t="s">
        <v>5938</v>
      </c>
      <c r="B3018" s="109" t="s">
        <v>5939</v>
      </c>
      <c r="C3018" s="110"/>
      <c r="D3018" s="111"/>
      <c r="E3018" s="111"/>
      <c r="F3018" s="111"/>
    </row>
    <row r="3019" spans="1:6" ht="30" x14ac:dyDescent="0.25">
      <c r="A3019" s="112" t="s">
        <v>5940</v>
      </c>
      <c r="B3019" s="113" t="s">
        <v>5941</v>
      </c>
      <c r="C3019" s="114" t="s">
        <v>119</v>
      </c>
      <c r="D3019" s="115">
        <v>11.98</v>
      </c>
      <c r="E3019" s="115">
        <v>21</v>
      </c>
      <c r="F3019" s="115">
        <v>32.979999999999997</v>
      </c>
    </row>
    <row r="3020" spans="1:6" ht="30" x14ac:dyDescent="0.25">
      <c r="A3020" s="112" t="s">
        <v>5942</v>
      </c>
      <c r="B3020" s="113" t="s">
        <v>5943</v>
      </c>
      <c r="C3020" s="114" t="s">
        <v>119</v>
      </c>
      <c r="D3020" s="115">
        <v>17.43</v>
      </c>
      <c r="E3020" s="115">
        <v>25.19</v>
      </c>
      <c r="F3020" s="115">
        <v>42.62</v>
      </c>
    </row>
    <row r="3021" spans="1:6" ht="30" x14ac:dyDescent="0.25">
      <c r="A3021" s="112" t="s">
        <v>5944</v>
      </c>
      <c r="B3021" s="113" t="s">
        <v>5945</v>
      </c>
      <c r="C3021" s="114" t="s">
        <v>119</v>
      </c>
      <c r="D3021" s="115">
        <v>28.23</v>
      </c>
      <c r="E3021" s="115">
        <v>37.799999999999997</v>
      </c>
      <c r="F3021" s="115">
        <v>66.03</v>
      </c>
    </row>
    <row r="3022" spans="1:6" ht="30" x14ac:dyDescent="0.25">
      <c r="A3022" s="112" t="s">
        <v>5946</v>
      </c>
      <c r="B3022" s="113" t="s">
        <v>5947</v>
      </c>
      <c r="C3022" s="114" t="s">
        <v>119</v>
      </c>
      <c r="D3022" s="115">
        <v>25.52</v>
      </c>
      <c r="E3022" s="115">
        <v>46.19</v>
      </c>
      <c r="F3022" s="115">
        <v>71.709999999999994</v>
      </c>
    </row>
    <row r="3023" spans="1:6" x14ac:dyDescent="0.25">
      <c r="A3023" s="108" t="s">
        <v>5948</v>
      </c>
      <c r="B3023" s="109" t="s">
        <v>5949</v>
      </c>
      <c r="C3023" s="110"/>
      <c r="D3023" s="111"/>
      <c r="E3023" s="111"/>
      <c r="F3023" s="111"/>
    </row>
    <row r="3024" spans="1:6" ht="30" x14ac:dyDescent="0.25">
      <c r="A3024" s="112" t="s">
        <v>5950</v>
      </c>
      <c r="B3024" s="113" t="s">
        <v>5951</v>
      </c>
      <c r="C3024" s="114" t="s">
        <v>119</v>
      </c>
      <c r="D3024" s="115">
        <v>22.82</v>
      </c>
      <c r="E3024" s="115">
        <v>25.19</v>
      </c>
      <c r="F3024" s="115">
        <v>48.01</v>
      </c>
    </row>
    <row r="3025" spans="1:6" ht="30" x14ac:dyDescent="0.25">
      <c r="A3025" s="112" t="s">
        <v>5952</v>
      </c>
      <c r="B3025" s="113" t="s">
        <v>5953</v>
      </c>
      <c r="C3025" s="114" t="s">
        <v>119</v>
      </c>
      <c r="D3025" s="115">
        <v>35.72</v>
      </c>
      <c r="E3025" s="115">
        <v>37.799999999999997</v>
      </c>
      <c r="F3025" s="115">
        <v>73.52</v>
      </c>
    </row>
    <row r="3026" spans="1:6" ht="30" x14ac:dyDescent="0.25">
      <c r="A3026" s="112" t="s">
        <v>5954</v>
      </c>
      <c r="B3026" s="113" t="s">
        <v>5955</v>
      </c>
      <c r="C3026" s="114" t="s">
        <v>119</v>
      </c>
      <c r="D3026" s="115">
        <v>51.17</v>
      </c>
      <c r="E3026" s="115">
        <v>46.19</v>
      </c>
      <c r="F3026" s="115">
        <v>97.36</v>
      </c>
    </row>
    <row r="3027" spans="1:6" ht="30" x14ac:dyDescent="0.25">
      <c r="A3027" s="112" t="s">
        <v>5956</v>
      </c>
      <c r="B3027" s="113" t="s">
        <v>5957</v>
      </c>
      <c r="C3027" s="114" t="s">
        <v>119</v>
      </c>
      <c r="D3027" s="115">
        <v>100.8</v>
      </c>
      <c r="E3027" s="115">
        <v>46.19</v>
      </c>
      <c r="F3027" s="115">
        <v>146.99</v>
      </c>
    </row>
    <row r="3028" spans="1:6" ht="30" x14ac:dyDescent="0.25">
      <c r="A3028" s="112" t="s">
        <v>5958</v>
      </c>
      <c r="B3028" s="113" t="s">
        <v>5959</v>
      </c>
      <c r="C3028" s="114" t="s">
        <v>119</v>
      </c>
      <c r="D3028" s="115">
        <v>19.440000000000001</v>
      </c>
      <c r="E3028" s="115">
        <v>21</v>
      </c>
      <c r="F3028" s="115">
        <v>40.44</v>
      </c>
    </row>
    <row r="3029" spans="1:6" ht="30" x14ac:dyDescent="0.25">
      <c r="A3029" s="108" t="s">
        <v>5960</v>
      </c>
      <c r="B3029" s="109" t="s">
        <v>5961</v>
      </c>
      <c r="C3029" s="110"/>
      <c r="D3029" s="111"/>
      <c r="E3029" s="111"/>
      <c r="F3029" s="111"/>
    </row>
    <row r="3030" spans="1:6" ht="30" x14ac:dyDescent="0.25">
      <c r="A3030" s="112" t="s">
        <v>5962</v>
      </c>
      <c r="B3030" s="113" t="s">
        <v>5963</v>
      </c>
      <c r="C3030" s="114" t="s">
        <v>119</v>
      </c>
      <c r="D3030" s="115">
        <v>25.21</v>
      </c>
      <c r="E3030" s="115">
        <v>14.69</v>
      </c>
      <c r="F3030" s="115">
        <v>39.9</v>
      </c>
    </row>
    <row r="3031" spans="1:6" ht="30" x14ac:dyDescent="0.25">
      <c r="A3031" s="112" t="s">
        <v>5964</v>
      </c>
      <c r="B3031" s="113" t="s">
        <v>5965</v>
      </c>
      <c r="C3031" s="114" t="s">
        <v>119</v>
      </c>
      <c r="D3031" s="115">
        <v>45.97</v>
      </c>
      <c r="E3031" s="115">
        <v>14.69</v>
      </c>
      <c r="F3031" s="115">
        <v>60.66</v>
      </c>
    </row>
    <row r="3032" spans="1:6" ht="30" x14ac:dyDescent="0.25">
      <c r="A3032" s="112" t="s">
        <v>5966</v>
      </c>
      <c r="B3032" s="113" t="s">
        <v>5967</v>
      </c>
      <c r="C3032" s="114" t="s">
        <v>119</v>
      </c>
      <c r="D3032" s="115">
        <v>86.67</v>
      </c>
      <c r="E3032" s="115">
        <v>14.69</v>
      </c>
      <c r="F3032" s="115">
        <v>101.36</v>
      </c>
    </row>
    <row r="3033" spans="1:6" ht="30" x14ac:dyDescent="0.25">
      <c r="A3033" s="112" t="s">
        <v>5968</v>
      </c>
      <c r="B3033" s="113" t="s">
        <v>5969</v>
      </c>
      <c r="C3033" s="114" t="s">
        <v>119</v>
      </c>
      <c r="D3033" s="115">
        <v>72.27</v>
      </c>
      <c r="E3033" s="115">
        <v>14.69</v>
      </c>
      <c r="F3033" s="115">
        <v>86.96</v>
      </c>
    </row>
    <row r="3034" spans="1:6" ht="30" x14ac:dyDescent="0.25">
      <c r="A3034" s="112" t="s">
        <v>5970</v>
      </c>
      <c r="B3034" s="113" t="s">
        <v>5971</v>
      </c>
      <c r="C3034" s="114" t="s">
        <v>119</v>
      </c>
      <c r="D3034" s="115">
        <v>184</v>
      </c>
      <c r="E3034" s="115">
        <v>14.69</v>
      </c>
      <c r="F3034" s="115">
        <v>198.69</v>
      </c>
    </row>
    <row r="3035" spans="1:6" ht="30" x14ac:dyDescent="0.25">
      <c r="A3035" s="112" t="s">
        <v>5972</v>
      </c>
      <c r="B3035" s="113" t="s">
        <v>5973</v>
      </c>
      <c r="C3035" s="114" t="s">
        <v>119</v>
      </c>
      <c r="D3035" s="115">
        <v>249.45</v>
      </c>
      <c r="E3035" s="115">
        <v>29.37</v>
      </c>
      <c r="F3035" s="115">
        <v>278.82</v>
      </c>
    </row>
    <row r="3036" spans="1:6" ht="30" x14ac:dyDescent="0.25">
      <c r="A3036" s="112" t="s">
        <v>5974</v>
      </c>
      <c r="B3036" s="113" t="s">
        <v>5975</v>
      </c>
      <c r="C3036" s="114" t="s">
        <v>119</v>
      </c>
      <c r="D3036" s="115">
        <v>372.92</v>
      </c>
      <c r="E3036" s="115">
        <v>29.37</v>
      </c>
      <c r="F3036" s="115">
        <v>402.29</v>
      </c>
    </row>
    <row r="3037" spans="1:6" ht="30" x14ac:dyDescent="0.25">
      <c r="A3037" s="112" t="s">
        <v>5976</v>
      </c>
      <c r="B3037" s="113" t="s">
        <v>5977</v>
      </c>
      <c r="C3037" s="114" t="s">
        <v>119</v>
      </c>
      <c r="D3037" s="115">
        <v>553.69000000000005</v>
      </c>
      <c r="E3037" s="115">
        <v>29.37</v>
      </c>
      <c r="F3037" s="115">
        <v>583.05999999999995</v>
      </c>
    </row>
    <row r="3038" spans="1:6" x14ac:dyDescent="0.25">
      <c r="A3038" s="108" t="s">
        <v>5978</v>
      </c>
      <c r="B3038" s="109" t="s">
        <v>5979</v>
      </c>
      <c r="C3038" s="110"/>
      <c r="D3038" s="111"/>
      <c r="E3038" s="111"/>
      <c r="F3038" s="111"/>
    </row>
    <row r="3039" spans="1:6" ht="30" x14ac:dyDescent="0.25">
      <c r="A3039" s="112" t="s">
        <v>5980</v>
      </c>
      <c r="B3039" s="113" t="s">
        <v>5981</v>
      </c>
      <c r="C3039" s="114" t="s">
        <v>119</v>
      </c>
      <c r="D3039" s="115">
        <v>31.94</v>
      </c>
      <c r="E3039" s="115">
        <v>14.69</v>
      </c>
      <c r="F3039" s="115">
        <v>46.63</v>
      </c>
    </row>
    <row r="3040" spans="1:6" ht="30" x14ac:dyDescent="0.25">
      <c r="A3040" s="112" t="s">
        <v>5982</v>
      </c>
      <c r="B3040" s="113" t="s">
        <v>5983</v>
      </c>
      <c r="C3040" s="114" t="s">
        <v>119</v>
      </c>
      <c r="D3040" s="115">
        <v>66.27</v>
      </c>
      <c r="E3040" s="115">
        <v>14.69</v>
      </c>
      <c r="F3040" s="115">
        <v>80.959999999999994</v>
      </c>
    </row>
    <row r="3041" spans="1:6" ht="30" x14ac:dyDescent="0.25">
      <c r="A3041" s="112" t="s">
        <v>5984</v>
      </c>
      <c r="B3041" s="113" t="s">
        <v>5985</v>
      </c>
      <c r="C3041" s="114" t="s">
        <v>119</v>
      </c>
      <c r="D3041" s="115">
        <v>104.62</v>
      </c>
      <c r="E3041" s="115">
        <v>29.37</v>
      </c>
      <c r="F3041" s="115">
        <v>133.99</v>
      </c>
    </row>
    <row r="3042" spans="1:6" ht="30" x14ac:dyDescent="0.25">
      <c r="A3042" s="112" t="s">
        <v>5986</v>
      </c>
      <c r="B3042" s="113" t="s">
        <v>5987</v>
      </c>
      <c r="C3042" s="114" t="s">
        <v>119</v>
      </c>
      <c r="D3042" s="115">
        <v>175.95</v>
      </c>
      <c r="E3042" s="115">
        <v>29.37</v>
      </c>
      <c r="F3042" s="115">
        <v>205.32</v>
      </c>
    </row>
    <row r="3043" spans="1:6" ht="30" x14ac:dyDescent="0.25">
      <c r="A3043" s="112" t="s">
        <v>5988</v>
      </c>
      <c r="B3043" s="113" t="s">
        <v>5989</v>
      </c>
      <c r="C3043" s="114" t="s">
        <v>119</v>
      </c>
      <c r="D3043" s="115">
        <v>294.25</v>
      </c>
      <c r="E3043" s="115">
        <v>29.37</v>
      </c>
      <c r="F3043" s="115">
        <v>323.62</v>
      </c>
    </row>
    <row r="3044" spans="1:6" ht="30" x14ac:dyDescent="0.25">
      <c r="A3044" s="112" t="s">
        <v>5990</v>
      </c>
      <c r="B3044" s="113" t="s">
        <v>5991</v>
      </c>
      <c r="C3044" s="114" t="s">
        <v>119</v>
      </c>
      <c r="D3044" s="115">
        <v>452.39</v>
      </c>
      <c r="E3044" s="115">
        <v>29.37</v>
      </c>
      <c r="F3044" s="115">
        <v>481.76</v>
      </c>
    </row>
    <row r="3045" spans="1:6" x14ac:dyDescent="0.25">
      <c r="A3045" s="108" t="s">
        <v>5992</v>
      </c>
      <c r="B3045" s="109" t="s">
        <v>5993</v>
      </c>
      <c r="C3045" s="110"/>
      <c r="D3045" s="111"/>
      <c r="E3045" s="111"/>
      <c r="F3045" s="111"/>
    </row>
    <row r="3046" spans="1:6" x14ac:dyDescent="0.25">
      <c r="A3046" s="112" t="s">
        <v>5994</v>
      </c>
      <c r="B3046" s="113" t="s">
        <v>5995</v>
      </c>
      <c r="C3046" s="114" t="s">
        <v>119</v>
      </c>
      <c r="D3046" s="115">
        <v>41.07</v>
      </c>
      <c r="E3046" s="115">
        <v>41.99</v>
      </c>
      <c r="F3046" s="115">
        <v>83.06</v>
      </c>
    </row>
    <row r="3047" spans="1:6" x14ac:dyDescent="0.25">
      <c r="A3047" s="112" t="s">
        <v>5996</v>
      </c>
      <c r="B3047" s="113" t="s">
        <v>5997</v>
      </c>
      <c r="C3047" s="114" t="s">
        <v>119</v>
      </c>
      <c r="D3047" s="115">
        <v>56.29</v>
      </c>
      <c r="E3047" s="115">
        <v>46.19</v>
      </c>
      <c r="F3047" s="115">
        <v>102.48</v>
      </c>
    </row>
    <row r="3048" spans="1:6" x14ac:dyDescent="0.25">
      <c r="A3048" s="112" t="s">
        <v>5998</v>
      </c>
      <c r="B3048" s="113" t="s">
        <v>5999</v>
      </c>
      <c r="C3048" s="114" t="s">
        <v>119</v>
      </c>
      <c r="D3048" s="115">
        <v>77.72</v>
      </c>
      <c r="E3048" s="115">
        <v>54.59</v>
      </c>
      <c r="F3048" s="115">
        <v>132.31</v>
      </c>
    </row>
    <row r="3049" spans="1:6" x14ac:dyDescent="0.25">
      <c r="A3049" s="112" t="s">
        <v>6000</v>
      </c>
      <c r="B3049" s="113" t="s">
        <v>6001</v>
      </c>
      <c r="C3049" s="114" t="s">
        <v>119</v>
      </c>
      <c r="D3049" s="115">
        <v>100.43</v>
      </c>
      <c r="E3049" s="115">
        <v>58.79</v>
      </c>
      <c r="F3049" s="115">
        <v>159.22</v>
      </c>
    </row>
    <row r="3050" spans="1:6" x14ac:dyDescent="0.25">
      <c r="A3050" s="112" t="s">
        <v>6002</v>
      </c>
      <c r="B3050" s="113" t="s">
        <v>6003</v>
      </c>
      <c r="C3050" s="114" t="s">
        <v>119</v>
      </c>
      <c r="D3050" s="115">
        <v>92.51</v>
      </c>
      <c r="E3050" s="115">
        <v>67.180000000000007</v>
      </c>
      <c r="F3050" s="115">
        <v>159.69</v>
      </c>
    </row>
    <row r="3051" spans="1:6" x14ac:dyDescent="0.25">
      <c r="A3051" s="112" t="s">
        <v>6004</v>
      </c>
      <c r="B3051" s="113" t="s">
        <v>6005</v>
      </c>
      <c r="C3051" s="114" t="s">
        <v>119</v>
      </c>
      <c r="D3051" s="115">
        <v>149.41999999999999</v>
      </c>
      <c r="E3051" s="115">
        <v>75.58</v>
      </c>
      <c r="F3051" s="115">
        <v>225</v>
      </c>
    </row>
    <row r="3052" spans="1:6" x14ac:dyDescent="0.25">
      <c r="A3052" s="112" t="s">
        <v>6006</v>
      </c>
      <c r="B3052" s="113" t="s">
        <v>6007</v>
      </c>
      <c r="C3052" s="114" t="s">
        <v>119</v>
      </c>
      <c r="D3052" s="115">
        <v>194.12</v>
      </c>
      <c r="E3052" s="115">
        <v>83.98</v>
      </c>
      <c r="F3052" s="115">
        <v>278.10000000000002</v>
      </c>
    </row>
    <row r="3053" spans="1:6" x14ac:dyDescent="0.25">
      <c r="A3053" s="112" t="s">
        <v>6008</v>
      </c>
      <c r="B3053" s="113" t="s">
        <v>6009</v>
      </c>
      <c r="C3053" s="114" t="s">
        <v>119</v>
      </c>
      <c r="D3053" s="115">
        <v>221.29</v>
      </c>
      <c r="E3053" s="115">
        <v>94.48</v>
      </c>
      <c r="F3053" s="115">
        <v>315.77</v>
      </c>
    </row>
    <row r="3054" spans="1:6" x14ac:dyDescent="0.25">
      <c r="A3054" s="112" t="s">
        <v>6010</v>
      </c>
      <c r="B3054" s="113" t="s">
        <v>6011</v>
      </c>
      <c r="C3054" s="114" t="s">
        <v>119</v>
      </c>
      <c r="D3054" s="115">
        <v>322.06</v>
      </c>
      <c r="E3054" s="115">
        <v>104.98</v>
      </c>
      <c r="F3054" s="115">
        <v>427.04</v>
      </c>
    </row>
    <row r="3055" spans="1:6" x14ac:dyDescent="0.25">
      <c r="A3055" s="112" t="s">
        <v>6012</v>
      </c>
      <c r="B3055" s="113" t="s">
        <v>6013</v>
      </c>
      <c r="C3055" s="114" t="s">
        <v>119</v>
      </c>
      <c r="D3055" s="115">
        <v>476.03</v>
      </c>
      <c r="E3055" s="115">
        <v>115.47</v>
      </c>
      <c r="F3055" s="115">
        <v>591.5</v>
      </c>
    </row>
    <row r="3056" spans="1:6" x14ac:dyDescent="0.25">
      <c r="A3056" s="108" t="s">
        <v>6014</v>
      </c>
      <c r="B3056" s="109" t="s">
        <v>6015</v>
      </c>
      <c r="C3056" s="110"/>
      <c r="D3056" s="111"/>
      <c r="E3056" s="111"/>
      <c r="F3056" s="111"/>
    </row>
    <row r="3057" spans="1:6" ht="30" x14ac:dyDescent="0.25">
      <c r="A3057" s="112" t="s">
        <v>6016</v>
      </c>
      <c r="B3057" s="113" t="s">
        <v>6017</v>
      </c>
      <c r="C3057" s="114" t="s">
        <v>119</v>
      </c>
      <c r="D3057" s="115">
        <v>71.150000000000006</v>
      </c>
      <c r="E3057" s="115">
        <v>41.99</v>
      </c>
      <c r="F3057" s="115">
        <v>113.14</v>
      </c>
    </row>
    <row r="3058" spans="1:6" ht="30" x14ac:dyDescent="0.25">
      <c r="A3058" s="112" t="s">
        <v>6018</v>
      </c>
      <c r="B3058" s="113" t="s">
        <v>6019</v>
      </c>
      <c r="C3058" s="114" t="s">
        <v>119</v>
      </c>
      <c r="D3058" s="115">
        <v>89.87</v>
      </c>
      <c r="E3058" s="115">
        <v>46.19</v>
      </c>
      <c r="F3058" s="115">
        <v>136.06</v>
      </c>
    </row>
    <row r="3059" spans="1:6" x14ac:dyDescent="0.25">
      <c r="A3059" s="112" t="s">
        <v>6020</v>
      </c>
      <c r="B3059" s="113" t="s">
        <v>6021</v>
      </c>
      <c r="C3059" s="114" t="s">
        <v>119</v>
      </c>
      <c r="D3059" s="115">
        <v>98.93</v>
      </c>
      <c r="E3059" s="115">
        <v>54.59</v>
      </c>
      <c r="F3059" s="115">
        <v>153.52000000000001</v>
      </c>
    </row>
    <row r="3060" spans="1:6" ht="30" x14ac:dyDescent="0.25">
      <c r="A3060" s="112" t="s">
        <v>6022</v>
      </c>
      <c r="B3060" s="113" t="s">
        <v>6023</v>
      </c>
      <c r="C3060" s="114" t="s">
        <v>119</v>
      </c>
      <c r="D3060" s="115">
        <v>138.84</v>
      </c>
      <c r="E3060" s="115">
        <v>58.79</v>
      </c>
      <c r="F3060" s="115">
        <v>197.63</v>
      </c>
    </row>
    <row r="3061" spans="1:6" ht="30" x14ac:dyDescent="0.25">
      <c r="A3061" s="112" t="s">
        <v>6024</v>
      </c>
      <c r="B3061" s="113" t="s">
        <v>6025</v>
      </c>
      <c r="C3061" s="114" t="s">
        <v>119</v>
      </c>
      <c r="D3061" s="115">
        <v>152.37</v>
      </c>
      <c r="E3061" s="115">
        <v>67.180000000000007</v>
      </c>
      <c r="F3061" s="115">
        <v>219.55</v>
      </c>
    </row>
    <row r="3062" spans="1:6" x14ac:dyDescent="0.25">
      <c r="A3062" s="112" t="s">
        <v>6026</v>
      </c>
      <c r="B3062" s="113" t="s">
        <v>6027</v>
      </c>
      <c r="C3062" s="114" t="s">
        <v>119</v>
      </c>
      <c r="D3062" s="115">
        <v>173.43</v>
      </c>
      <c r="E3062" s="115">
        <v>75.58</v>
      </c>
      <c r="F3062" s="115">
        <v>249.01</v>
      </c>
    </row>
    <row r="3063" spans="1:6" ht="30" x14ac:dyDescent="0.25">
      <c r="A3063" s="112" t="s">
        <v>6028</v>
      </c>
      <c r="B3063" s="113" t="s">
        <v>6029</v>
      </c>
      <c r="C3063" s="114" t="s">
        <v>119</v>
      </c>
      <c r="D3063" s="115">
        <v>274.58</v>
      </c>
      <c r="E3063" s="115">
        <v>83.98</v>
      </c>
      <c r="F3063" s="115">
        <v>358.56</v>
      </c>
    </row>
    <row r="3064" spans="1:6" x14ac:dyDescent="0.25">
      <c r="A3064" s="112" t="s">
        <v>6030</v>
      </c>
      <c r="B3064" s="113" t="s">
        <v>6031</v>
      </c>
      <c r="C3064" s="114" t="s">
        <v>119</v>
      </c>
      <c r="D3064" s="115">
        <v>348.51</v>
      </c>
      <c r="E3064" s="115">
        <v>94.48</v>
      </c>
      <c r="F3064" s="115">
        <v>442.99</v>
      </c>
    </row>
    <row r="3065" spans="1:6" x14ac:dyDescent="0.25">
      <c r="A3065" s="112" t="s">
        <v>6032</v>
      </c>
      <c r="B3065" s="113" t="s">
        <v>6033</v>
      </c>
      <c r="C3065" s="114" t="s">
        <v>119</v>
      </c>
      <c r="D3065" s="115">
        <v>472.51</v>
      </c>
      <c r="E3065" s="115">
        <v>104.98</v>
      </c>
      <c r="F3065" s="115">
        <v>577.49</v>
      </c>
    </row>
    <row r="3066" spans="1:6" x14ac:dyDescent="0.25">
      <c r="A3066" s="112" t="s">
        <v>6034</v>
      </c>
      <c r="B3066" s="113" t="s">
        <v>6035</v>
      </c>
      <c r="C3066" s="114" t="s">
        <v>119</v>
      </c>
      <c r="D3066" s="115">
        <v>793.17</v>
      </c>
      <c r="E3066" s="115">
        <v>115.47</v>
      </c>
      <c r="F3066" s="115">
        <v>908.64</v>
      </c>
    </row>
    <row r="3067" spans="1:6" ht="30" x14ac:dyDescent="0.25">
      <c r="A3067" s="108" t="s">
        <v>6036</v>
      </c>
      <c r="B3067" s="109" t="s">
        <v>6037</v>
      </c>
      <c r="C3067" s="110"/>
      <c r="D3067" s="111"/>
      <c r="E3067" s="111"/>
      <c r="F3067" s="111"/>
    </row>
    <row r="3068" spans="1:6" x14ac:dyDescent="0.25">
      <c r="A3068" s="112" t="s">
        <v>6038</v>
      </c>
      <c r="B3068" s="113" t="s">
        <v>6039</v>
      </c>
      <c r="C3068" s="114" t="s">
        <v>13</v>
      </c>
      <c r="D3068" s="115">
        <v>76.34</v>
      </c>
      <c r="E3068" s="115">
        <v>12.6</v>
      </c>
      <c r="F3068" s="115">
        <v>88.94</v>
      </c>
    </row>
    <row r="3069" spans="1:6" x14ac:dyDescent="0.25">
      <c r="A3069" s="112" t="s">
        <v>6040</v>
      </c>
      <c r="B3069" s="113" t="s">
        <v>6041</v>
      </c>
      <c r="C3069" s="114" t="s">
        <v>13</v>
      </c>
      <c r="D3069" s="115">
        <v>100.3</v>
      </c>
      <c r="E3069" s="115">
        <v>12.6</v>
      </c>
      <c r="F3069" s="115">
        <v>112.9</v>
      </c>
    </row>
    <row r="3070" spans="1:6" x14ac:dyDescent="0.25">
      <c r="A3070" s="112" t="s">
        <v>6042</v>
      </c>
      <c r="B3070" s="113" t="s">
        <v>6043</v>
      </c>
      <c r="C3070" s="114" t="s">
        <v>13</v>
      </c>
      <c r="D3070" s="115">
        <v>116.84</v>
      </c>
      <c r="E3070" s="115">
        <v>16.8</v>
      </c>
      <c r="F3070" s="115">
        <v>133.63999999999999</v>
      </c>
    </row>
    <row r="3071" spans="1:6" x14ac:dyDescent="0.25">
      <c r="A3071" s="112" t="s">
        <v>6044</v>
      </c>
      <c r="B3071" s="113" t="s">
        <v>6045</v>
      </c>
      <c r="C3071" s="114" t="s">
        <v>13</v>
      </c>
      <c r="D3071" s="115">
        <v>193.57</v>
      </c>
      <c r="E3071" s="115">
        <v>16.8</v>
      </c>
      <c r="F3071" s="115">
        <v>210.37</v>
      </c>
    </row>
    <row r="3072" spans="1:6" x14ac:dyDescent="0.25">
      <c r="A3072" s="112" t="s">
        <v>6046</v>
      </c>
      <c r="B3072" s="113" t="s">
        <v>6047</v>
      </c>
      <c r="C3072" s="114" t="s">
        <v>13</v>
      </c>
      <c r="D3072" s="115">
        <v>102.52</v>
      </c>
      <c r="E3072" s="115">
        <v>12.6</v>
      </c>
      <c r="F3072" s="115">
        <v>115.12</v>
      </c>
    </row>
    <row r="3073" spans="1:6" x14ac:dyDescent="0.25">
      <c r="A3073" s="112" t="s">
        <v>6048</v>
      </c>
      <c r="B3073" s="113" t="s">
        <v>6049</v>
      </c>
      <c r="C3073" s="114" t="s">
        <v>13</v>
      </c>
      <c r="D3073" s="115">
        <v>126.95</v>
      </c>
      <c r="E3073" s="115">
        <v>12.6</v>
      </c>
      <c r="F3073" s="115">
        <v>139.55000000000001</v>
      </c>
    </row>
    <row r="3074" spans="1:6" x14ac:dyDescent="0.25">
      <c r="A3074" s="112" t="s">
        <v>6050</v>
      </c>
      <c r="B3074" s="113" t="s">
        <v>6051</v>
      </c>
      <c r="C3074" s="114" t="s">
        <v>13</v>
      </c>
      <c r="D3074" s="115">
        <v>179.62</v>
      </c>
      <c r="E3074" s="115">
        <v>16.8</v>
      </c>
      <c r="F3074" s="115">
        <v>196.42</v>
      </c>
    </row>
    <row r="3075" spans="1:6" x14ac:dyDescent="0.25">
      <c r="A3075" s="112" t="s">
        <v>6052</v>
      </c>
      <c r="B3075" s="113" t="s">
        <v>6053</v>
      </c>
      <c r="C3075" s="114" t="s">
        <v>13</v>
      </c>
      <c r="D3075" s="115">
        <v>277.89</v>
      </c>
      <c r="E3075" s="115">
        <v>16.8</v>
      </c>
      <c r="F3075" s="115">
        <v>294.69</v>
      </c>
    </row>
    <row r="3076" spans="1:6" ht="30" x14ac:dyDescent="0.25">
      <c r="A3076" s="112" t="s">
        <v>6054</v>
      </c>
      <c r="B3076" s="113" t="s">
        <v>6055</v>
      </c>
      <c r="C3076" s="114" t="s">
        <v>13</v>
      </c>
      <c r="D3076" s="115">
        <v>62.29</v>
      </c>
      <c r="E3076" s="115">
        <v>12.6</v>
      </c>
      <c r="F3076" s="115">
        <v>74.89</v>
      </c>
    </row>
    <row r="3077" spans="1:6" ht="30" x14ac:dyDescent="0.25">
      <c r="A3077" s="112" t="s">
        <v>6056</v>
      </c>
      <c r="B3077" s="113" t="s">
        <v>6057</v>
      </c>
      <c r="C3077" s="114" t="s">
        <v>13</v>
      </c>
      <c r="D3077" s="115">
        <v>76.430000000000007</v>
      </c>
      <c r="E3077" s="115">
        <v>12.6</v>
      </c>
      <c r="F3077" s="115">
        <v>89.03</v>
      </c>
    </row>
    <row r="3078" spans="1:6" ht="30" x14ac:dyDescent="0.25">
      <c r="A3078" s="112" t="s">
        <v>6058</v>
      </c>
      <c r="B3078" s="113" t="s">
        <v>6059</v>
      </c>
      <c r="C3078" s="114" t="s">
        <v>13</v>
      </c>
      <c r="D3078" s="115">
        <v>92.65</v>
      </c>
      <c r="E3078" s="115">
        <v>16.8</v>
      </c>
      <c r="F3078" s="115">
        <v>109.45</v>
      </c>
    </row>
    <row r="3079" spans="1:6" ht="30" x14ac:dyDescent="0.25">
      <c r="A3079" s="112" t="s">
        <v>6060</v>
      </c>
      <c r="B3079" s="113" t="s">
        <v>6061</v>
      </c>
      <c r="C3079" s="114" t="s">
        <v>13</v>
      </c>
      <c r="D3079" s="115">
        <v>133.46</v>
      </c>
      <c r="E3079" s="115">
        <v>16.8</v>
      </c>
      <c r="F3079" s="115">
        <v>150.26</v>
      </c>
    </row>
    <row r="3080" spans="1:6" x14ac:dyDescent="0.25">
      <c r="A3080" s="112" t="s">
        <v>6062</v>
      </c>
      <c r="B3080" s="113" t="s">
        <v>6063</v>
      </c>
      <c r="C3080" s="114" t="s">
        <v>13</v>
      </c>
      <c r="D3080" s="115">
        <v>57.75</v>
      </c>
      <c r="E3080" s="115">
        <v>12.6</v>
      </c>
      <c r="F3080" s="115">
        <v>70.349999999999994</v>
      </c>
    </row>
    <row r="3081" spans="1:6" x14ac:dyDescent="0.25">
      <c r="A3081" s="112" t="s">
        <v>6064</v>
      </c>
      <c r="B3081" s="113" t="s">
        <v>6065</v>
      </c>
      <c r="C3081" s="114" t="s">
        <v>13</v>
      </c>
      <c r="D3081" s="115">
        <v>67.37</v>
      </c>
      <c r="E3081" s="115">
        <v>16.8</v>
      </c>
      <c r="F3081" s="115">
        <v>84.17</v>
      </c>
    </row>
    <row r="3082" spans="1:6" x14ac:dyDescent="0.25">
      <c r="A3082" s="112" t="s">
        <v>6066</v>
      </c>
      <c r="B3082" s="113" t="s">
        <v>6067</v>
      </c>
      <c r="C3082" s="114" t="s">
        <v>13</v>
      </c>
      <c r="D3082" s="115">
        <v>121.39</v>
      </c>
      <c r="E3082" s="115">
        <v>12.6</v>
      </c>
      <c r="F3082" s="115">
        <v>133.99</v>
      </c>
    </row>
    <row r="3083" spans="1:6" x14ac:dyDescent="0.25">
      <c r="A3083" s="112" t="s">
        <v>6068</v>
      </c>
      <c r="B3083" s="113" t="s">
        <v>6069</v>
      </c>
      <c r="C3083" s="114" t="s">
        <v>13</v>
      </c>
      <c r="D3083" s="115">
        <v>153.11000000000001</v>
      </c>
      <c r="E3083" s="115">
        <v>16.8</v>
      </c>
      <c r="F3083" s="115">
        <v>169.91</v>
      </c>
    </row>
    <row r="3084" spans="1:6" x14ac:dyDescent="0.25">
      <c r="A3084" s="112" t="s">
        <v>6070</v>
      </c>
      <c r="B3084" s="113" t="s">
        <v>6071</v>
      </c>
      <c r="C3084" s="114" t="s">
        <v>13</v>
      </c>
      <c r="D3084" s="115">
        <v>194.28</v>
      </c>
      <c r="E3084" s="115">
        <v>16.8</v>
      </c>
      <c r="F3084" s="115">
        <v>211.08</v>
      </c>
    </row>
    <row r="3085" spans="1:6" ht="30" x14ac:dyDescent="0.25">
      <c r="A3085" s="112" t="s">
        <v>6072</v>
      </c>
      <c r="B3085" s="113" t="s">
        <v>6073</v>
      </c>
      <c r="C3085" s="114" t="s">
        <v>13</v>
      </c>
      <c r="D3085" s="115">
        <v>162.72999999999999</v>
      </c>
      <c r="E3085" s="115">
        <v>16.8</v>
      </c>
      <c r="F3085" s="115">
        <v>179.53</v>
      </c>
    </row>
    <row r="3086" spans="1:6" ht="30" x14ac:dyDescent="0.25">
      <c r="A3086" s="112" t="s">
        <v>6074</v>
      </c>
      <c r="B3086" s="113" t="s">
        <v>6075</v>
      </c>
      <c r="C3086" s="114" t="s">
        <v>13</v>
      </c>
      <c r="D3086" s="115">
        <v>193.08</v>
      </c>
      <c r="E3086" s="115">
        <v>16.8</v>
      </c>
      <c r="F3086" s="115">
        <v>209.88</v>
      </c>
    </row>
    <row r="3087" spans="1:6" ht="30" x14ac:dyDescent="0.25">
      <c r="A3087" s="112" t="s">
        <v>6076</v>
      </c>
      <c r="B3087" s="113" t="s">
        <v>6077</v>
      </c>
      <c r="C3087" s="114" t="s">
        <v>13</v>
      </c>
      <c r="D3087" s="115">
        <v>226.55</v>
      </c>
      <c r="E3087" s="115">
        <v>16.8</v>
      </c>
      <c r="F3087" s="115">
        <v>243.35</v>
      </c>
    </row>
    <row r="3088" spans="1:6" ht="30" x14ac:dyDescent="0.25">
      <c r="A3088" s="112" t="s">
        <v>6078</v>
      </c>
      <c r="B3088" s="113" t="s">
        <v>6079</v>
      </c>
      <c r="C3088" s="114" t="s">
        <v>13</v>
      </c>
      <c r="D3088" s="115">
        <v>253.73</v>
      </c>
      <c r="E3088" s="115">
        <v>21</v>
      </c>
      <c r="F3088" s="115">
        <v>274.73</v>
      </c>
    </row>
    <row r="3089" spans="1:6" ht="30" x14ac:dyDescent="0.25">
      <c r="A3089" s="112" t="s">
        <v>6080</v>
      </c>
      <c r="B3089" s="113" t="s">
        <v>6081</v>
      </c>
      <c r="C3089" s="114" t="s">
        <v>13</v>
      </c>
      <c r="D3089" s="115">
        <v>318.45</v>
      </c>
      <c r="E3089" s="115">
        <v>16.8</v>
      </c>
      <c r="F3089" s="115">
        <v>335.25</v>
      </c>
    </row>
    <row r="3090" spans="1:6" ht="30" x14ac:dyDescent="0.25">
      <c r="A3090" s="112" t="s">
        <v>6082</v>
      </c>
      <c r="B3090" s="113" t="s">
        <v>6083</v>
      </c>
      <c r="C3090" s="114" t="s">
        <v>13</v>
      </c>
      <c r="D3090" s="115">
        <v>116.67</v>
      </c>
      <c r="E3090" s="115">
        <v>12.6</v>
      </c>
      <c r="F3090" s="115">
        <v>129.27000000000001</v>
      </c>
    </row>
    <row r="3091" spans="1:6" ht="30" x14ac:dyDescent="0.25">
      <c r="A3091" s="112" t="s">
        <v>6084</v>
      </c>
      <c r="B3091" s="113" t="s">
        <v>6085</v>
      </c>
      <c r="C3091" s="114" t="s">
        <v>13</v>
      </c>
      <c r="D3091" s="115">
        <v>132.12</v>
      </c>
      <c r="E3091" s="115">
        <v>16.8</v>
      </c>
      <c r="F3091" s="115">
        <v>148.91999999999999</v>
      </c>
    </row>
    <row r="3092" spans="1:6" ht="30" x14ac:dyDescent="0.25">
      <c r="A3092" s="112" t="s">
        <v>6086</v>
      </c>
      <c r="B3092" s="113" t="s">
        <v>6087</v>
      </c>
      <c r="C3092" s="114" t="s">
        <v>13</v>
      </c>
      <c r="D3092" s="115">
        <v>152.24</v>
      </c>
      <c r="E3092" s="115">
        <v>16.8</v>
      </c>
      <c r="F3092" s="115">
        <v>169.04</v>
      </c>
    </row>
    <row r="3093" spans="1:6" ht="30" x14ac:dyDescent="0.25">
      <c r="A3093" s="112" t="s">
        <v>6088</v>
      </c>
      <c r="B3093" s="113" t="s">
        <v>6089</v>
      </c>
      <c r="C3093" s="114" t="s">
        <v>13</v>
      </c>
      <c r="D3093" s="115">
        <v>141.32</v>
      </c>
      <c r="E3093" s="115">
        <v>16.8</v>
      </c>
      <c r="F3093" s="115">
        <v>158.12</v>
      </c>
    </row>
    <row r="3094" spans="1:6" ht="30" x14ac:dyDescent="0.25">
      <c r="A3094" s="112" t="s">
        <v>6090</v>
      </c>
      <c r="B3094" s="113" t="s">
        <v>6091</v>
      </c>
      <c r="C3094" s="114" t="s">
        <v>13</v>
      </c>
      <c r="D3094" s="115">
        <v>155.88999999999999</v>
      </c>
      <c r="E3094" s="115">
        <v>16.8</v>
      </c>
      <c r="F3094" s="115">
        <v>172.69</v>
      </c>
    </row>
    <row r="3095" spans="1:6" ht="30" x14ac:dyDescent="0.25">
      <c r="A3095" s="112" t="s">
        <v>6092</v>
      </c>
      <c r="B3095" s="113" t="s">
        <v>6093</v>
      </c>
      <c r="C3095" s="114" t="s">
        <v>13</v>
      </c>
      <c r="D3095" s="115">
        <v>207.28</v>
      </c>
      <c r="E3095" s="115">
        <v>16.8</v>
      </c>
      <c r="F3095" s="115">
        <v>224.08</v>
      </c>
    </row>
    <row r="3096" spans="1:6" ht="30" x14ac:dyDescent="0.25">
      <c r="A3096" s="112" t="s">
        <v>6094</v>
      </c>
      <c r="B3096" s="113" t="s">
        <v>6095</v>
      </c>
      <c r="C3096" s="114" t="s">
        <v>13</v>
      </c>
      <c r="D3096" s="115">
        <v>44.58</v>
      </c>
      <c r="E3096" s="115">
        <v>16.8</v>
      </c>
      <c r="F3096" s="115">
        <v>61.38</v>
      </c>
    </row>
    <row r="3097" spans="1:6" ht="30" x14ac:dyDescent="0.25">
      <c r="A3097" s="112" t="s">
        <v>6096</v>
      </c>
      <c r="B3097" s="113" t="s">
        <v>6097</v>
      </c>
      <c r="C3097" s="114" t="s">
        <v>13</v>
      </c>
      <c r="D3097" s="115">
        <v>51.2</v>
      </c>
      <c r="E3097" s="115">
        <v>16.8</v>
      </c>
      <c r="F3097" s="115">
        <v>68</v>
      </c>
    </row>
    <row r="3098" spans="1:6" ht="30" x14ac:dyDescent="0.25">
      <c r="A3098" s="112" t="s">
        <v>6098</v>
      </c>
      <c r="B3098" s="113" t="s">
        <v>6099</v>
      </c>
      <c r="C3098" s="114" t="s">
        <v>13</v>
      </c>
      <c r="D3098" s="115">
        <v>127.27</v>
      </c>
      <c r="E3098" s="115">
        <v>21</v>
      </c>
      <c r="F3098" s="115">
        <v>148.27000000000001</v>
      </c>
    </row>
    <row r="3099" spans="1:6" x14ac:dyDescent="0.25">
      <c r="A3099" s="108" t="s">
        <v>6100</v>
      </c>
      <c r="B3099" s="109" t="s">
        <v>6101</v>
      </c>
      <c r="C3099" s="110"/>
      <c r="D3099" s="111"/>
      <c r="E3099" s="111"/>
      <c r="F3099" s="111"/>
    </row>
    <row r="3100" spans="1:6" x14ac:dyDescent="0.25">
      <c r="A3100" s="112" t="s">
        <v>6102</v>
      </c>
      <c r="B3100" s="113" t="s">
        <v>6103</v>
      </c>
      <c r="C3100" s="114" t="s">
        <v>119</v>
      </c>
      <c r="D3100" s="115">
        <v>66.290000000000006</v>
      </c>
      <c r="E3100" s="115">
        <v>13.86</v>
      </c>
      <c r="F3100" s="115">
        <v>80.150000000000006</v>
      </c>
    </row>
    <row r="3101" spans="1:6" x14ac:dyDescent="0.25">
      <c r="A3101" s="112" t="s">
        <v>6104</v>
      </c>
      <c r="B3101" s="113" t="s">
        <v>6105</v>
      </c>
      <c r="C3101" s="114" t="s">
        <v>119</v>
      </c>
      <c r="D3101" s="115">
        <v>96.23</v>
      </c>
      <c r="E3101" s="115">
        <v>15.12</v>
      </c>
      <c r="F3101" s="115">
        <v>111.35</v>
      </c>
    </row>
    <row r="3102" spans="1:6" x14ac:dyDescent="0.25">
      <c r="A3102" s="112" t="s">
        <v>6106</v>
      </c>
      <c r="B3102" s="113" t="s">
        <v>6107</v>
      </c>
      <c r="C3102" s="114" t="s">
        <v>119</v>
      </c>
      <c r="D3102" s="115">
        <v>118.87</v>
      </c>
      <c r="E3102" s="115">
        <v>18.899999999999999</v>
      </c>
      <c r="F3102" s="115">
        <v>137.77000000000001</v>
      </c>
    </row>
    <row r="3103" spans="1:6" x14ac:dyDescent="0.25">
      <c r="A3103" s="112" t="s">
        <v>6108</v>
      </c>
      <c r="B3103" s="113" t="s">
        <v>6109</v>
      </c>
      <c r="C3103" s="114" t="s">
        <v>119</v>
      </c>
      <c r="D3103" s="115">
        <v>200.54</v>
      </c>
      <c r="E3103" s="115">
        <v>21.41</v>
      </c>
      <c r="F3103" s="115">
        <v>221.95</v>
      </c>
    </row>
    <row r="3104" spans="1:6" x14ac:dyDescent="0.25">
      <c r="A3104" s="112" t="s">
        <v>6110</v>
      </c>
      <c r="B3104" s="113" t="s">
        <v>6111</v>
      </c>
      <c r="C3104" s="114" t="s">
        <v>119</v>
      </c>
      <c r="D3104" s="115">
        <v>233.76</v>
      </c>
      <c r="E3104" s="115">
        <v>21.41</v>
      </c>
      <c r="F3104" s="115">
        <v>255.17</v>
      </c>
    </row>
    <row r="3105" spans="1:6" x14ac:dyDescent="0.25">
      <c r="A3105" s="112" t="s">
        <v>6112</v>
      </c>
      <c r="B3105" s="113" t="s">
        <v>6113</v>
      </c>
      <c r="C3105" s="114" t="s">
        <v>119</v>
      </c>
      <c r="D3105" s="115">
        <v>309.7</v>
      </c>
      <c r="E3105" s="115">
        <v>28.98</v>
      </c>
      <c r="F3105" s="115">
        <v>338.68</v>
      </c>
    </row>
    <row r="3106" spans="1:6" x14ac:dyDescent="0.25">
      <c r="A3106" s="112" t="s">
        <v>6114</v>
      </c>
      <c r="B3106" s="113" t="s">
        <v>6115</v>
      </c>
      <c r="C3106" s="114" t="s">
        <v>119</v>
      </c>
      <c r="D3106" s="115">
        <v>397.23</v>
      </c>
      <c r="E3106" s="115">
        <v>34.01</v>
      </c>
      <c r="F3106" s="115">
        <v>431.24</v>
      </c>
    </row>
    <row r="3107" spans="1:6" x14ac:dyDescent="0.25">
      <c r="A3107" s="112" t="s">
        <v>6116</v>
      </c>
      <c r="B3107" s="113" t="s">
        <v>6117</v>
      </c>
      <c r="C3107" s="114" t="s">
        <v>119</v>
      </c>
      <c r="D3107" s="115">
        <v>534.89</v>
      </c>
      <c r="E3107" s="115">
        <v>36.53</v>
      </c>
      <c r="F3107" s="115">
        <v>571.41999999999996</v>
      </c>
    </row>
    <row r="3108" spans="1:6" x14ac:dyDescent="0.25">
      <c r="A3108" s="112" t="s">
        <v>6118</v>
      </c>
      <c r="B3108" s="113" t="s">
        <v>6119</v>
      </c>
      <c r="C3108" s="114" t="s">
        <v>119</v>
      </c>
      <c r="D3108" s="115">
        <v>670.36</v>
      </c>
      <c r="E3108" s="115">
        <v>41.57</v>
      </c>
      <c r="F3108" s="115">
        <v>711.93</v>
      </c>
    </row>
    <row r="3109" spans="1:6" x14ac:dyDescent="0.25">
      <c r="A3109" s="112" t="s">
        <v>6120</v>
      </c>
      <c r="B3109" s="113" t="s">
        <v>6121</v>
      </c>
      <c r="C3109" s="114" t="s">
        <v>119</v>
      </c>
      <c r="D3109" s="115">
        <v>69.31</v>
      </c>
      <c r="E3109" s="115">
        <v>15.12</v>
      </c>
      <c r="F3109" s="115">
        <v>84.43</v>
      </c>
    </row>
    <row r="3110" spans="1:6" x14ac:dyDescent="0.25">
      <c r="A3110" s="112" t="s">
        <v>6122</v>
      </c>
      <c r="B3110" s="113" t="s">
        <v>6123</v>
      </c>
      <c r="C3110" s="114" t="s">
        <v>119</v>
      </c>
      <c r="D3110" s="115">
        <v>83.43</v>
      </c>
      <c r="E3110" s="115">
        <v>18.899999999999999</v>
      </c>
      <c r="F3110" s="115">
        <v>102.33</v>
      </c>
    </row>
    <row r="3111" spans="1:6" x14ac:dyDescent="0.25">
      <c r="A3111" s="112" t="s">
        <v>6124</v>
      </c>
      <c r="B3111" s="113" t="s">
        <v>6125</v>
      </c>
      <c r="C3111" s="114" t="s">
        <v>119</v>
      </c>
      <c r="D3111" s="115">
        <v>143.13</v>
      </c>
      <c r="E3111" s="115">
        <v>21.41</v>
      </c>
      <c r="F3111" s="115">
        <v>164.54</v>
      </c>
    </row>
    <row r="3112" spans="1:6" x14ac:dyDescent="0.25">
      <c r="A3112" s="112" t="s">
        <v>6126</v>
      </c>
      <c r="B3112" s="113" t="s">
        <v>6127</v>
      </c>
      <c r="C3112" s="114" t="s">
        <v>119</v>
      </c>
      <c r="D3112" s="115">
        <v>164.07</v>
      </c>
      <c r="E3112" s="115">
        <v>21.41</v>
      </c>
      <c r="F3112" s="115">
        <v>185.48</v>
      </c>
    </row>
    <row r="3113" spans="1:6" x14ac:dyDescent="0.25">
      <c r="A3113" s="112" t="s">
        <v>6128</v>
      </c>
      <c r="B3113" s="113" t="s">
        <v>6129</v>
      </c>
      <c r="C3113" s="114" t="s">
        <v>119</v>
      </c>
      <c r="D3113" s="115">
        <v>239.6</v>
      </c>
      <c r="E3113" s="115">
        <v>28.98</v>
      </c>
      <c r="F3113" s="115">
        <v>268.58</v>
      </c>
    </row>
    <row r="3114" spans="1:6" x14ac:dyDescent="0.25">
      <c r="A3114" s="112" t="s">
        <v>6130</v>
      </c>
      <c r="B3114" s="113" t="s">
        <v>6131</v>
      </c>
      <c r="C3114" s="114" t="s">
        <v>119</v>
      </c>
      <c r="D3114" s="115">
        <v>322.8</v>
      </c>
      <c r="E3114" s="115">
        <v>34.01</v>
      </c>
      <c r="F3114" s="115">
        <v>356.81</v>
      </c>
    </row>
    <row r="3115" spans="1:6" x14ac:dyDescent="0.25">
      <c r="A3115" s="108" t="s">
        <v>6132</v>
      </c>
      <c r="B3115" s="109" t="s">
        <v>6133</v>
      </c>
      <c r="C3115" s="110"/>
      <c r="D3115" s="111"/>
      <c r="E3115" s="111"/>
      <c r="F3115" s="111"/>
    </row>
    <row r="3116" spans="1:6" x14ac:dyDescent="0.25">
      <c r="A3116" s="112" t="s">
        <v>6134</v>
      </c>
      <c r="B3116" s="113" t="s">
        <v>6135</v>
      </c>
      <c r="C3116" s="114" t="s">
        <v>119</v>
      </c>
      <c r="D3116" s="115">
        <v>50.44</v>
      </c>
      <c r="E3116" s="115">
        <v>27.23</v>
      </c>
      <c r="F3116" s="115">
        <v>77.67</v>
      </c>
    </row>
    <row r="3117" spans="1:6" x14ac:dyDescent="0.25">
      <c r="A3117" s="112" t="s">
        <v>6136</v>
      </c>
      <c r="B3117" s="113" t="s">
        <v>6137</v>
      </c>
      <c r="C3117" s="114" t="s">
        <v>119</v>
      </c>
      <c r="D3117" s="115">
        <v>61.91</v>
      </c>
      <c r="E3117" s="115">
        <v>31.59</v>
      </c>
      <c r="F3117" s="115">
        <v>93.5</v>
      </c>
    </row>
    <row r="3118" spans="1:6" x14ac:dyDescent="0.25">
      <c r="A3118" s="112" t="s">
        <v>6138</v>
      </c>
      <c r="B3118" s="113" t="s">
        <v>6139</v>
      </c>
      <c r="C3118" s="114" t="s">
        <v>119</v>
      </c>
      <c r="D3118" s="115">
        <v>55.06</v>
      </c>
      <c r="E3118" s="115">
        <v>27.23</v>
      </c>
      <c r="F3118" s="115">
        <v>82.29</v>
      </c>
    </row>
    <row r="3119" spans="1:6" x14ac:dyDescent="0.25">
      <c r="A3119" s="112" t="s">
        <v>6140</v>
      </c>
      <c r="B3119" s="113" t="s">
        <v>6141</v>
      </c>
      <c r="C3119" s="114" t="s">
        <v>119</v>
      </c>
      <c r="D3119" s="115">
        <v>68.53</v>
      </c>
      <c r="E3119" s="115">
        <v>31.59</v>
      </c>
      <c r="F3119" s="115">
        <v>100.12</v>
      </c>
    </row>
    <row r="3120" spans="1:6" x14ac:dyDescent="0.25">
      <c r="A3120" s="112" t="s">
        <v>6142</v>
      </c>
      <c r="B3120" s="113" t="s">
        <v>6143</v>
      </c>
      <c r="C3120" s="114" t="s">
        <v>119</v>
      </c>
      <c r="D3120" s="115">
        <v>96.52</v>
      </c>
      <c r="E3120" s="115">
        <v>39.020000000000003</v>
      </c>
      <c r="F3120" s="115">
        <v>135.54</v>
      </c>
    </row>
    <row r="3121" spans="1:6" x14ac:dyDescent="0.25">
      <c r="A3121" s="112" t="s">
        <v>6144</v>
      </c>
      <c r="B3121" s="113" t="s">
        <v>6145</v>
      </c>
      <c r="C3121" s="114" t="s">
        <v>119</v>
      </c>
      <c r="D3121" s="115">
        <v>145.53</v>
      </c>
      <c r="E3121" s="115">
        <v>44.4</v>
      </c>
      <c r="F3121" s="115">
        <v>189.93</v>
      </c>
    </row>
    <row r="3122" spans="1:6" x14ac:dyDescent="0.25">
      <c r="A3122" s="112" t="s">
        <v>6146</v>
      </c>
      <c r="B3122" s="113" t="s">
        <v>6147</v>
      </c>
      <c r="C3122" s="114" t="s">
        <v>119</v>
      </c>
      <c r="D3122" s="115">
        <v>254.39</v>
      </c>
      <c r="E3122" s="115">
        <v>57.21</v>
      </c>
      <c r="F3122" s="115">
        <v>311.60000000000002</v>
      </c>
    </row>
    <row r="3123" spans="1:6" x14ac:dyDescent="0.25">
      <c r="A3123" s="112" t="s">
        <v>6148</v>
      </c>
      <c r="B3123" s="113" t="s">
        <v>6149</v>
      </c>
      <c r="C3123" s="114" t="s">
        <v>119</v>
      </c>
      <c r="D3123" s="115">
        <v>371.21</v>
      </c>
      <c r="E3123" s="115">
        <v>72.05</v>
      </c>
      <c r="F3123" s="115">
        <v>443.26</v>
      </c>
    </row>
    <row r="3124" spans="1:6" x14ac:dyDescent="0.25">
      <c r="A3124" s="112" t="s">
        <v>6150</v>
      </c>
      <c r="B3124" s="113" t="s">
        <v>6151</v>
      </c>
      <c r="C3124" s="114" t="s">
        <v>119</v>
      </c>
      <c r="D3124" s="115">
        <v>564.65</v>
      </c>
      <c r="E3124" s="115">
        <v>107.72</v>
      </c>
      <c r="F3124" s="115">
        <v>672.37</v>
      </c>
    </row>
    <row r="3125" spans="1:6" x14ac:dyDescent="0.25">
      <c r="A3125" s="112" t="s">
        <v>6152</v>
      </c>
      <c r="B3125" s="113" t="s">
        <v>6153</v>
      </c>
      <c r="C3125" s="114" t="s">
        <v>119</v>
      </c>
      <c r="D3125" s="115">
        <v>144.02000000000001</v>
      </c>
      <c r="E3125" s="115">
        <v>44.4</v>
      </c>
      <c r="F3125" s="115">
        <v>188.42</v>
      </c>
    </row>
    <row r="3126" spans="1:6" x14ac:dyDescent="0.25">
      <c r="A3126" s="112" t="s">
        <v>6154</v>
      </c>
      <c r="B3126" s="113" t="s">
        <v>6155</v>
      </c>
      <c r="C3126" s="114" t="s">
        <v>119</v>
      </c>
      <c r="D3126" s="115">
        <v>303.26</v>
      </c>
      <c r="E3126" s="115">
        <v>57.21</v>
      </c>
      <c r="F3126" s="115">
        <v>360.47</v>
      </c>
    </row>
    <row r="3127" spans="1:6" x14ac:dyDescent="0.25">
      <c r="A3127" s="112" t="s">
        <v>6156</v>
      </c>
      <c r="B3127" s="113" t="s">
        <v>6157</v>
      </c>
      <c r="C3127" s="114" t="s">
        <v>119</v>
      </c>
      <c r="D3127" s="115">
        <v>419.15</v>
      </c>
      <c r="E3127" s="115">
        <v>72.05</v>
      </c>
      <c r="F3127" s="115">
        <v>491.2</v>
      </c>
    </row>
    <row r="3128" spans="1:6" x14ac:dyDescent="0.25">
      <c r="A3128" s="112" t="s">
        <v>6158</v>
      </c>
      <c r="B3128" s="113" t="s">
        <v>6159</v>
      </c>
      <c r="C3128" s="114" t="s">
        <v>119</v>
      </c>
      <c r="D3128" s="115">
        <v>202.04</v>
      </c>
      <c r="E3128" s="115">
        <v>44.4</v>
      </c>
      <c r="F3128" s="115">
        <v>246.44</v>
      </c>
    </row>
    <row r="3129" spans="1:6" x14ac:dyDescent="0.25">
      <c r="A3129" s="112" t="s">
        <v>6160</v>
      </c>
      <c r="B3129" s="113" t="s">
        <v>6161</v>
      </c>
      <c r="C3129" s="114" t="s">
        <v>119</v>
      </c>
      <c r="D3129" s="115">
        <v>344.94</v>
      </c>
      <c r="E3129" s="115">
        <v>57.21</v>
      </c>
      <c r="F3129" s="115">
        <v>402.15</v>
      </c>
    </row>
    <row r="3130" spans="1:6" x14ac:dyDescent="0.25">
      <c r="A3130" s="112" t="s">
        <v>6162</v>
      </c>
      <c r="B3130" s="113" t="s">
        <v>6163</v>
      </c>
      <c r="C3130" s="114" t="s">
        <v>119</v>
      </c>
      <c r="D3130" s="115">
        <v>504.37</v>
      </c>
      <c r="E3130" s="115">
        <v>72.05</v>
      </c>
      <c r="F3130" s="115">
        <v>576.41999999999996</v>
      </c>
    </row>
    <row r="3131" spans="1:6" x14ac:dyDescent="0.25">
      <c r="A3131" s="112" t="s">
        <v>6164</v>
      </c>
      <c r="B3131" s="113" t="s">
        <v>6165</v>
      </c>
      <c r="C3131" s="114" t="s">
        <v>119</v>
      </c>
      <c r="D3131" s="115">
        <v>30.66</v>
      </c>
      <c r="E3131" s="115">
        <v>26.38</v>
      </c>
      <c r="F3131" s="115">
        <v>57.04</v>
      </c>
    </row>
    <row r="3132" spans="1:6" x14ac:dyDescent="0.25">
      <c r="A3132" s="112" t="s">
        <v>6166</v>
      </c>
      <c r="B3132" s="113" t="s">
        <v>6167</v>
      </c>
      <c r="C3132" s="114" t="s">
        <v>119</v>
      </c>
      <c r="D3132" s="115">
        <v>33.770000000000003</v>
      </c>
      <c r="E3132" s="115">
        <v>33.6</v>
      </c>
      <c r="F3132" s="115">
        <v>67.37</v>
      </c>
    </row>
    <row r="3133" spans="1:6" x14ac:dyDescent="0.25">
      <c r="A3133" s="112" t="s">
        <v>6168</v>
      </c>
      <c r="B3133" s="113" t="s">
        <v>6169</v>
      </c>
      <c r="C3133" s="114" t="s">
        <v>119</v>
      </c>
      <c r="D3133" s="115">
        <v>62.85</v>
      </c>
      <c r="E3133" s="115">
        <v>56.8</v>
      </c>
      <c r="F3133" s="115">
        <v>119.65</v>
      </c>
    </row>
    <row r="3134" spans="1:6" x14ac:dyDescent="0.25">
      <c r="A3134" s="112" t="s">
        <v>6170</v>
      </c>
      <c r="B3134" s="113" t="s">
        <v>6171</v>
      </c>
      <c r="C3134" s="114" t="s">
        <v>119</v>
      </c>
      <c r="D3134" s="115">
        <v>917.84</v>
      </c>
      <c r="E3134" s="115">
        <v>161.58000000000001</v>
      </c>
      <c r="F3134" s="115">
        <v>1079.42</v>
      </c>
    </row>
    <row r="3135" spans="1:6" x14ac:dyDescent="0.25">
      <c r="A3135" s="112" t="s">
        <v>6172</v>
      </c>
      <c r="B3135" s="113" t="s">
        <v>6173</v>
      </c>
      <c r="C3135" s="114" t="s">
        <v>119</v>
      </c>
      <c r="D3135" s="115">
        <v>89.71</v>
      </c>
      <c r="E3135" s="115">
        <v>31.59</v>
      </c>
      <c r="F3135" s="115">
        <v>121.3</v>
      </c>
    </row>
    <row r="3136" spans="1:6" x14ac:dyDescent="0.25">
      <c r="A3136" s="112" t="s">
        <v>6174</v>
      </c>
      <c r="B3136" s="113" t="s">
        <v>6175</v>
      </c>
      <c r="C3136" s="114" t="s">
        <v>119</v>
      </c>
      <c r="D3136" s="115">
        <v>82.31</v>
      </c>
      <c r="E3136" s="115">
        <v>31.59</v>
      </c>
      <c r="F3136" s="115">
        <v>113.9</v>
      </c>
    </row>
    <row r="3137" spans="1:6" x14ac:dyDescent="0.25">
      <c r="A3137" s="112" t="s">
        <v>6176</v>
      </c>
      <c r="B3137" s="113" t="s">
        <v>6177</v>
      </c>
      <c r="C3137" s="114" t="s">
        <v>119</v>
      </c>
      <c r="D3137" s="115">
        <v>120.71</v>
      </c>
      <c r="E3137" s="115">
        <v>31.59</v>
      </c>
      <c r="F3137" s="115">
        <v>152.30000000000001</v>
      </c>
    </row>
    <row r="3138" spans="1:6" x14ac:dyDescent="0.25">
      <c r="A3138" s="112" t="s">
        <v>6178</v>
      </c>
      <c r="B3138" s="113" t="s">
        <v>6179</v>
      </c>
      <c r="C3138" s="114" t="s">
        <v>119</v>
      </c>
      <c r="D3138" s="115">
        <v>196.82</v>
      </c>
      <c r="E3138" s="115">
        <v>49.79</v>
      </c>
      <c r="F3138" s="115">
        <v>246.61</v>
      </c>
    </row>
    <row r="3139" spans="1:6" x14ac:dyDescent="0.25">
      <c r="A3139" s="112" t="s">
        <v>6180</v>
      </c>
      <c r="B3139" s="113" t="s">
        <v>6181</v>
      </c>
      <c r="C3139" s="114" t="s">
        <v>119</v>
      </c>
      <c r="D3139" s="115">
        <v>117.28</v>
      </c>
      <c r="E3139" s="115">
        <v>39.020000000000003</v>
      </c>
      <c r="F3139" s="115">
        <v>156.30000000000001</v>
      </c>
    </row>
    <row r="3140" spans="1:6" x14ac:dyDescent="0.25">
      <c r="A3140" s="112" t="s">
        <v>6182</v>
      </c>
      <c r="B3140" s="113" t="s">
        <v>6183</v>
      </c>
      <c r="C3140" s="114" t="s">
        <v>119</v>
      </c>
      <c r="D3140" s="115">
        <v>337.77</v>
      </c>
      <c r="E3140" s="115">
        <v>64.63</v>
      </c>
      <c r="F3140" s="115">
        <v>402.4</v>
      </c>
    </row>
    <row r="3141" spans="1:6" x14ac:dyDescent="0.25">
      <c r="A3141" s="112" t="s">
        <v>6184</v>
      </c>
      <c r="B3141" s="113" t="s">
        <v>6185</v>
      </c>
      <c r="C3141" s="114" t="s">
        <v>119</v>
      </c>
      <c r="D3141" s="115">
        <v>82.28</v>
      </c>
      <c r="E3141" s="115">
        <v>27.23</v>
      </c>
      <c r="F3141" s="115">
        <v>109.51</v>
      </c>
    </row>
    <row r="3142" spans="1:6" x14ac:dyDescent="0.25">
      <c r="A3142" s="112" t="s">
        <v>6186</v>
      </c>
      <c r="B3142" s="113" t="s">
        <v>6187</v>
      </c>
      <c r="C3142" s="114" t="s">
        <v>119</v>
      </c>
      <c r="D3142" s="115">
        <v>80.22</v>
      </c>
      <c r="E3142" s="115">
        <v>27.23</v>
      </c>
      <c r="F3142" s="115">
        <v>107.45</v>
      </c>
    </row>
    <row r="3143" spans="1:6" x14ac:dyDescent="0.25">
      <c r="A3143" s="112" t="s">
        <v>6188</v>
      </c>
      <c r="B3143" s="113" t="s">
        <v>6189</v>
      </c>
      <c r="C3143" s="114" t="s">
        <v>119</v>
      </c>
      <c r="D3143" s="115">
        <v>18.899999999999999</v>
      </c>
      <c r="E3143" s="115">
        <v>9.61</v>
      </c>
      <c r="F3143" s="115">
        <v>28.51</v>
      </c>
    </row>
    <row r="3144" spans="1:6" x14ac:dyDescent="0.25">
      <c r="A3144" s="108" t="s">
        <v>6190</v>
      </c>
      <c r="B3144" s="109" t="s">
        <v>6191</v>
      </c>
      <c r="C3144" s="110"/>
      <c r="D3144" s="111"/>
      <c r="E3144" s="111"/>
      <c r="F3144" s="111"/>
    </row>
    <row r="3145" spans="1:6" ht="30" x14ac:dyDescent="0.25">
      <c r="A3145" s="112" t="s">
        <v>6192</v>
      </c>
      <c r="B3145" s="113" t="s">
        <v>6193</v>
      </c>
      <c r="C3145" s="114" t="s">
        <v>119</v>
      </c>
      <c r="D3145" s="115">
        <v>11.56</v>
      </c>
      <c r="E3145" s="115">
        <v>1.4</v>
      </c>
      <c r="F3145" s="115">
        <v>12.96</v>
      </c>
    </row>
    <row r="3146" spans="1:6" ht="30" x14ac:dyDescent="0.25">
      <c r="A3146" s="112" t="s">
        <v>6194</v>
      </c>
      <c r="B3146" s="113" t="s">
        <v>6195</v>
      </c>
      <c r="C3146" s="114" t="s">
        <v>119</v>
      </c>
      <c r="D3146" s="115">
        <v>15.02</v>
      </c>
      <c r="E3146" s="115">
        <v>1.4</v>
      </c>
      <c r="F3146" s="115">
        <v>16.420000000000002</v>
      </c>
    </row>
    <row r="3147" spans="1:6" ht="30" x14ac:dyDescent="0.25">
      <c r="A3147" s="112" t="s">
        <v>6196</v>
      </c>
      <c r="B3147" s="113" t="s">
        <v>6197</v>
      </c>
      <c r="C3147" s="114" t="s">
        <v>119</v>
      </c>
      <c r="D3147" s="115">
        <v>19.72</v>
      </c>
      <c r="E3147" s="115">
        <v>1.4</v>
      </c>
      <c r="F3147" s="115">
        <v>21.12</v>
      </c>
    </row>
    <row r="3148" spans="1:6" ht="30" x14ac:dyDescent="0.25">
      <c r="A3148" s="112" t="s">
        <v>6198</v>
      </c>
      <c r="B3148" s="113" t="s">
        <v>6199</v>
      </c>
      <c r="C3148" s="114" t="s">
        <v>119</v>
      </c>
      <c r="D3148" s="115">
        <v>49.35</v>
      </c>
      <c r="E3148" s="115">
        <v>1.4</v>
      </c>
      <c r="F3148" s="115">
        <v>50.75</v>
      </c>
    </row>
    <row r="3149" spans="1:6" ht="30" x14ac:dyDescent="0.25">
      <c r="A3149" s="112" t="s">
        <v>6200</v>
      </c>
      <c r="B3149" s="113" t="s">
        <v>6201</v>
      </c>
      <c r="C3149" s="114" t="s">
        <v>119</v>
      </c>
      <c r="D3149" s="115">
        <v>64.83</v>
      </c>
      <c r="E3149" s="115">
        <v>1.4</v>
      </c>
      <c r="F3149" s="115">
        <v>66.23</v>
      </c>
    </row>
    <row r="3150" spans="1:6" x14ac:dyDescent="0.25">
      <c r="A3150" s="112" t="s">
        <v>6202</v>
      </c>
      <c r="B3150" s="113" t="s">
        <v>6203</v>
      </c>
      <c r="C3150" s="114" t="s">
        <v>119</v>
      </c>
      <c r="D3150" s="115">
        <v>103.38</v>
      </c>
      <c r="E3150" s="115">
        <v>2.1</v>
      </c>
      <c r="F3150" s="115">
        <v>105.48</v>
      </c>
    </row>
    <row r="3151" spans="1:6" x14ac:dyDescent="0.25">
      <c r="A3151" s="112" t="s">
        <v>6204</v>
      </c>
      <c r="B3151" s="113" t="s">
        <v>6205</v>
      </c>
      <c r="C3151" s="114" t="s">
        <v>119</v>
      </c>
      <c r="D3151" s="115">
        <v>128.63</v>
      </c>
      <c r="E3151" s="115">
        <v>2.1</v>
      </c>
      <c r="F3151" s="115">
        <v>130.72999999999999</v>
      </c>
    </row>
    <row r="3152" spans="1:6" x14ac:dyDescent="0.25">
      <c r="A3152" s="112" t="s">
        <v>6206</v>
      </c>
      <c r="B3152" s="113" t="s">
        <v>6207</v>
      </c>
      <c r="C3152" s="114" t="s">
        <v>119</v>
      </c>
      <c r="D3152" s="115">
        <v>201.18</v>
      </c>
      <c r="E3152" s="115">
        <v>2.1</v>
      </c>
      <c r="F3152" s="115">
        <v>203.28</v>
      </c>
    </row>
    <row r="3153" spans="1:6" x14ac:dyDescent="0.25">
      <c r="A3153" s="112" t="s">
        <v>6208</v>
      </c>
      <c r="B3153" s="113" t="s">
        <v>6209</v>
      </c>
      <c r="C3153" s="114" t="s">
        <v>119</v>
      </c>
      <c r="D3153" s="115">
        <v>312.82</v>
      </c>
      <c r="E3153" s="115">
        <v>2.1</v>
      </c>
      <c r="F3153" s="115">
        <v>314.92</v>
      </c>
    </row>
    <row r="3154" spans="1:6" x14ac:dyDescent="0.25">
      <c r="A3154" s="112" t="s">
        <v>6210</v>
      </c>
      <c r="B3154" s="113" t="s">
        <v>6211</v>
      </c>
      <c r="C3154" s="114" t="s">
        <v>119</v>
      </c>
      <c r="D3154" s="115">
        <v>455.14</v>
      </c>
      <c r="E3154" s="115">
        <v>2.1</v>
      </c>
      <c r="F3154" s="115">
        <v>457.24</v>
      </c>
    </row>
    <row r="3155" spans="1:6" x14ac:dyDescent="0.25">
      <c r="A3155" s="112" t="s">
        <v>6212</v>
      </c>
      <c r="B3155" s="113" t="s">
        <v>6213</v>
      </c>
      <c r="C3155" s="114" t="s">
        <v>119</v>
      </c>
      <c r="D3155" s="115">
        <v>718.61</v>
      </c>
      <c r="E3155" s="115">
        <v>2.1</v>
      </c>
      <c r="F3155" s="115">
        <v>720.71</v>
      </c>
    </row>
    <row r="3156" spans="1:6" x14ac:dyDescent="0.25">
      <c r="A3156" s="112" t="s">
        <v>6214</v>
      </c>
      <c r="B3156" s="113" t="s">
        <v>6215</v>
      </c>
      <c r="C3156" s="114" t="s">
        <v>119</v>
      </c>
      <c r="D3156" s="115">
        <v>1218.49</v>
      </c>
      <c r="E3156" s="115">
        <v>2.1</v>
      </c>
      <c r="F3156" s="115">
        <v>1220.5899999999999</v>
      </c>
    </row>
    <row r="3157" spans="1:6" x14ac:dyDescent="0.25">
      <c r="A3157" s="112" t="s">
        <v>6216</v>
      </c>
      <c r="B3157" s="113" t="s">
        <v>6217</v>
      </c>
      <c r="C3157" s="114" t="s">
        <v>119</v>
      </c>
      <c r="D3157" s="115">
        <v>1515.73</v>
      </c>
      <c r="E3157" s="115">
        <v>2.1</v>
      </c>
      <c r="F3157" s="115">
        <v>1517.83</v>
      </c>
    </row>
    <row r="3158" spans="1:6" x14ac:dyDescent="0.25">
      <c r="A3158" s="108" t="s">
        <v>6218</v>
      </c>
      <c r="B3158" s="109" t="s">
        <v>6219</v>
      </c>
      <c r="C3158" s="110"/>
      <c r="D3158" s="111"/>
      <c r="E3158" s="111"/>
      <c r="F3158" s="111"/>
    </row>
    <row r="3159" spans="1:6" ht="30" x14ac:dyDescent="0.25">
      <c r="A3159" s="112" t="s">
        <v>6220</v>
      </c>
      <c r="B3159" s="113" t="s">
        <v>6221</v>
      </c>
      <c r="C3159" s="114" t="s">
        <v>119</v>
      </c>
      <c r="D3159" s="115">
        <v>575.03</v>
      </c>
      <c r="E3159" s="115">
        <v>29.37</v>
      </c>
      <c r="F3159" s="115">
        <v>604.4</v>
      </c>
    </row>
    <row r="3160" spans="1:6" ht="30" x14ac:dyDescent="0.25">
      <c r="A3160" s="112" t="s">
        <v>6222</v>
      </c>
      <c r="B3160" s="113" t="s">
        <v>6223</v>
      </c>
      <c r="C3160" s="114" t="s">
        <v>119</v>
      </c>
      <c r="D3160" s="115">
        <v>681.41</v>
      </c>
      <c r="E3160" s="115">
        <v>29.37</v>
      </c>
      <c r="F3160" s="115">
        <v>710.78</v>
      </c>
    </row>
    <row r="3161" spans="1:6" ht="30" x14ac:dyDescent="0.25">
      <c r="A3161" s="112" t="s">
        <v>6224</v>
      </c>
      <c r="B3161" s="113" t="s">
        <v>6225</v>
      </c>
      <c r="C3161" s="114" t="s">
        <v>119</v>
      </c>
      <c r="D3161" s="115">
        <v>828.33</v>
      </c>
      <c r="E3161" s="115">
        <v>29.37</v>
      </c>
      <c r="F3161" s="115">
        <v>857.7</v>
      </c>
    </row>
    <row r="3162" spans="1:6" ht="30" x14ac:dyDescent="0.25">
      <c r="A3162" s="112" t="s">
        <v>6226</v>
      </c>
      <c r="B3162" s="113" t="s">
        <v>6227</v>
      </c>
      <c r="C3162" s="114" t="s">
        <v>119</v>
      </c>
      <c r="D3162" s="115">
        <v>1282.23</v>
      </c>
      <c r="E3162" s="115">
        <v>29.37</v>
      </c>
      <c r="F3162" s="115">
        <v>1311.6</v>
      </c>
    </row>
    <row r="3163" spans="1:6" ht="30" x14ac:dyDescent="0.25">
      <c r="A3163" s="112" t="s">
        <v>6228</v>
      </c>
      <c r="B3163" s="113" t="s">
        <v>6229</v>
      </c>
      <c r="C3163" s="114" t="s">
        <v>119</v>
      </c>
      <c r="D3163" s="115">
        <v>978.68</v>
      </c>
      <c r="E3163" s="115">
        <v>29.37</v>
      </c>
      <c r="F3163" s="115">
        <v>1008.05</v>
      </c>
    </row>
    <row r="3164" spans="1:6" ht="30" x14ac:dyDescent="0.25">
      <c r="A3164" s="112" t="s">
        <v>6230</v>
      </c>
      <c r="B3164" s="113" t="s">
        <v>6231</v>
      </c>
      <c r="C3164" s="114" t="s">
        <v>119</v>
      </c>
      <c r="D3164" s="115">
        <v>501.7</v>
      </c>
      <c r="E3164" s="115">
        <v>29.37</v>
      </c>
      <c r="F3164" s="115">
        <v>531.07000000000005</v>
      </c>
    </row>
    <row r="3165" spans="1:6" ht="30" x14ac:dyDescent="0.25">
      <c r="A3165" s="112" t="s">
        <v>6232</v>
      </c>
      <c r="B3165" s="113" t="s">
        <v>6233</v>
      </c>
      <c r="C3165" s="114" t="s">
        <v>119</v>
      </c>
      <c r="D3165" s="115">
        <v>505.33</v>
      </c>
      <c r="E3165" s="115">
        <v>29.37</v>
      </c>
      <c r="F3165" s="115">
        <v>534.70000000000005</v>
      </c>
    </row>
    <row r="3166" spans="1:6" ht="30" x14ac:dyDescent="0.25">
      <c r="A3166" s="112" t="s">
        <v>6234</v>
      </c>
      <c r="B3166" s="113" t="s">
        <v>6235</v>
      </c>
      <c r="C3166" s="114" t="s">
        <v>119</v>
      </c>
      <c r="D3166" s="115">
        <v>691.75</v>
      </c>
      <c r="E3166" s="115">
        <v>29.37</v>
      </c>
      <c r="F3166" s="115">
        <v>721.12</v>
      </c>
    </row>
    <row r="3167" spans="1:6" ht="30" x14ac:dyDescent="0.25">
      <c r="A3167" s="112" t="s">
        <v>6236</v>
      </c>
      <c r="B3167" s="113" t="s">
        <v>6237</v>
      </c>
      <c r="C3167" s="114" t="s">
        <v>119</v>
      </c>
      <c r="D3167" s="115">
        <v>842.77</v>
      </c>
      <c r="E3167" s="115">
        <v>29.37</v>
      </c>
      <c r="F3167" s="115">
        <v>872.14</v>
      </c>
    </row>
    <row r="3168" spans="1:6" ht="30" x14ac:dyDescent="0.25">
      <c r="A3168" s="112" t="s">
        <v>6238</v>
      </c>
      <c r="B3168" s="113" t="s">
        <v>6239</v>
      </c>
      <c r="C3168" s="114" t="s">
        <v>119</v>
      </c>
      <c r="D3168" s="115">
        <v>924.99</v>
      </c>
      <c r="E3168" s="115">
        <v>29.37</v>
      </c>
      <c r="F3168" s="115">
        <v>954.36</v>
      </c>
    </row>
    <row r="3169" spans="1:6" ht="30" x14ac:dyDescent="0.25">
      <c r="A3169" s="112" t="s">
        <v>6240</v>
      </c>
      <c r="B3169" s="113" t="s">
        <v>6241</v>
      </c>
      <c r="C3169" s="114" t="s">
        <v>119</v>
      </c>
      <c r="D3169" s="115">
        <v>1016.93</v>
      </c>
      <c r="E3169" s="115">
        <v>29.37</v>
      </c>
      <c r="F3169" s="115">
        <v>1046.3</v>
      </c>
    </row>
    <row r="3170" spans="1:6" ht="30" x14ac:dyDescent="0.25">
      <c r="A3170" s="112" t="s">
        <v>6242</v>
      </c>
      <c r="B3170" s="113" t="s">
        <v>6243</v>
      </c>
      <c r="C3170" s="114" t="s">
        <v>119</v>
      </c>
      <c r="D3170" s="115">
        <v>1336.77</v>
      </c>
      <c r="E3170" s="115">
        <v>29.37</v>
      </c>
      <c r="F3170" s="115">
        <v>1366.14</v>
      </c>
    </row>
    <row r="3171" spans="1:6" x14ac:dyDescent="0.25">
      <c r="A3171" s="108" t="s">
        <v>6244</v>
      </c>
      <c r="B3171" s="109" t="s">
        <v>6245</v>
      </c>
      <c r="C3171" s="110"/>
      <c r="D3171" s="111"/>
      <c r="E3171" s="111"/>
      <c r="F3171" s="111"/>
    </row>
    <row r="3172" spans="1:6" ht="30" x14ac:dyDescent="0.25">
      <c r="A3172" s="112" t="s">
        <v>6246</v>
      </c>
      <c r="B3172" s="113" t="s">
        <v>6247</v>
      </c>
      <c r="C3172" s="114" t="s">
        <v>119</v>
      </c>
      <c r="D3172" s="115">
        <v>166.35</v>
      </c>
      <c r="E3172" s="115">
        <v>17.62</v>
      </c>
      <c r="F3172" s="115">
        <v>183.97</v>
      </c>
    </row>
    <row r="3173" spans="1:6" ht="30" x14ac:dyDescent="0.25">
      <c r="A3173" s="112" t="s">
        <v>6248</v>
      </c>
      <c r="B3173" s="113" t="s">
        <v>6249</v>
      </c>
      <c r="C3173" s="114" t="s">
        <v>119</v>
      </c>
      <c r="D3173" s="115">
        <v>267.41000000000003</v>
      </c>
      <c r="E3173" s="115">
        <v>23.5</v>
      </c>
      <c r="F3173" s="115">
        <v>290.91000000000003</v>
      </c>
    </row>
    <row r="3174" spans="1:6" ht="30" x14ac:dyDescent="0.25">
      <c r="A3174" s="112" t="s">
        <v>6250</v>
      </c>
      <c r="B3174" s="113" t="s">
        <v>6251</v>
      </c>
      <c r="C3174" s="114" t="s">
        <v>119</v>
      </c>
      <c r="D3174" s="115">
        <v>277.66000000000003</v>
      </c>
      <c r="E3174" s="115">
        <v>23.5</v>
      </c>
      <c r="F3174" s="115">
        <v>301.16000000000003</v>
      </c>
    </row>
    <row r="3175" spans="1:6" x14ac:dyDescent="0.25">
      <c r="A3175" s="108" t="s">
        <v>6252</v>
      </c>
      <c r="B3175" s="109" t="s">
        <v>6253</v>
      </c>
      <c r="C3175" s="110"/>
      <c r="D3175" s="111"/>
      <c r="E3175" s="111"/>
      <c r="F3175" s="111"/>
    </row>
    <row r="3176" spans="1:6" ht="30" x14ac:dyDescent="0.25">
      <c r="A3176" s="112" t="s">
        <v>6254</v>
      </c>
      <c r="B3176" s="113" t="s">
        <v>6255</v>
      </c>
      <c r="C3176" s="114" t="s">
        <v>119</v>
      </c>
      <c r="D3176" s="115">
        <v>501.09</v>
      </c>
      <c r="E3176" s="115">
        <v>33.57</v>
      </c>
      <c r="F3176" s="115">
        <v>534.66</v>
      </c>
    </row>
    <row r="3177" spans="1:6" ht="30" x14ac:dyDescent="0.25">
      <c r="A3177" s="112" t="s">
        <v>6256</v>
      </c>
      <c r="B3177" s="113" t="s">
        <v>6257</v>
      </c>
      <c r="C3177" s="114" t="s">
        <v>119</v>
      </c>
      <c r="D3177" s="115">
        <v>646.78</v>
      </c>
      <c r="E3177" s="115">
        <v>33.57</v>
      </c>
      <c r="F3177" s="115">
        <v>680.35</v>
      </c>
    </row>
    <row r="3178" spans="1:6" ht="30" x14ac:dyDescent="0.25">
      <c r="A3178" s="112" t="s">
        <v>6258</v>
      </c>
      <c r="B3178" s="113" t="s">
        <v>6259</v>
      </c>
      <c r="C3178" s="114" t="s">
        <v>119</v>
      </c>
      <c r="D3178" s="115">
        <v>798.53</v>
      </c>
      <c r="E3178" s="115">
        <v>33.57</v>
      </c>
      <c r="F3178" s="115">
        <v>832.1</v>
      </c>
    </row>
    <row r="3179" spans="1:6" ht="30" x14ac:dyDescent="0.25">
      <c r="A3179" s="112" t="s">
        <v>6260</v>
      </c>
      <c r="B3179" s="113" t="s">
        <v>6261</v>
      </c>
      <c r="C3179" s="114" t="s">
        <v>119</v>
      </c>
      <c r="D3179" s="115">
        <v>940.65</v>
      </c>
      <c r="E3179" s="115">
        <v>33.57</v>
      </c>
      <c r="F3179" s="115">
        <v>974.22</v>
      </c>
    </row>
    <row r="3180" spans="1:6" ht="30" x14ac:dyDescent="0.25">
      <c r="A3180" s="112" t="s">
        <v>6262</v>
      </c>
      <c r="B3180" s="113" t="s">
        <v>6263</v>
      </c>
      <c r="C3180" s="114" t="s">
        <v>119</v>
      </c>
      <c r="D3180" s="115">
        <v>1075.98</v>
      </c>
      <c r="E3180" s="115">
        <v>36.090000000000003</v>
      </c>
      <c r="F3180" s="115">
        <v>1112.07</v>
      </c>
    </row>
    <row r="3181" spans="1:6" ht="30" x14ac:dyDescent="0.25">
      <c r="A3181" s="112" t="s">
        <v>6264</v>
      </c>
      <c r="B3181" s="113" t="s">
        <v>6265</v>
      </c>
      <c r="C3181" s="114" t="s">
        <v>119</v>
      </c>
      <c r="D3181" s="115">
        <v>1371.06</v>
      </c>
      <c r="E3181" s="115">
        <v>36.090000000000003</v>
      </c>
      <c r="F3181" s="115">
        <v>1407.15</v>
      </c>
    </row>
    <row r="3182" spans="1:6" x14ac:dyDescent="0.25">
      <c r="A3182" s="112" t="s">
        <v>6266</v>
      </c>
      <c r="B3182" s="113" t="s">
        <v>6267</v>
      </c>
      <c r="C3182" s="114" t="s">
        <v>13</v>
      </c>
      <c r="D3182" s="115">
        <v>115.66</v>
      </c>
      <c r="E3182" s="115">
        <v>18.48</v>
      </c>
      <c r="F3182" s="115">
        <v>134.13999999999999</v>
      </c>
    </row>
    <row r="3183" spans="1:6" x14ac:dyDescent="0.25">
      <c r="A3183" s="112" t="s">
        <v>6268</v>
      </c>
      <c r="B3183" s="113" t="s">
        <v>6269</v>
      </c>
      <c r="C3183" s="114" t="s">
        <v>13</v>
      </c>
      <c r="D3183" s="115">
        <v>157.22999999999999</v>
      </c>
      <c r="E3183" s="115">
        <v>18.48</v>
      </c>
      <c r="F3183" s="115">
        <v>175.71</v>
      </c>
    </row>
    <row r="3184" spans="1:6" x14ac:dyDescent="0.25">
      <c r="A3184" s="112" t="s">
        <v>6270</v>
      </c>
      <c r="B3184" s="113" t="s">
        <v>6271</v>
      </c>
      <c r="C3184" s="114" t="s">
        <v>13</v>
      </c>
      <c r="D3184" s="115">
        <v>211.8</v>
      </c>
      <c r="E3184" s="115">
        <v>20.16</v>
      </c>
      <c r="F3184" s="115">
        <v>231.96</v>
      </c>
    </row>
    <row r="3185" spans="1:6" x14ac:dyDescent="0.25">
      <c r="A3185" s="112" t="s">
        <v>6272</v>
      </c>
      <c r="B3185" s="113" t="s">
        <v>6273</v>
      </c>
      <c r="C3185" s="114" t="s">
        <v>13</v>
      </c>
      <c r="D3185" s="115">
        <v>325.58</v>
      </c>
      <c r="E3185" s="115">
        <v>21.83</v>
      </c>
      <c r="F3185" s="115">
        <v>347.41</v>
      </c>
    </row>
    <row r="3186" spans="1:6" x14ac:dyDescent="0.25">
      <c r="A3186" s="112" t="s">
        <v>6274</v>
      </c>
      <c r="B3186" s="113" t="s">
        <v>6275</v>
      </c>
      <c r="C3186" s="114" t="s">
        <v>13</v>
      </c>
      <c r="D3186" s="115">
        <v>381.26</v>
      </c>
      <c r="E3186" s="115">
        <v>23.51</v>
      </c>
      <c r="F3186" s="115">
        <v>404.77</v>
      </c>
    </row>
    <row r="3187" spans="1:6" x14ac:dyDescent="0.25">
      <c r="A3187" s="112" t="s">
        <v>6276</v>
      </c>
      <c r="B3187" s="113" t="s">
        <v>6277</v>
      </c>
      <c r="C3187" s="114" t="s">
        <v>13</v>
      </c>
      <c r="D3187" s="115">
        <v>499.92</v>
      </c>
      <c r="E3187" s="115">
        <v>25.19</v>
      </c>
      <c r="F3187" s="115">
        <v>525.11</v>
      </c>
    </row>
    <row r="3188" spans="1:6" x14ac:dyDescent="0.25">
      <c r="A3188" s="112" t="s">
        <v>6278</v>
      </c>
      <c r="B3188" s="113" t="s">
        <v>6279</v>
      </c>
      <c r="C3188" s="114" t="s">
        <v>13</v>
      </c>
      <c r="D3188" s="115">
        <v>642.07000000000005</v>
      </c>
      <c r="E3188" s="115">
        <v>26.87</v>
      </c>
      <c r="F3188" s="115">
        <v>668.94</v>
      </c>
    </row>
    <row r="3189" spans="1:6" x14ac:dyDescent="0.25">
      <c r="A3189" s="112" t="s">
        <v>6280</v>
      </c>
      <c r="B3189" s="113" t="s">
        <v>6281</v>
      </c>
      <c r="C3189" s="114" t="s">
        <v>13</v>
      </c>
      <c r="D3189" s="115">
        <v>297.17</v>
      </c>
      <c r="E3189" s="115">
        <v>23.51</v>
      </c>
      <c r="F3189" s="115">
        <v>320.68</v>
      </c>
    </row>
    <row r="3190" spans="1:6" x14ac:dyDescent="0.25">
      <c r="A3190" s="112" t="s">
        <v>6282</v>
      </c>
      <c r="B3190" s="113" t="s">
        <v>6283</v>
      </c>
      <c r="C3190" s="114" t="s">
        <v>13</v>
      </c>
      <c r="D3190" s="115">
        <v>414.91</v>
      </c>
      <c r="E3190" s="115">
        <v>18.48</v>
      </c>
      <c r="F3190" s="115">
        <v>433.39</v>
      </c>
    </row>
    <row r="3191" spans="1:6" x14ac:dyDescent="0.25">
      <c r="A3191" s="112" t="s">
        <v>6284</v>
      </c>
      <c r="B3191" s="113" t="s">
        <v>6285</v>
      </c>
      <c r="C3191" s="114" t="s">
        <v>13</v>
      </c>
      <c r="D3191" s="115">
        <v>400.16</v>
      </c>
      <c r="E3191" s="115">
        <v>23.51</v>
      </c>
      <c r="F3191" s="115">
        <v>423.67</v>
      </c>
    </row>
    <row r="3192" spans="1:6" x14ac:dyDescent="0.25">
      <c r="A3192" s="112" t="s">
        <v>6286</v>
      </c>
      <c r="B3192" s="113" t="s">
        <v>6287</v>
      </c>
      <c r="C3192" s="114" t="s">
        <v>13</v>
      </c>
      <c r="D3192" s="115">
        <v>689.25</v>
      </c>
      <c r="E3192" s="115">
        <v>26.87</v>
      </c>
      <c r="F3192" s="115">
        <v>716.12</v>
      </c>
    </row>
    <row r="3193" spans="1:6" ht="30" x14ac:dyDescent="0.25">
      <c r="A3193" s="112" t="s">
        <v>6288</v>
      </c>
      <c r="B3193" s="113" t="s">
        <v>6289</v>
      </c>
      <c r="C3193" s="114" t="s">
        <v>13</v>
      </c>
      <c r="D3193" s="115">
        <v>531.46</v>
      </c>
      <c r="E3193" s="115">
        <v>20.16</v>
      </c>
      <c r="F3193" s="115">
        <v>551.62</v>
      </c>
    </row>
    <row r="3194" spans="1:6" ht="30" x14ac:dyDescent="0.25">
      <c r="A3194" s="112" t="s">
        <v>6290</v>
      </c>
      <c r="B3194" s="113" t="s">
        <v>6291</v>
      </c>
      <c r="C3194" s="114" t="s">
        <v>13</v>
      </c>
      <c r="D3194" s="115">
        <v>624.80999999999995</v>
      </c>
      <c r="E3194" s="115">
        <v>23.51</v>
      </c>
      <c r="F3194" s="115">
        <v>648.32000000000005</v>
      </c>
    </row>
    <row r="3195" spans="1:6" ht="30" x14ac:dyDescent="0.25">
      <c r="A3195" s="112" t="s">
        <v>6292</v>
      </c>
      <c r="B3195" s="113" t="s">
        <v>6293</v>
      </c>
      <c r="C3195" s="114" t="s">
        <v>13</v>
      </c>
      <c r="D3195" s="115">
        <v>1127.74</v>
      </c>
      <c r="E3195" s="115">
        <v>26.87</v>
      </c>
      <c r="F3195" s="115">
        <v>1154.6099999999999</v>
      </c>
    </row>
    <row r="3196" spans="1:6" x14ac:dyDescent="0.25">
      <c r="A3196" s="112" t="s">
        <v>6294</v>
      </c>
      <c r="B3196" s="113" t="s">
        <v>6295</v>
      </c>
      <c r="C3196" s="114" t="s">
        <v>13</v>
      </c>
      <c r="D3196" s="115">
        <v>248.99</v>
      </c>
      <c r="E3196" s="115">
        <v>18.48</v>
      </c>
      <c r="F3196" s="115">
        <v>267.47000000000003</v>
      </c>
    </row>
    <row r="3197" spans="1:6" x14ac:dyDescent="0.25">
      <c r="A3197" s="112" t="s">
        <v>6296</v>
      </c>
      <c r="B3197" s="113" t="s">
        <v>6297</v>
      </c>
      <c r="C3197" s="114" t="s">
        <v>13</v>
      </c>
      <c r="D3197" s="115">
        <v>209.58</v>
      </c>
      <c r="E3197" s="115">
        <v>20.16</v>
      </c>
      <c r="F3197" s="115">
        <v>229.74</v>
      </c>
    </row>
    <row r="3198" spans="1:6" x14ac:dyDescent="0.25">
      <c r="A3198" s="108" t="s">
        <v>6298</v>
      </c>
      <c r="B3198" s="109" t="s">
        <v>6299</v>
      </c>
      <c r="C3198" s="110"/>
      <c r="D3198" s="111"/>
      <c r="E3198" s="111"/>
      <c r="F3198" s="111"/>
    </row>
    <row r="3199" spans="1:6" ht="30" x14ac:dyDescent="0.25">
      <c r="A3199" s="112" t="s">
        <v>6300</v>
      </c>
      <c r="B3199" s="113" t="s">
        <v>6301</v>
      </c>
      <c r="C3199" s="114" t="s">
        <v>13</v>
      </c>
      <c r="D3199" s="115">
        <v>512.25</v>
      </c>
      <c r="E3199" s="115">
        <v>23.51</v>
      </c>
      <c r="F3199" s="115">
        <v>535.76</v>
      </c>
    </row>
    <row r="3200" spans="1:6" ht="30" x14ac:dyDescent="0.25">
      <c r="A3200" s="112" t="s">
        <v>6302</v>
      </c>
      <c r="B3200" s="113" t="s">
        <v>6303</v>
      </c>
      <c r="C3200" s="114" t="s">
        <v>13</v>
      </c>
      <c r="D3200" s="115">
        <v>613.02</v>
      </c>
      <c r="E3200" s="115">
        <v>26.87</v>
      </c>
      <c r="F3200" s="115">
        <v>639.89</v>
      </c>
    </row>
    <row r="3201" spans="1:6" ht="30" x14ac:dyDescent="0.25">
      <c r="A3201" s="112" t="s">
        <v>6304</v>
      </c>
      <c r="B3201" s="113" t="s">
        <v>6305</v>
      </c>
      <c r="C3201" s="114" t="s">
        <v>13</v>
      </c>
      <c r="D3201" s="115">
        <v>917.82</v>
      </c>
      <c r="E3201" s="115">
        <v>30.23</v>
      </c>
      <c r="F3201" s="115">
        <v>948.05</v>
      </c>
    </row>
    <row r="3202" spans="1:6" ht="30" x14ac:dyDescent="0.25">
      <c r="A3202" s="112" t="s">
        <v>6306</v>
      </c>
      <c r="B3202" s="113" t="s">
        <v>6307</v>
      </c>
      <c r="C3202" s="114" t="s">
        <v>13</v>
      </c>
      <c r="D3202" s="115">
        <v>1459.27</v>
      </c>
      <c r="E3202" s="115">
        <v>33.590000000000003</v>
      </c>
      <c r="F3202" s="115">
        <v>1492.86</v>
      </c>
    </row>
    <row r="3203" spans="1:6" ht="30" x14ac:dyDescent="0.25">
      <c r="A3203" s="112" t="s">
        <v>6308</v>
      </c>
      <c r="B3203" s="113" t="s">
        <v>6309</v>
      </c>
      <c r="C3203" s="114" t="s">
        <v>13</v>
      </c>
      <c r="D3203" s="115">
        <v>397.38</v>
      </c>
      <c r="E3203" s="115">
        <v>23.51</v>
      </c>
      <c r="F3203" s="115">
        <v>420.89</v>
      </c>
    </row>
    <row r="3204" spans="1:6" ht="30" x14ac:dyDescent="0.25">
      <c r="A3204" s="112" t="s">
        <v>6310</v>
      </c>
      <c r="B3204" s="113" t="s">
        <v>6311</v>
      </c>
      <c r="C3204" s="114" t="s">
        <v>13</v>
      </c>
      <c r="D3204" s="115">
        <v>355.29</v>
      </c>
      <c r="E3204" s="115">
        <v>23.51</v>
      </c>
      <c r="F3204" s="115">
        <v>378.8</v>
      </c>
    </row>
    <row r="3205" spans="1:6" ht="30" x14ac:dyDescent="0.25">
      <c r="A3205" s="112" t="s">
        <v>6312</v>
      </c>
      <c r="B3205" s="113" t="s">
        <v>6313</v>
      </c>
      <c r="C3205" s="114" t="s">
        <v>13</v>
      </c>
      <c r="D3205" s="115">
        <v>786.43</v>
      </c>
      <c r="E3205" s="115">
        <v>26.87</v>
      </c>
      <c r="F3205" s="115">
        <v>813.3</v>
      </c>
    </row>
    <row r="3206" spans="1:6" ht="30" x14ac:dyDescent="0.25">
      <c r="A3206" s="112" t="s">
        <v>6314</v>
      </c>
      <c r="B3206" s="113" t="s">
        <v>6315</v>
      </c>
      <c r="C3206" s="114" t="s">
        <v>13</v>
      </c>
      <c r="D3206" s="115">
        <v>925.51</v>
      </c>
      <c r="E3206" s="115">
        <v>30.23</v>
      </c>
      <c r="F3206" s="115">
        <v>955.74</v>
      </c>
    </row>
    <row r="3207" spans="1:6" ht="30" x14ac:dyDescent="0.25">
      <c r="A3207" s="112" t="s">
        <v>6316</v>
      </c>
      <c r="B3207" s="113" t="s">
        <v>6317</v>
      </c>
      <c r="C3207" s="114" t="s">
        <v>13</v>
      </c>
      <c r="D3207" s="115">
        <v>1374.86</v>
      </c>
      <c r="E3207" s="115">
        <v>33.590000000000003</v>
      </c>
      <c r="F3207" s="115">
        <v>1408.45</v>
      </c>
    </row>
    <row r="3208" spans="1:6" x14ac:dyDescent="0.25">
      <c r="A3208" s="108" t="s">
        <v>6318</v>
      </c>
      <c r="B3208" s="109" t="s">
        <v>6319</v>
      </c>
      <c r="C3208" s="110"/>
      <c r="D3208" s="111"/>
      <c r="E3208" s="111"/>
      <c r="F3208" s="111"/>
    </row>
    <row r="3209" spans="1:6" x14ac:dyDescent="0.25">
      <c r="A3209" s="112" t="s">
        <v>6320</v>
      </c>
      <c r="B3209" s="113" t="s">
        <v>6321</v>
      </c>
      <c r="C3209" s="114" t="s">
        <v>119</v>
      </c>
      <c r="D3209" s="115">
        <v>1.59</v>
      </c>
      <c r="E3209" s="115">
        <v>56.8</v>
      </c>
      <c r="F3209" s="115">
        <v>58.39</v>
      </c>
    </row>
    <row r="3210" spans="1:6" x14ac:dyDescent="0.25">
      <c r="A3210" s="112" t="s">
        <v>6322</v>
      </c>
      <c r="B3210" s="113" t="s">
        <v>6323</v>
      </c>
      <c r="C3210" s="114" t="s">
        <v>119</v>
      </c>
      <c r="D3210" s="115">
        <v>54.95</v>
      </c>
      <c r="E3210" s="115">
        <v>33.04</v>
      </c>
      <c r="F3210" s="115">
        <v>87.99</v>
      </c>
    </row>
    <row r="3211" spans="1:6" x14ac:dyDescent="0.25">
      <c r="A3211" s="108" t="s">
        <v>6324</v>
      </c>
      <c r="B3211" s="109" t="s">
        <v>6325</v>
      </c>
      <c r="C3211" s="110"/>
      <c r="D3211" s="111"/>
      <c r="E3211" s="111"/>
      <c r="F3211" s="111"/>
    </row>
    <row r="3212" spans="1:6" ht="30" x14ac:dyDescent="0.25">
      <c r="A3212" s="112" t="s">
        <v>6326</v>
      </c>
      <c r="B3212" s="113" t="s">
        <v>6327</v>
      </c>
      <c r="C3212" s="114" t="s">
        <v>119</v>
      </c>
      <c r="D3212" s="115">
        <v>67.42</v>
      </c>
      <c r="E3212" s="115">
        <v>58.79</v>
      </c>
      <c r="F3212" s="115">
        <v>126.21</v>
      </c>
    </row>
    <row r="3213" spans="1:6" ht="30" x14ac:dyDescent="0.25">
      <c r="A3213" s="112" t="s">
        <v>6328</v>
      </c>
      <c r="B3213" s="113" t="s">
        <v>6329</v>
      </c>
      <c r="C3213" s="114" t="s">
        <v>119</v>
      </c>
      <c r="D3213" s="115">
        <v>75.989999999999995</v>
      </c>
      <c r="E3213" s="115">
        <v>67.180000000000007</v>
      </c>
      <c r="F3213" s="115">
        <v>143.16999999999999</v>
      </c>
    </row>
    <row r="3214" spans="1:6" ht="30" x14ac:dyDescent="0.25">
      <c r="A3214" s="112" t="s">
        <v>6330</v>
      </c>
      <c r="B3214" s="113" t="s">
        <v>6331</v>
      </c>
      <c r="C3214" s="114" t="s">
        <v>119</v>
      </c>
      <c r="D3214" s="115">
        <v>83.58</v>
      </c>
      <c r="E3214" s="115">
        <v>67.180000000000007</v>
      </c>
      <c r="F3214" s="115">
        <v>150.76</v>
      </c>
    </row>
    <row r="3215" spans="1:6" ht="30" x14ac:dyDescent="0.25">
      <c r="A3215" s="112" t="s">
        <v>6332</v>
      </c>
      <c r="B3215" s="113" t="s">
        <v>6333</v>
      </c>
      <c r="C3215" s="114" t="s">
        <v>119</v>
      </c>
      <c r="D3215" s="115">
        <v>114.54</v>
      </c>
      <c r="E3215" s="115">
        <v>75.58</v>
      </c>
      <c r="F3215" s="115">
        <v>190.12</v>
      </c>
    </row>
    <row r="3216" spans="1:6" ht="30" x14ac:dyDescent="0.25">
      <c r="A3216" s="112" t="s">
        <v>6334</v>
      </c>
      <c r="B3216" s="113" t="s">
        <v>6335</v>
      </c>
      <c r="C3216" s="114" t="s">
        <v>119</v>
      </c>
      <c r="D3216" s="115">
        <v>184.62</v>
      </c>
      <c r="E3216" s="115">
        <v>83.98</v>
      </c>
      <c r="F3216" s="115">
        <v>268.60000000000002</v>
      </c>
    </row>
    <row r="3217" spans="1:6" ht="30" x14ac:dyDescent="0.25">
      <c r="A3217" s="112" t="s">
        <v>6336</v>
      </c>
      <c r="B3217" s="113" t="s">
        <v>6337</v>
      </c>
      <c r="C3217" s="114" t="s">
        <v>119</v>
      </c>
      <c r="D3217" s="115">
        <v>204.74</v>
      </c>
      <c r="E3217" s="115">
        <v>94.48</v>
      </c>
      <c r="F3217" s="115">
        <v>299.22000000000003</v>
      </c>
    </row>
    <row r="3218" spans="1:6" ht="30" x14ac:dyDescent="0.25">
      <c r="A3218" s="112" t="s">
        <v>6338</v>
      </c>
      <c r="B3218" s="113" t="s">
        <v>6339</v>
      </c>
      <c r="C3218" s="114" t="s">
        <v>119</v>
      </c>
      <c r="D3218" s="115">
        <v>291.27999999999997</v>
      </c>
      <c r="E3218" s="115">
        <v>100.78</v>
      </c>
      <c r="F3218" s="115">
        <v>392.06</v>
      </c>
    </row>
    <row r="3219" spans="1:6" ht="30" x14ac:dyDescent="0.25">
      <c r="A3219" s="112" t="s">
        <v>6340</v>
      </c>
      <c r="B3219" s="113" t="s">
        <v>6341</v>
      </c>
      <c r="C3219" s="114" t="s">
        <v>119</v>
      </c>
      <c r="D3219" s="115">
        <v>281.54000000000002</v>
      </c>
      <c r="E3219" s="115">
        <v>104.98</v>
      </c>
      <c r="F3219" s="115">
        <v>386.52</v>
      </c>
    </row>
    <row r="3220" spans="1:6" ht="30" x14ac:dyDescent="0.25">
      <c r="A3220" s="112" t="s">
        <v>6342</v>
      </c>
      <c r="B3220" s="113" t="s">
        <v>6343</v>
      </c>
      <c r="C3220" s="114" t="s">
        <v>119</v>
      </c>
      <c r="D3220" s="115">
        <v>403.19</v>
      </c>
      <c r="E3220" s="115">
        <v>111.28</v>
      </c>
      <c r="F3220" s="115">
        <v>514.47</v>
      </c>
    </row>
    <row r="3221" spans="1:6" ht="30" x14ac:dyDescent="0.25">
      <c r="A3221" s="112" t="s">
        <v>6344</v>
      </c>
      <c r="B3221" s="113" t="s">
        <v>6345</v>
      </c>
      <c r="C3221" s="114" t="s">
        <v>119</v>
      </c>
      <c r="D3221" s="115">
        <v>573.58000000000004</v>
      </c>
      <c r="E3221" s="115">
        <v>115.47</v>
      </c>
      <c r="F3221" s="115">
        <v>689.05</v>
      </c>
    </row>
    <row r="3222" spans="1:6" ht="30" x14ac:dyDescent="0.25">
      <c r="A3222" s="112" t="s">
        <v>6346</v>
      </c>
      <c r="B3222" s="113" t="s">
        <v>6347</v>
      </c>
      <c r="C3222" s="114" t="s">
        <v>119</v>
      </c>
      <c r="D3222" s="115">
        <v>823.68</v>
      </c>
      <c r="E3222" s="115">
        <v>125.97</v>
      </c>
      <c r="F3222" s="115">
        <v>949.65</v>
      </c>
    </row>
    <row r="3223" spans="1:6" ht="30" x14ac:dyDescent="0.25">
      <c r="A3223" s="112" t="s">
        <v>6348</v>
      </c>
      <c r="B3223" s="113" t="s">
        <v>6349</v>
      </c>
      <c r="C3223" s="114" t="s">
        <v>119</v>
      </c>
      <c r="D3223" s="115">
        <v>902.2</v>
      </c>
      <c r="E3223" s="115">
        <v>138.57</v>
      </c>
      <c r="F3223" s="115">
        <v>1040.77</v>
      </c>
    </row>
    <row r="3224" spans="1:6" ht="30" x14ac:dyDescent="0.25">
      <c r="A3224" s="112" t="s">
        <v>6350</v>
      </c>
      <c r="B3224" s="113" t="s">
        <v>6351</v>
      </c>
      <c r="C3224" s="114" t="s">
        <v>119</v>
      </c>
      <c r="D3224" s="115">
        <v>1131.56</v>
      </c>
      <c r="E3224" s="115">
        <v>146.97</v>
      </c>
      <c r="F3224" s="115">
        <v>1278.53</v>
      </c>
    </row>
    <row r="3225" spans="1:6" x14ac:dyDescent="0.25">
      <c r="A3225" s="108" t="s">
        <v>6352</v>
      </c>
      <c r="B3225" s="109" t="s">
        <v>6353</v>
      </c>
      <c r="C3225" s="110"/>
      <c r="D3225" s="111"/>
      <c r="E3225" s="111"/>
      <c r="F3225" s="111"/>
    </row>
    <row r="3226" spans="1:6" x14ac:dyDescent="0.25">
      <c r="A3226" s="112" t="s">
        <v>6354</v>
      </c>
      <c r="B3226" s="113" t="s">
        <v>6355</v>
      </c>
      <c r="C3226" s="114" t="s">
        <v>119</v>
      </c>
      <c r="D3226" s="115">
        <v>127.39</v>
      </c>
      <c r="E3226" s="115">
        <v>13.4</v>
      </c>
      <c r="F3226" s="115">
        <v>140.79</v>
      </c>
    </row>
    <row r="3227" spans="1:6" x14ac:dyDescent="0.25">
      <c r="A3227" s="112" t="s">
        <v>6356</v>
      </c>
      <c r="B3227" s="113" t="s">
        <v>6357</v>
      </c>
      <c r="C3227" s="114" t="s">
        <v>119</v>
      </c>
      <c r="D3227" s="115">
        <v>163.79</v>
      </c>
      <c r="E3227" s="115">
        <v>20.100000000000001</v>
      </c>
      <c r="F3227" s="115">
        <v>183.89</v>
      </c>
    </row>
    <row r="3228" spans="1:6" x14ac:dyDescent="0.25">
      <c r="A3228" s="112" t="s">
        <v>6358</v>
      </c>
      <c r="B3228" s="113" t="s">
        <v>6359</v>
      </c>
      <c r="C3228" s="114" t="s">
        <v>119</v>
      </c>
      <c r="D3228" s="115">
        <v>207.63</v>
      </c>
      <c r="E3228" s="115">
        <v>23.45</v>
      </c>
      <c r="F3228" s="115">
        <v>231.08</v>
      </c>
    </row>
    <row r="3229" spans="1:6" x14ac:dyDescent="0.25">
      <c r="A3229" s="112" t="s">
        <v>6360</v>
      </c>
      <c r="B3229" s="113" t="s">
        <v>6361</v>
      </c>
      <c r="C3229" s="114" t="s">
        <v>119</v>
      </c>
      <c r="D3229" s="115">
        <v>303.24</v>
      </c>
      <c r="E3229" s="115">
        <v>26.8</v>
      </c>
      <c r="F3229" s="115">
        <v>330.04</v>
      </c>
    </row>
    <row r="3230" spans="1:6" x14ac:dyDescent="0.25">
      <c r="A3230" s="112" t="s">
        <v>6362</v>
      </c>
      <c r="B3230" s="113" t="s">
        <v>6363</v>
      </c>
      <c r="C3230" s="114" t="s">
        <v>119</v>
      </c>
      <c r="D3230" s="115">
        <v>378.24</v>
      </c>
      <c r="E3230" s="115">
        <v>33.5</v>
      </c>
      <c r="F3230" s="115">
        <v>411.74</v>
      </c>
    </row>
    <row r="3231" spans="1:6" x14ac:dyDescent="0.25">
      <c r="A3231" s="112" t="s">
        <v>6364</v>
      </c>
      <c r="B3231" s="113" t="s">
        <v>6365</v>
      </c>
      <c r="C3231" s="114" t="s">
        <v>119</v>
      </c>
      <c r="D3231" s="115">
        <v>478.49</v>
      </c>
      <c r="E3231" s="115">
        <v>40.200000000000003</v>
      </c>
      <c r="F3231" s="115">
        <v>518.69000000000005</v>
      </c>
    </row>
    <row r="3232" spans="1:6" x14ac:dyDescent="0.25">
      <c r="A3232" s="112" t="s">
        <v>6366</v>
      </c>
      <c r="B3232" s="113" t="s">
        <v>6367</v>
      </c>
      <c r="C3232" s="114" t="s">
        <v>119</v>
      </c>
      <c r="D3232" s="115">
        <v>522.61</v>
      </c>
      <c r="E3232" s="115">
        <v>50.25</v>
      </c>
      <c r="F3232" s="115">
        <v>572.86</v>
      </c>
    </row>
    <row r="3233" spans="1:6" x14ac:dyDescent="0.25">
      <c r="A3233" s="112" t="s">
        <v>6368</v>
      </c>
      <c r="B3233" s="113" t="s">
        <v>6369</v>
      </c>
      <c r="C3233" s="114" t="s">
        <v>119</v>
      </c>
      <c r="D3233" s="115">
        <v>746.48</v>
      </c>
      <c r="E3233" s="115">
        <v>100.5</v>
      </c>
      <c r="F3233" s="115">
        <v>846.98</v>
      </c>
    </row>
    <row r="3234" spans="1:6" x14ac:dyDescent="0.25">
      <c r="A3234" s="108" t="s">
        <v>6370</v>
      </c>
      <c r="B3234" s="109" t="s">
        <v>6371</v>
      </c>
      <c r="C3234" s="110"/>
      <c r="D3234" s="111"/>
      <c r="E3234" s="111"/>
      <c r="F3234" s="111"/>
    </row>
    <row r="3235" spans="1:6" x14ac:dyDescent="0.25">
      <c r="A3235" s="112" t="s">
        <v>6372</v>
      </c>
      <c r="B3235" s="113" t="s">
        <v>6373</v>
      </c>
      <c r="C3235" s="114" t="s">
        <v>119</v>
      </c>
      <c r="D3235" s="115">
        <v>161.47</v>
      </c>
      <c r="E3235" s="115">
        <v>21</v>
      </c>
      <c r="F3235" s="115">
        <v>182.47</v>
      </c>
    </row>
    <row r="3236" spans="1:6" x14ac:dyDescent="0.25">
      <c r="A3236" s="112" t="s">
        <v>6374</v>
      </c>
      <c r="B3236" s="113" t="s">
        <v>6375</v>
      </c>
      <c r="C3236" s="114" t="s">
        <v>119</v>
      </c>
      <c r="D3236" s="115">
        <v>161.83000000000001</v>
      </c>
      <c r="E3236" s="115">
        <v>21</v>
      </c>
      <c r="F3236" s="115">
        <v>182.83</v>
      </c>
    </row>
    <row r="3237" spans="1:6" x14ac:dyDescent="0.25">
      <c r="A3237" s="112" t="s">
        <v>6376</v>
      </c>
      <c r="B3237" s="113" t="s">
        <v>6377</v>
      </c>
      <c r="C3237" s="114" t="s">
        <v>119</v>
      </c>
      <c r="D3237" s="115">
        <v>184.59</v>
      </c>
      <c r="E3237" s="115">
        <v>29.37</v>
      </c>
      <c r="F3237" s="115">
        <v>213.96</v>
      </c>
    </row>
    <row r="3238" spans="1:6" x14ac:dyDescent="0.25">
      <c r="A3238" s="112" t="s">
        <v>6378</v>
      </c>
      <c r="B3238" s="113" t="s">
        <v>6379</v>
      </c>
      <c r="C3238" s="114" t="s">
        <v>119</v>
      </c>
      <c r="D3238" s="115">
        <v>253.72</v>
      </c>
      <c r="E3238" s="115">
        <v>29.37</v>
      </c>
      <c r="F3238" s="115">
        <v>283.08999999999997</v>
      </c>
    </row>
    <row r="3239" spans="1:6" x14ac:dyDescent="0.25">
      <c r="A3239" s="112" t="s">
        <v>6380</v>
      </c>
      <c r="B3239" s="113" t="s">
        <v>6381</v>
      </c>
      <c r="C3239" s="114" t="s">
        <v>119</v>
      </c>
      <c r="D3239" s="115">
        <v>597.45000000000005</v>
      </c>
      <c r="E3239" s="115">
        <v>29.37</v>
      </c>
      <c r="F3239" s="115">
        <v>626.82000000000005</v>
      </c>
    </row>
    <row r="3240" spans="1:6" ht="30" x14ac:dyDescent="0.25">
      <c r="A3240" s="112" t="s">
        <v>6382</v>
      </c>
      <c r="B3240" s="113" t="s">
        <v>6383</v>
      </c>
      <c r="C3240" s="114" t="s">
        <v>13</v>
      </c>
      <c r="D3240" s="115">
        <v>104.47</v>
      </c>
      <c r="E3240" s="115">
        <v>16.8</v>
      </c>
      <c r="F3240" s="115">
        <v>121.27</v>
      </c>
    </row>
    <row r="3241" spans="1:6" ht="30" x14ac:dyDescent="0.25">
      <c r="A3241" s="112" t="s">
        <v>6384</v>
      </c>
      <c r="B3241" s="113" t="s">
        <v>6385</v>
      </c>
      <c r="C3241" s="114" t="s">
        <v>13</v>
      </c>
      <c r="D3241" s="115">
        <v>124.91</v>
      </c>
      <c r="E3241" s="115">
        <v>16.8</v>
      </c>
      <c r="F3241" s="115">
        <v>141.71</v>
      </c>
    </row>
    <row r="3242" spans="1:6" ht="30" x14ac:dyDescent="0.25">
      <c r="A3242" s="112" t="s">
        <v>6386</v>
      </c>
      <c r="B3242" s="113" t="s">
        <v>6387</v>
      </c>
      <c r="C3242" s="114" t="s">
        <v>13</v>
      </c>
      <c r="D3242" s="115">
        <v>146.74</v>
      </c>
      <c r="E3242" s="115">
        <v>21</v>
      </c>
      <c r="F3242" s="115">
        <v>167.74</v>
      </c>
    </row>
    <row r="3243" spans="1:6" ht="30" x14ac:dyDescent="0.25">
      <c r="A3243" s="112" t="s">
        <v>6388</v>
      </c>
      <c r="B3243" s="113" t="s">
        <v>6389</v>
      </c>
      <c r="C3243" s="114" t="s">
        <v>13</v>
      </c>
      <c r="D3243" s="115">
        <v>271.01</v>
      </c>
      <c r="E3243" s="115">
        <v>21</v>
      </c>
      <c r="F3243" s="115">
        <v>292.01</v>
      </c>
    </row>
    <row r="3244" spans="1:6" ht="30" x14ac:dyDescent="0.25">
      <c r="A3244" s="112" t="s">
        <v>6390</v>
      </c>
      <c r="B3244" s="113" t="s">
        <v>6391</v>
      </c>
      <c r="C3244" s="114" t="s">
        <v>13</v>
      </c>
      <c r="D3244" s="115">
        <v>445.07</v>
      </c>
      <c r="E3244" s="115">
        <v>21</v>
      </c>
      <c r="F3244" s="115">
        <v>466.07</v>
      </c>
    </row>
    <row r="3245" spans="1:6" ht="30" x14ac:dyDescent="0.25">
      <c r="A3245" s="112" t="s">
        <v>6392</v>
      </c>
      <c r="B3245" s="113" t="s">
        <v>6393</v>
      </c>
      <c r="C3245" s="114" t="s">
        <v>319</v>
      </c>
      <c r="D3245" s="115">
        <v>1329.46</v>
      </c>
      <c r="E3245" s="115">
        <v>16.8</v>
      </c>
      <c r="F3245" s="115">
        <v>1346.26</v>
      </c>
    </row>
    <row r="3246" spans="1:6" ht="30" x14ac:dyDescent="0.25">
      <c r="A3246" s="112" t="s">
        <v>6394</v>
      </c>
      <c r="B3246" s="113" t="s">
        <v>6395</v>
      </c>
      <c r="C3246" s="114" t="s">
        <v>319</v>
      </c>
      <c r="D3246" s="115">
        <v>1388.87</v>
      </c>
      <c r="E3246" s="115">
        <v>16.8</v>
      </c>
      <c r="F3246" s="115">
        <v>1405.67</v>
      </c>
    </row>
    <row r="3247" spans="1:6" ht="30" x14ac:dyDescent="0.25">
      <c r="A3247" s="112" t="s">
        <v>6396</v>
      </c>
      <c r="B3247" s="113" t="s">
        <v>6397</v>
      </c>
      <c r="C3247" s="114" t="s">
        <v>319</v>
      </c>
      <c r="D3247" s="115">
        <v>1362.51</v>
      </c>
      <c r="E3247" s="115">
        <v>21</v>
      </c>
      <c r="F3247" s="115">
        <v>1383.51</v>
      </c>
    </row>
    <row r="3248" spans="1:6" ht="30" x14ac:dyDescent="0.25">
      <c r="A3248" s="112" t="s">
        <v>6398</v>
      </c>
      <c r="B3248" s="113" t="s">
        <v>6399</v>
      </c>
      <c r="C3248" s="114" t="s">
        <v>319</v>
      </c>
      <c r="D3248" s="115">
        <v>1479.81</v>
      </c>
      <c r="E3248" s="115">
        <v>21</v>
      </c>
      <c r="F3248" s="115">
        <v>1500.81</v>
      </c>
    </row>
    <row r="3249" spans="1:6" ht="30" x14ac:dyDescent="0.25">
      <c r="A3249" s="112" t="s">
        <v>6400</v>
      </c>
      <c r="B3249" s="113" t="s">
        <v>6401</v>
      </c>
      <c r="C3249" s="114" t="s">
        <v>319</v>
      </c>
      <c r="D3249" s="115">
        <v>2163.4</v>
      </c>
      <c r="E3249" s="115">
        <v>21</v>
      </c>
      <c r="F3249" s="115">
        <v>2184.4</v>
      </c>
    </row>
    <row r="3250" spans="1:6" ht="30" x14ac:dyDescent="0.25">
      <c r="A3250" s="112" t="s">
        <v>6402</v>
      </c>
      <c r="B3250" s="113" t="s">
        <v>6403</v>
      </c>
      <c r="C3250" s="114" t="s">
        <v>319</v>
      </c>
      <c r="D3250" s="115">
        <v>3056.35</v>
      </c>
      <c r="E3250" s="115">
        <v>21</v>
      </c>
      <c r="F3250" s="115">
        <v>3077.35</v>
      </c>
    </row>
    <row r="3251" spans="1:6" x14ac:dyDescent="0.25">
      <c r="A3251" s="112" t="s">
        <v>6404</v>
      </c>
      <c r="B3251" s="113" t="s">
        <v>6405</v>
      </c>
      <c r="C3251" s="114" t="s">
        <v>119</v>
      </c>
      <c r="D3251" s="115">
        <v>310.26</v>
      </c>
      <c r="E3251" s="115">
        <v>29.37</v>
      </c>
      <c r="F3251" s="115">
        <v>339.63</v>
      </c>
    </row>
    <row r="3252" spans="1:6" x14ac:dyDescent="0.25">
      <c r="A3252" s="112" t="s">
        <v>6406</v>
      </c>
      <c r="B3252" s="113" t="s">
        <v>6407</v>
      </c>
      <c r="C3252" s="114" t="s">
        <v>119</v>
      </c>
      <c r="D3252" s="115">
        <v>790.11</v>
      </c>
      <c r="E3252" s="115">
        <v>29.37</v>
      </c>
      <c r="F3252" s="115">
        <v>819.48</v>
      </c>
    </row>
    <row r="3253" spans="1:6" x14ac:dyDescent="0.25">
      <c r="A3253" s="112" t="s">
        <v>6408</v>
      </c>
      <c r="B3253" s="113" t="s">
        <v>6409</v>
      </c>
      <c r="C3253" s="114" t="s">
        <v>13</v>
      </c>
      <c r="D3253" s="115">
        <v>153.15</v>
      </c>
      <c r="E3253" s="115">
        <v>16.8</v>
      </c>
      <c r="F3253" s="115">
        <v>169.95</v>
      </c>
    </row>
    <row r="3254" spans="1:6" x14ac:dyDescent="0.25">
      <c r="A3254" s="112" t="s">
        <v>6410</v>
      </c>
      <c r="B3254" s="113" t="s">
        <v>6411</v>
      </c>
      <c r="C3254" s="114" t="s">
        <v>13</v>
      </c>
      <c r="D3254" s="115">
        <v>210.1</v>
      </c>
      <c r="E3254" s="115">
        <v>16.8</v>
      </c>
      <c r="F3254" s="115">
        <v>226.9</v>
      </c>
    </row>
    <row r="3255" spans="1:6" x14ac:dyDescent="0.25">
      <c r="A3255" s="112" t="s">
        <v>6412</v>
      </c>
      <c r="B3255" s="113" t="s">
        <v>6413</v>
      </c>
      <c r="C3255" s="114" t="s">
        <v>13</v>
      </c>
      <c r="D3255" s="115">
        <v>214.3</v>
      </c>
      <c r="E3255" s="115">
        <v>21</v>
      </c>
      <c r="F3255" s="115">
        <v>235.3</v>
      </c>
    </row>
    <row r="3256" spans="1:6" x14ac:dyDescent="0.25">
      <c r="A3256" s="112" t="s">
        <v>6414</v>
      </c>
      <c r="B3256" s="113" t="s">
        <v>6415</v>
      </c>
      <c r="C3256" s="114" t="s">
        <v>13</v>
      </c>
      <c r="D3256" s="115">
        <v>306.14999999999998</v>
      </c>
      <c r="E3256" s="115">
        <v>21</v>
      </c>
      <c r="F3256" s="115">
        <v>327.14999999999998</v>
      </c>
    </row>
    <row r="3257" spans="1:6" x14ac:dyDescent="0.25">
      <c r="A3257" s="112" t="s">
        <v>6416</v>
      </c>
      <c r="B3257" s="113" t="s">
        <v>6417</v>
      </c>
      <c r="C3257" s="114" t="s">
        <v>13</v>
      </c>
      <c r="D3257" s="115">
        <v>386.23</v>
      </c>
      <c r="E3257" s="115">
        <v>21</v>
      </c>
      <c r="F3257" s="115">
        <v>407.23</v>
      </c>
    </row>
    <row r="3258" spans="1:6" x14ac:dyDescent="0.25">
      <c r="A3258" s="112" t="s">
        <v>6418</v>
      </c>
      <c r="B3258" s="113" t="s">
        <v>6419</v>
      </c>
      <c r="C3258" s="114" t="s">
        <v>13</v>
      </c>
      <c r="D3258" s="115">
        <v>814.79</v>
      </c>
      <c r="E3258" s="115">
        <v>21</v>
      </c>
      <c r="F3258" s="115">
        <v>835.79</v>
      </c>
    </row>
    <row r="3259" spans="1:6" x14ac:dyDescent="0.25">
      <c r="A3259" s="112" t="s">
        <v>6420</v>
      </c>
      <c r="B3259" s="113" t="s">
        <v>6421</v>
      </c>
      <c r="C3259" s="114" t="s">
        <v>13</v>
      </c>
      <c r="D3259" s="115">
        <v>192.75</v>
      </c>
      <c r="E3259" s="115">
        <v>16.8</v>
      </c>
      <c r="F3259" s="115">
        <v>209.55</v>
      </c>
    </row>
    <row r="3260" spans="1:6" x14ac:dyDescent="0.25">
      <c r="A3260" s="112" t="s">
        <v>6422</v>
      </c>
      <c r="B3260" s="113" t="s">
        <v>6423</v>
      </c>
      <c r="C3260" s="114" t="s">
        <v>13</v>
      </c>
      <c r="D3260" s="115">
        <v>178.66</v>
      </c>
      <c r="E3260" s="115">
        <v>16.8</v>
      </c>
      <c r="F3260" s="115">
        <v>195.46</v>
      </c>
    </row>
    <row r="3261" spans="1:6" x14ac:dyDescent="0.25">
      <c r="A3261" s="112" t="s">
        <v>6424</v>
      </c>
      <c r="B3261" s="113" t="s">
        <v>6425</v>
      </c>
      <c r="C3261" s="114" t="s">
        <v>13</v>
      </c>
      <c r="D3261" s="115">
        <v>217.37</v>
      </c>
      <c r="E3261" s="115">
        <v>21</v>
      </c>
      <c r="F3261" s="115">
        <v>238.37</v>
      </c>
    </row>
    <row r="3262" spans="1:6" x14ac:dyDescent="0.25">
      <c r="A3262" s="112" t="s">
        <v>6426</v>
      </c>
      <c r="B3262" s="113" t="s">
        <v>6427</v>
      </c>
      <c r="C3262" s="114" t="s">
        <v>13</v>
      </c>
      <c r="D3262" s="115">
        <v>521.19000000000005</v>
      </c>
      <c r="E3262" s="115">
        <v>21</v>
      </c>
      <c r="F3262" s="115">
        <v>542.19000000000005</v>
      </c>
    </row>
    <row r="3263" spans="1:6" x14ac:dyDescent="0.25">
      <c r="A3263" s="112" t="s">
        <v>6428</v>
      </c>
      <c r="B3263" s="113" t="s">
        <v>6429</v>
      </c>
      <c r="C3263" s="114" t="s">
        <v>13</v>
      </c>
      <c r="D3263" s="115">
        <v>843.48</v>
      </c>
      <c r="E3263" s="115">
        <v>21</v>
      </c>
      <c r="F3263" s="115">
        <v>864.48</v>
      </c>
    </row>
    <row r="3264" spans="1:6" x14ac:dyDescent="0.25">
      <c r="A3264" s="112" t="s">
        <v>6430</v>
      </c>
      <c r="B3264" s="113" t="s">
        <v>6431</v>
      </c>
      <c r="C3264" s="114" t="s">
        <v>13</v>
      </c>
      <c r="D3264" s="115">
        <v>272.56</v>
      </c>
      <c r="E3264" s="115">
        <v>16.8</v>
      </c>
      <c r="F3264" s="115">
        <v>289.36</v>
      </c>
    </row>
    <row r="3265" spans="1:6" x14ac:dyDescent="0.25">
      <c r="A3265" s="112" t="s">
        <v>6432</v>
      </c>
      <c r="B3265" s="113" t="s">
        <v>6433</v>
      </c>
      <c r="C3265" s="114" t="s">
        <v>13</v>
      </c>
      <c r="D3265" s="115">
        <v>299.45</v>
      </c>
      <c r="E3265" s="115">
        <v>16.8</v>
      </c>
      <c r="F3265" s="115">
        <v>316.25</v>
      </c>
    </row>
    <row r="3266" spans="1:6" x14ac:dyDescent="0.25">
      <c r="A3266" s="112" t="s">
        <v>6434</v>
      </c>
      <c r="B3266" s="113" t="s">
        <v>6435</v>
      </c>
      <c r="C3266" s="114" t="s">
        <v>13</v>
      </c>
      <c r="D3266" s="115">
        <v>331.1</v>
      </c>
      <c r="E3266" s="115">
        <v>16.8</v>
      </c>
      <c r="F3266" s="115">
        <v>347.9</v>
      </c>
    </row>
    <row r="3267" spans="1:6" x14ac:dyDescent="0.25">
      <c r="A3267" s="112" t="s">
        <v>6436</v>
      </c>
      <c r="B3267" s="113" t="s">
        <v>6437</v>
      </c>
      <c r="C3267" s="114" t="s">
        <v>13</v>
      </c>
      <c r="D3267" s="115">
        <v>396.93</v>
      </c>
      <c r="E3267" s="115">
        <v>21</v>
      </c>
      <c r="F3267" s="115">
        <v>417.93</v>
      </c>
    </row>
    <row r="3268" spans="1:6" x14ac:dyDescent="0.25">
      <c r="A3268" s="112" t="s">
        <v>6438</v>
      </c>
      <c r="B3268" s="113" t="s">
        <v>6439</v>
      </c>
      <c r="C3268" s="114" t="s">
        <v>13</v>
      </c>
      <c r="D3268" s="115">
        <v>390.89</v>
      </c>
      <c r="E3268" s="115">
        <v>21</v>
      </c>
      <c r="F3268" s="115">
        <v>411.89</v>
      </c>
    </row>
    <row r="3269" spans="1:6" x14ac:dyDescent="0.25">
      <c r="A3269" s="112" t="s">
        <v>6440</v>
      </c>
      <c r="B3269" s="113" t="s">
        <v>6441</v>
      </c>
      <c r="C3269" s="114" t="s">
        <v>13</v>
      </c>
      <c r="D3269" s="115">
        <v>944.67</v>
      </c>
      <c r="E3269" s="115">
        <v>21</v>
      </c>
      <c r="F3269" s="115">
        <v>965.67</v>
      </c>
    </row>
    <row r="3270" spans="1:6" ht="30" x14ac:dyDescent="0.25">
      <c r="A3270" s="112" t="s">
        <v>6442</v>
      </c>
      <c r="B3270" s="113" t="s">
        <v>6443</v>
      </c>
      <c r="C3270" s="114" t="s">
        <v>13</v>
      </c>
      <c r="D3270" s="115">
        <v>253.29</v>
      </c>
      <c r="E3270" s="115">
        <v>21</v>
      </c>
      <c r="F3270" s="115">
        <v>274.29000000000002</v>
      </c>
    </row>
    <row r="3271" spans="1:6" ht="30" x14ac:dyDescent="0.25">
      <c r="A3271" s="112" t="s">
        <v>6444</v>
      </c>
      <c r="B3271" s="113" t="s">
        <v>6445</v>
      </c>
      <c r="C3271" s="114" t="s">
        <v>13</v>
      </c>
      <c r="D3271" s="115">
        <v>648.5</v>
      </c>
      <c r="E3271" s="115">
        <v>21</v>
      </c>
      <c r="F3271" s="115">
        <v>669.5</v>
      </c>
    </row>
    <row r="3272" spans="1:6" x14ac:dyDescent="0.25">
      <c r="A3272" s="112" t="s">
        <v>6446</v>
      </c>
      <c r="B3272" s="113" t="s">
        <v>6447</v>
      </c>
      <c r="C3272" s="114" t="s">
        <v>13</v>
      </c>
      <c r="D3272" s="115">
        <v>173.89</v>
      </c>
      <c r="E3272" s="115">
        <v>16.8</v>
      </c>
      <c r="F3272" s="115">
        <v>190.69</v>
      </c>
    </row>
    <row r="3273" spans="1:6" x14ac:dyDescent="0.25">
      <c r="A3273" s="112" t="s">
        <v>6448</v>
      </c>
      <c r="B3273" s="113" t="s">
        <v>6449</v>
      </c>
      <c r="C3273" s="114" t="s">
        <v>13</v>
      </c>
      <c r="D3273" s="115">
        <v>217.79</v>
      </c>
      <c r="E3273" s="115">
        <v>21</v>
      </c>
      <c r="F3273" s="115">
        <v>238.79</v>
      </c>
    </row>
    <row r="3274" spans="1:6" x14ac:dyDescent="0.25">
      <c r="A3274" s="112" t="s">
        <v>6450</v>
      </c>
      <c r="B3274" s="113" t="s">
        <v>6451</v>
      </c>
      <c r="C3274" s="114" t="s">
        <v>13</v>
      </c>
      <c r="D3274" s="115">
        <v>260.38</v>
      </c>
      <c r="E3274" s="115">
        <v>21</v>
      </c>
      <c r="F3274" s="115">
        <v>281.38</v>
      </c>
    </row>
    <row r="3275" spans="1:6" x14ac:dyDescent="0.25">
      <c r="A3275" s="112" t="s">
        <v>6452</v>
      </c>
      <c r="B3275" s="113" t="s">
        <v>6453</v>
      </c>
      <c r="C3275" s="114" t="s">
        <v>13</v>
      </c>
      <c r="D3275" s="115">
        <v>261.17</v>
      </c>
      <c r="E3275" s="115">
        <v>21</v>
      </c>
      <c r="F3275" s="115">
        <v>282.17</v>
      </c>
    </row>
    <row r="3276" spans="1:6" x14ac:dyDescent="0.25">
      <c r="A3276" s="112" t="s">
        <v>6454</v>
      </c>
      <c r="B3276" s="113" t="s">
        <v>6455</v>
      </c>
      <c r="C3276" s="114" t="s">
        <v>13</v>
      </c>
      <c r="D3276" s="115">
        <v>703.57</v>
      </c>
      <c r="E3276" s="115">
        <v>21</v>
      </c>
      <c r="F3276" s="115">
        <v>724.57</v>
      </c>
    </row>
    <row r="3277" spans="1:6" x14ac:dyDescent="0.25">
      <c r="A3277" s="112" t="s">
        <v>6456</v>
      </c>
      <c r="B3277" s="113" t="s">
        <v>6457</v>
      </c>
      <c r="C3277" s="114" t="s">
        <v>13</v>
      </c>
      <c r="D3277" s="115">
        <v>658.83</v>
      </c>
      <c r="E3277" s="115">
        <v>21</v>
      </c>
      <c r="F3277" s="115">
        <v>679.83</v>
      </c>
    </row>
    <row r="3278" spans="1:6" x14ac:dyDescent="0.25">
      <c r="A3278" s="112" t="s">
        <v>6458</v>
      </c>
      <c r="B3278" s="113" t="s">
        <v>6459</v>
      </c>
      <c r="C3278" s="114" t="s">
        <v>13</v>
      </c>
      <c r="D3278" s="115">
        <v>677.51</v>
      </c>
      <c r="E3278" s="115">
        <v>21</v>
      </c>
      <c r="F3278" s="115">
        <v>698.51</v>
      </c>
    </row>
    <row r="3279" spans="1:6" x14ac:dyDescent="0.25">
      <c r="A3279" s="112" t="s">
        <v>6460</v>
      </c>
      <c r="B3279" s="113" t="s">
        <v>6461</v>
      </c>
      <c r="C3279" s="114" t="s">
        <v>13</v>
      </c>
      <c r="D3279" s="115">
        <v>703.01</v>
      </c>
      <c r="E3279" s="115">
        <v>21</v>
      </c>
      <c r="F3279" s="115">
        <v>724.01</v>
      </c>
    </row>
    <row r="3280" spans="1:6" x14ac:dyDescent="0.25">
      <c r="A3280" s="112" t="s">
        <v>6462</v>
      </c>
      <c r="B3280" s="113" t="s">
        <v>6463</v>
      </c>
      <c r="C3280" s="114" t="s">
        <v>13</v>
      </c>
      <c r="D3280" s="115">
        <v>1300.5899999999999</v>
      </c>
      <c r="E3280" s="115">
        <v>21</v>
      </c>
      <c r="F3280" s="115">
        <v>1321.59</v>
      </c>
    </row>
    <row r="3281" spans="1:6" x14ac:dyDescent="0.25">
      <c r="A3281" s="112" t="s">
        <v>6464</v>
      </c>
      <c r="B3281" s="113" t="s">
        <v>6465</v>
      </c>
      <c r="C3281" s="114" t="s">
        <v>13</v>
      </c>
      <c r="D3281" s="115">
        <v>680.53</v>
      </c>
      <c r="E3281" s="115">
        <v>16.8</v>
      </c>
      <c r="F3281" s="115">
        <v>697.33</v>
      </c>
    </row>
    <row r="3282" spans="1:6" x14ac:dyDescent="0.25">
      <c r="A3282" s="112" t="s">
        <v>6466</v>
      </c>
      <c r="B3282" s="113" t="s">
        <v>6467</v>
      </c>
      <c r="C3282" s="114" t="s">
        <v>13</v>
      </c>
      <c r="D3282" s="115">
        <v>829.42</v>
      </c>
      <c r="E3282" s="115">
        <v>21</v>
      </c>
      <c r="F3282" s="115">
        <v>850.42</v>
      </c>
    </row>
    <row r="3283" spans="1:6" x14ac:dyDescent="0.25">
      <c r="A3283" s="112" t="s">
        <v>6468</v>
      </c>
      <c r="B3283" s="113" t="s">
        <v>6469</v>
      </c>
      <c r="C3283" s="114" t="s">
        <v>13</v>
      </c>
      <c r="D3283" s="115">
        <v>1076.94</v>
      </c>
      <c r="E3283" s="115">
        <v>21</v>
      </c>
      <c r="F3283" s="115">
        <v>1097.94</v>
      </c>
    </row>
    <row r="3284" spans="1:6" x14ac:dyDescent="0.25">
      <c r="A3284" s="112" t="s">
        <v>6470</v>
      </c>
      <c r="B3284" s="113" t="s">
        <v>6471</v>
      </c>
      <c r="C3284" s="114" t="s">
        <v>13</v>
      </c>
      <c r="D3284" s="115">
        <v>1582.86</v>
      </c>
      <c r="E3284" s="115">
        <v>21</v>
      </c>
      <c r="F3284" s="115">
        <v>1603.86</v>
      </c>
    </row>
    <row r="3285" spans="1:6" x14ac:dyDescent="0.25">
      <c r="A3285" s="112" t="s">
        <v>6472</v>
      </c>
      <c r="B3285" s="113" t="s">
        <v>6473</v>
      </c>
      <c r="C3285" s="114" t="s">
        <v>13</v>
      </c>
      <c r="D3285" s="115">
        <v>2883.34</v>
      </c>
      <c r="E3285" s="115">
        <v>21</v>
      </c>
      <c r="F3285" s="115">
        <v>2904.34</v>
      </c>
    </row>
    <row r="3286" spans="1:6" ht="45" x14ac:dyDescent="0.25">
      <c r="A3286" s="112" t="s">
        <v>6474</v>
      </c>
      <c r="B3286" s="113" t="s">
        <v>6475</v>
      </c>
      <c r="C3286" s="114" t="s">
        <v>13</v>
      </c>
      <c r="D3286" s="115">
        <v>462.78</v>
      </c>
      <c r="E3286" s="115">
        <v>16.8</v>
      </c>
      <c r="F3286" s="115">
        <v>479.58</v>
      </c>
    </row>
    <row r="3287" spans="1:6" ht="45" x14ac:dyDescent="0.25">
      <c r="A3287" s="112" t="s">
        <v>6476</v>
      </c>
      <c r="B3287" s="113" t="s">
        <v>6477</v>
      </c>
      <c r="C3287" s="114" t="s">
        <v>13</v>
      </c>
      <c r="D3287" s="115">
        <v>463.63</v>
      </c>
      <c r="E3287" s="115">
        <v>16.8</v>
      </c>
      <c r="F3287" s="115">
        <v>480.43</v>
      </c>
    </row>
    <row r="3288" spans="1:6" ht="45" x14ac:dyDescent="0.25">
      <c r="A3288" s="112" t="s">
        <v>6478</v>
      </c>
      <c r="B3288" s="113" t="s">
        <v>6479</v>
      </c>
      <c r="C3288" s="114" t="s">
        <v>13</v>
      </c>
      <c r="D3288" s="115">
        <v>578.21</v>
      </c>
      <c r="E3288" s="115">
        <v>21</v>
      </c>
      <c r="F3288" s="115">
        <v>599.21</v>
      </c>
    </row>
    <row r="3289" spans="1:6" ht="45" x14ac:dyDescent="0.25">
      <c r="A3289" s="112" t="s">
        <v>6480</v>
      </c>
      <c r="B3289" s="113" t="s">
        <v>6481</v>
      </c>
      <c r="C3289" s="114" t="s">
        <v>13</v>
      </c>
      <c r="D3289" s="115">
        <v>779.43</v>
      </c>
      <c r="E3289" s="115">
        <v>21</v>
      </c>
      <c r="F3289" s="115">
        <v>800.43</v>
      </c>
    </row>
    <row r="3290" spans="1:6" x14ac:dyDescent="0.25">
      <c r="A3290" s="112" t="s">
        <v>6482</v>
      </c>
      <c r="B3290" s="113" t="s">
        <v>6483</v>
      </c>
      <c r="C3290" s="114" t="s">
        <v>13</v>
      </c>
      <c r="D3290" s="115">
        <v>350.57</v>
      </c>
      <c r="E3290" s="115">
        <v>21</v>
      </c>
      <c r="F3290" s="115">
        <v>371.57</v>
      </c>
    </row>
    <row r="3291" spans="1:6" x14ac:dyDescent="0.25">
      <c r="A3291" s="112" t="s">
        <v>6484</v>
      </c>
      <c r="B3291" s="113" t="s">
        <v>6485</v>
      </c>
      <c r="C3291" s="114" t="s">
        <v>13</v>
      </c>
      <c r="D3291" s="115">
        <v>774.01</v>
      </c>
      <c r="E3291" s="115">
        <v>21</v>
      </c>
      <c r="F3291" s="115">
        <v>795.01</v>
      </c>
    </row>
    <row r="3292" spans="1:6" x14ac:dyDescent="0.25">
      <c r="A3292" s="112" t="s">
        <v>6486</v>
      </c>
      <c r="B3292" s="113" t="s">
        <v>6487</v>
      </c>
      <c r="C3292" s="114" t="s">
        <v>13</v>
      </c>
      <c r="D3292" s="115">
        <v>702.95</v>
      </c>
      <c r="E3292" s="115">
        <v>21</v>
      </c>
      <c r="F3292" s="115">
        <v>723.95</v>
      </c>
    </row>
    <row r="3293" spans="1:6" x14ac:dyDescent="0.25">
      <c r="A3293" s="112" t="s">
        <v>6488</v>
      </c>
      <c r="B3293" s="113" t="s">
        <v>6489</v>
      </c>
      <c r="C3293" s="114" t="s">
        <v>13</v>
      </c>
      <c r="D3293" s="115">
        <v>1039.8900000000001</v>
      </c>
      <c r="E3293" s="115">
        <v>21</v>
      </c>
      <c r="F3293" s="115">
        <v>1060.8900000000001</v>
      </c>
    </row>
    <row r="3294" spans="1:6" x14ac:dyDescent="0.25">
      <c r="A3294" s="112" t="s">
        <v>6490</v>
      </c>
      <c r="B3294" s="113" t="s">
        <v>6491</v>
      </c>
      <c r="C3294" s="114" t="s">
        <v>13</v>
      </c>
      <c r="D3294" s="115">
        <v>2195.6799999999998</v>
      </c>
      <c r="E3294" s="115">
        <v>21</v>
      </c>
      <c r="F3294" s="115">
        <v>2216.6799999999998</v>
      </c>
    </row>
    <row r="3295" spans="1:6" x14ac:dyDescent="0.25">
      <c r="A3295" s="112" t="s">
        <v>6492</v>
      </c>
      <c r="B3295" s="113" t="s">
        <v>6493</v>
      </c>
      <c r="C3295" s="114" t="s">
        <v>13</v>
      </c>
      <c r="D3295" s="115">
        <v>4001.1</v>
      </c>
      <c r="E3295" s="115">
        <v>21</v>
      </c>
      <c r="F3295" s="115">
        <v>4022.1</v>
      </c>
    </row>
    <row r="3296" spans="1:6" x14ac:dyDescent="0.25">
      <c r="A3296" s="108" t="s">
        <v>6494</v>
      </c>
      <c r="B3296" s="109" t="s">
        <v>6495</v>
      </c>
      <c r="C3296" s="110"/>
      <c r="D3296" s="111"/>
      <c r="E3296" s="111"/>
      <c r="F3296" s="111"/>
    </row>
    <row r="3297" spans="1:6" ht="30" x14ac:dyDescent="0.25">
      <c r="A3297" s="112" t="s">
        <v>6496</v>
      </c>
      <c r="B3297" s="113" t="s">
        <v>6497</v>
      </c>
      <c r="C3297" s="114" t="s">
        <v>119</v>
      </c>
      <c r="D3297" s="115">
        <v>9</v>
      </c>
      <c r="E3297" s="115">
        <v>6.92</v>
      </c>
      <c r="F3297" s="115">
        <v>15.92</v>
      </c>
    </row>
    <row r="3298" spans="1:6" ht="30" x14ac:dyDescent="0.25">
      <c r="A3298" s="112" t="s">
        <v>6498</v>
      </c>
      <c r="B3298" s="113" t="s">
        <v>6499</v>
      </c>
      <c r="C3298" s="114" t="s">
        <v>119</v>
      </c>
      <c r="D3298" s="115">
        <v>12.32</v>
      </c>
      <c r="E3298" s="115">
        <v>6.92</v>
      </c>
      <c r="F3298" s="115">
        <v>19.239999999999998</v>
      </c>
    </row>
    <row r="3299" spans="1:6" ht="30" x14ac:dyDescent="0.25">
      <c r="A3299" s="112" t="s">
        <v>6500</v>
      </c>
      <c r="B3299" s="113" t="s">
        <v>6501</v>
      </c>
      <c r="C3299" s="114" t="s">
        <v>119</v>
      </c>
      <c r="D3299" s="115">
        <v>15.14</v>
      </c>
      <c r="E3299" s="115">
        <v>6.92</v>
      </c>
      <c r="F3299" s="115">
        <v>22.06</v>
      </c>
    </row>
    <row r="3300" spans="1:6" ht="30" x14ac:dyDescent="0.25">
      <c r="A3300" s="112" t="s">
        <v>6502</v>
      </c>
      <c r="B3300" s="113" t="s">
        <v>6503</v>
      </c>
      <c r="C3300" s="114" t="s">
        <v>119</v>
      </c>
      <c r="D3300" s="115">
        <v>19.329999999999998</v>
      </c>
      <c r="E3300" s="115">
        <v>10.5</v>
      </c>
      <c r="F3300" s="115">
        <v>29.83</v>
      </c>
    </row>
    <row r="3301" spans="1:6" ht="30" x14ac:dyDescent="0.25">
      <c r="A3301" s="112" t="s">
        <v>6504</v>
      </c>
      <c r="B3301" s="113" t="s">
        <v>6505</v>
      </c>
      <c r="C3301" s="114" t="s">
        <v>119</v>
      </c>
      <c r="D3301" s="115">
        <v>26.57</v>
      </c>
      <c r="E3301" s="115">
        <v>10.5</v>
      </c>
      <c r="F3301" s="115">
        <v>37.07</v>
      </c>
    </row>
    <row r="3302" spans="1:6" ht="30" x14ac:dyDescent="0.25">
      <c r="A3302" s="112" t="s">
        <v>6506</v>
      </c>
      <c r="B3302" s="113" t="s">
        <v>6507</v>
      </c>
      <c r="C3302" s="114" t="s">
        <v>119</v>
      </c>
      <c r="D3302" s="115">
        <v>34.19</v>
      </c>
      <c r="E3302" s="115">
        <v>10.5</v>
      </c>
      <c r="F3302" s="115">
        <v>44.69</v>
      </c>
    </row>
    <row r="3303" spans="1:6" ht="30" x14ac:dyDescent="0.25">
      <c r="A3303" s="112" t="s">
        <v>6508</v>
      </c>
      <c r="B3303" s="113" t="s">
        <v>6509</v>
      </c>
      <c r="C3303" s="114" t="s">
        <v>119</v>
      </c>
      <c r="D3303" s="115">
        <v>39.36</v>
      </c>
      <c r="E3303" s="115">
        <v>10.5</v>
      </c>
      <c r="F3303" s="115">
        <v>49.86</v>
      </c>
    </row>
    <row r="3304" spans="1:6" x14ac:dyDescent="0.25">
      <c r="A3304" s="108" t="s">
        <v>6510</v>
      </c>
      <c r="B3304" s="109" t="s">
        <v>6511</v>
      </c>
      <c r="C3304" s="110"/>
      <c r="D3304" s="111"/>
      <c r="E3304" s="111"/>
      <c r="F3304" s="111"/>
    </row>
    <row r="3305" spans="1:6" ht="30" x14ac:dyDescent="0.25">
      <c r="A3305" s="112" t="s">
        <v>6512</v>
      </c>
      <c r="B3305" s="113" t="s">
        <v>6513</v>
      </c>
      <c r="C3305" s="114" t="s">
        <v>119</v>
      </c>
      <c r="D3305" s="115">
        <v>46.89</v>
      </c>
      <c r="E3305" s="115">
        <v>15.12</v>
      </c>
      <c r="F3305" s="115">
        <v>62.01</v>
      </c>
    </row>
    <row r="3306" spans="1:6" ht="30" x14ac:dyDescent="0.25">
      <c r="A3306" s="112" t="s">
        <v>6514</v>
      </c>
      <c r="B3306" s="113" t="s">
        <v>6515</v>
      </c>
      <c r="C3306" s="114" t="s">
        <v>119</v>
      </c>
      <c r="D3306" s="115">
        <v>66.41</v>
      </c>
      <c r="E3306" s="115">
        <v>15.12</v>
      </c>
      <c r="F3306" s="115">
        <v>81.53</v>
      </c>
    </row>
    <row r="3307" spans="1:6" ht="30" x14ac:dyDescent="0.25">
      <c r="A3307" s="112" t="s">
        <v>6516</v>
      </c>
      <c r="B3307" s="113" t="s">
        <v>6517</v>
      </c>
      <c r="C3307" s="114" t="s">
        <v>119</v>
      </c>
      <c r="D3307" s="115">
        <v>81.05</v>
      </c>
      <c r="E3307" s="115">
        <v>15.12</v>
      </c>
      <c r="F3307" s="115">
        <v>96.17</v>
      </c>
    </row>
    <row r="3308" spans="1:6" ht="30" x14ac:dyDescent="0.25">
      <c r="A3308" s="112" t="s">
        <v>6518</v>
      </c>
      <c r="B3308" s="113" t="s">
        <v>6519</v>
      </c>
      <c r="C3308" s="114" t="s">
        <v>119</v>
      </c>
      <c r="D3308" s="115">
        <v>101.38</v>
      </c>
      <c r="E3308" s="115">
        <v>15.12</v>
      </c>
      <c r="F3308" s="115">
        <v>116.5</v>
      </c>
    </row>
    <row r="3309" spans="1:6" ht="30" x14ac:dyDescent="0.25">
      <c r="A3309" s="112" t="s">
        <v>6520</v>
      </c>
      <c r="B3309" s="113" t="s">
        <v>6521</v>
      </c>
      <c r="C3309" s="114" t="s">
        <v>119</v>
      </c>
      <c r="D3309" s="115">
        <v>119.44</v>
      </c>
      <c r="E3309" s="115">
        <v>15.12</v>
      </c>
      <c r="F3309" s="115">
        <v>134.56</v>
      </c>
    </row>
    <row r="3310" spans="1:6" ht="30" x14ac:dyDescent="0.25">
      <c r="A3310" s="112" t="s">
        <v>6522</v>
      </c>
      <c r="B3310" s="113" t="s">
        <v>6523</v>
      </c>
      <c r="C3310" s="114" t="s">
        <v>119</v>
      </c>
      <c r="D3310" s="115">
        <v>137.09</v>
      </c>
      <c r="E3310" s="115">
        <v>15.12</v>
      </c>
      <c r="F3310" s="115">
        <v>152.21</v>
      </c>
    </row>
    <row r="3311" spans="1:6" ht="30" x14ac:dyDescent="0.25">
      <c r="A3311" s="112" t="s">
        <v>6524</v>
      </c>
      <c r="B3311" s="113" t="s">
        <v>6525</v>
      </c>
      <c r="C3311" s="114" t="s">
        <v>119</v>
      </c>
      <c r="D3311" s="115">
        <v>155.49</v>
      </c>
      <c r="E3311" s="115">
        <v>15.12</v>
      </c>
      <c r="F3311" s="115">
        <v>170.61</v>
      </c>
    </row>
    <row r="3312" spans="1:6" ht="30" x14ac:dyDescent="0.25">
      <c r="A3312" s="112" t="s">
        <v>6526</v>
      </c>
      <c r="B3312" s="113" t="s">
        <v>6527</v>
      </c>
      <c r="C3312" s="114" t="s">
        <v>119</v>
      </c>
      <c r="D3312" s="115">
        <v>178</v>
      </c>
      <c r="E3312" s="115">
        <v>15.12</v>
      </c>
      <c r="F3312" s="115">
        <v>193.12</v>
      </c>
    </row>
    <row r="3313" spans="1:6" ht="30" x14ac:dyDescent="0.25">
      <c r="A3313" s="112" t="s">
        <v>6528</v>
      </c>
      <c r="B3313" s="113" t="s">
        <v>6529</v>
      </c>
      <c r="C3313" s="114" t="s">
        <v>119</v>
      </c>
      <c r="D3313" s="115">
        <v>193.01</v>
      </c>
      <c r="E3313" s="115">
        <v>15.12</v>
      </c>
      <c r="F3313" s="115">
        <v>208.13</v>
      </c>
    </row>
    <row r="3314" spans="1:6" ht="30" x14ac:dyDescent="0.25">
      <c r="A3314" s="112" t="s">
        <v>6530</v>
      </c>
      <c r="B3314" s="113" t="s">
        <v>6531</v>
      </c>
      <c r="C3314" s="114" t="s">
        <v>119</v>
      </c>
      <c r="D3314" s="115">
        <v>209.94</v>
      </c>
      <c r="E3314" s="115">
        <v>15.12</v>
      </c>
      <c r="F3314" s="115">
        <v>225.06</v>
      </c>
    </row>
    <row r="3315" spans="1:6" ht="30" x14ac:dyDescent="0.25">
      <c r="A3315" s="112" t="s">
        <v>6532</v>
      </c>
      <c r="B3315" s="113" t="s">
        <v>6533</v>
      </c>
      <c r="C3315" s="114" t="s">
        <v>119</v>
      </c>
      <c r="D3315" s="115">
        <v>229.66</v>
      </c>
      <c r="E3315" s="115">
        <v>15.12</v>
      </c>
      <c r="F3315" s="115">
        <v>244.78</v>
      </c>
    </row>
    <row r="3316" spans="1:6" x14ac:dyDescent="0.25">
      <c r="A3316" s="108" t="s">
        <v>6534</v>
      </c>
      <c r="B3316" s="109" t="s">
        <v>6535</v>
      </c>
      <c r="C3316" s="110"/>
      <c r="D3316" s="111"/>
      <c r="E3316" s="111"/>
      <c r="F3316" s="111"/>
    </row>
    <row r="3317" spans="1:6" ht="30" x14ac:dyDescent="0.25">
      <c r="A3317" s="112" t="s">
        <v>6536</v>
      </c>
      <c r="B3317" s="113" t="s">
        <v>6537</v>
      </c>
      <c r="C3317" s="114" t="s">
        <v>119</v>
      </c>
      <c r="D3317" s="115">
        <v>45.02</v>
      </c>
      <c r="E3317" s="115">
        <v>14.69</v>
      </c>
      <c r="F3317" s="115">
        <v>59.71</v>
      </c>
    </row>
    <row r="3318" spans="1:6" ht="30" x14ac:dyDescent="0.25">
      <c r="A3318" s="112" t="s">
        <v>6538</v>
      </c>
      <c r="B3318" s="113" t="s">
        <v>6539</v>
      </c>
      <c r="C3318" s="114" t="s">
        <v>119</v>
      </c>
      <c r="D3318" s="115">
        <v>52.19</v>
      </c>
      <c r="E3318" s="115">
        <v>14.69</v>
      </c>
      <c r="F3318" s="115">
        <v>66.88</v>
      </c>
    </row>
    <row r="3319" spans="1:6" ht="30" x14ac:dyDescent="0.25">
      <c r="A3319" s="112" t="s">
        <v>6540</v>
      </c>
      <c r="B3319" s="113" t="s">
        <v>6541</v>
      </c>
      <c r="C3319" s="114" t="s">
        <v>119</v>
      </c>
      <c r="D3319" s="115">
        <v>59.18</v>
      </c>
      <c r="E3319" s="115">
        <v>14.69</v>
      </c>
      <c r="F3319" s="115">
        <v>73.87</v>
      </c>
    </row>
    <row r="3320" spans="1:6" ht="30" x14ac:dyDescent="0.25">
      <c r="A3320" s="112" t="s">
        <v>6542</v>
      </c>
      <c r="B3320" s="113" t="s">
        <v>6543</v>
      </c>
      <c r="C3320" s="114" t="s">
        <v>119</v>
      </c>
      <c r="D3320" s="115">
        <v>131.87</v>
      </c>
      <c r="E3320" s="115">
        <v>22.03</v>
      </c>
      <c r="F3320" s="115">
        <v>153.9</v>
      </c>
    </row>
    <row r="3321" spans="1:6" ht="30" x14ac:dyDescent="0.25">
      <c r="A3321" s="112" t="s">
        <v>6544</v>
      </c>
      <c r="B3321" s="113" t="s">
        <v>6545</v>
      </c>
      <c r="C3321" s="114" t="s">
        <v>13</v>
      </c>
      <c r="D3321" s="115">
        <v>14.05</v>
      </c>
      <c r="E3321" s="115">
        <v>9.66</v>
      </c>
      <c r="F3321" s="115">
        <v>23.71</v>
      </c>
    </row>
    <row r="3322" spans="1:6" ht="30" x14ac:dyDescent="0.25">
      <c r="A3322" s="112" t="s">
        <v>6546</v>
      </c>
      <c r="B3322" s="113" t="s">
        <v>6547</v>
      </c>
      <c r="C3322" s="114" t="s">
        <v>13</v>
      </c>
      <c r="D3322" s="115">
        <v>18.95</v>
      </c>
      <c r="E3322" s="115">
        <v>9.66</v>
      </c>
      <c r="F3322" s="115">
        <v>28.61</v>
      </c>
    </row>
    <row r="3323" spans="1:6" ht="30" x14ac:dyDescent="0.25">
      <c r="A3323" s="112" t="s">
        <v>6548</v>
      </c>
      <c r="B3323" s="113" t="s">
        <v>6549</v>
      </c>
      <c r="C3323" s="114" t="s">
        <v>13</v>
      </c>
      <c r="D3323" s="115">
        <v>20.96</v>
      </c>
      <c r="E3323" s="115">
        <v>14.69</v>
      </c>
      <c r="F3323" s="115">
        <v>35.65</v>
      </c>
    </row>
    <row r="3324" spans="1:6" ht="30" x14ac:dyDescent="0.25">
      <c r="A3324" s="112" t="s">
        <v>6550</v>
      </c>
      <c r="B3324" s="113" t="s">
        <v>6551</v>
      </c>
      <c r="C3324" s="114" t="s">
        <v>13</v>
      </c>
      <c r="D3324" s="115">
        <v>27.93</v>
      </c>
      <c r="E3324" s="115">
        <v>16.8</v>
      </c>
      <c r="F3324" s="115">
        <v>44.73</v>
      </c>
    </row>
    <row r="3325" spans="1:6" ht="30" x14ac:dyDescent="0.25">
      <c r="A3325" s="112" t="s">
        <v>6552</v>
      </c>
      <c r="B3325" s="113" t="s">
        <v>6553</v>
      </c>
      <c r="C3325" s="114" t="s">
        <v>13</v>
      </c>
      <c r="D3325" s="115">
        <v>14.48</v>
      </c>
      <c r="E3325" s="115">
        <v>9.66</v>
      </c>
      <c r="F3325" s="115">
        <v>24.14</v>
      </c>
    </row>
    <row r="3326" spans="1:6" ht="30" x14ac:dyDescent="0.25">
      <c r="A3326" s="112" t="s">
        <v>6554</v>
      </c>
      <c r="B3326" s="113" t="s">
        <v>6555</v>
      </c>
      <c r="C3326" s="114" t="s">
        <v>13</v>
      </c>
      <c r="D3326" s="115">
        <v>19.010000000000002</v>
      </c>
      <c r="E3326" s="115">
        <v>9.66</v>
      </c>
      <c r="F3326" s="115">
        <v>28.67</v>
      </c>
    </row>
    <row r="3327" spans="1:6" ht="30" x14ac:dyDescent="0.25">
      <c r="A3327" s="112" t="s">
        <v>6556</v>
      </c>
      <c r="B3327" s="113" t="s">
        <v>6557</v>
      </c>
      <c r="C3327" s="114" t="s">
        <v>13</v>
      </c>
      <c r="D3327" s="115">
        <v>23.1</v>
      </c>
      <c r="E3327" s="115">
        <v>14.69</v>
      </c>
      <c r="F3327" s="115">
        <v>37.79</v>
      </c>
    </row>
    <row r="3328" spans="1:6" ht="30" x14ac:dyDescent="0.25">
      <c r="A3328" s="112" t="s">
        <v>6558</v>
      </c>
      <c r="B3328" s="113" t="s">
        <v>6559</v>
      </c>
      <c r="C3328" s="114" t="s">
        <v>13</v>
      </c>
      <c r="D3328" s="115">
        <v>56.62</v>
      </c>
      <c r="E3328" s="115">
        <v>16.8</v>
      </c>
      <c r="F3328" s="115">
        <v>73.42</v>
      </c>
    </row>
    <row r="3329" spans="1:6" ht="30" x14ac:dyDescent="0.25">
      <c r="A3329" s="112" t="s">
        <v>6560</v>
      </c>
      <c r="B3329" s="113" t="s">
        <v>6561</v>
      </c>
      <c r="C3329" s="114" t="s">
        <v>13</v>
      </c>
      <c r="D3329" s="115">
        <v>16.22</v>
      </c>
      <c r="E3329" s="115">
        <v>9.66</v>
      </c>
      <c r="F3329" s="115">
        <v>25.88</v>
      </c>
    </row>
    <row r="3330" spans="1:6" ht="30" x14ac:dyDescent="0.25">
      <c r="A3330" s="112" t="s">
        <v>6562</v>
      </c>
      <c r="B3330" s="113" t="s">
        <v>6563</v>
      </c>
      <c r="C3330" s="114" t="s">
        <v>13</v>
      </c>
      <c r="D3330" s="115">
        <v>18.96</v>
      </c>
      <c r="E3330" s="115">
        <v>9.66</v>
      </c>
      <c r="F3330" s="115">
        <v>28.62</v>
      </c>
    </row>
    <row r="3331" spans="1:6" ht="30" x14ac:dyDescent="0.25">
      <c r="A3331" s="112" t="s">
        <v>6564</v>
      </c>
      <c r="B3331" s="113" t="s">
        <v>6565</v>
      </c>
      <c r="C3331" s="114" t="s">
        <v>13</v>
      </c>
      <c r="D3331" s="115">
        <v>24.01</v>
      </c>
      <c r="E3331" s="115">
        <v>14.69</v>
      </c>
      <c r="F3331" s="115">
        <v>38.700000000000003</v>
      </c>
    </row>
    <row r="3332" spans="1:6" ht="30" x14ac:dyDescent="0.25">
      <c r="A3332" s="112" t="s">
        <v>6566</v>
      </c>
      <c r="B3332" s="113" t="s">
        <v>6567</v>
      </c>
      <c r="C3332" s="114" t="s">
        <v>13</v>
      </c>
      <c r="D3332" s="115">
        <v>39.6</v>
      </c>
      <c r="E3332" s="115">
        <v>16.8</v>
      </c>
      <c r="F3332" s="115">
        <v>56.4</v>
      </c>
    </row>
    <row r="3333" spans="1:6" ht="30" x14ac:dyDescent="0.25">
      <c r="A3333" s="112" t="s">
        <v>6568</v>
      </c>
      <c r="B3333" s="113" t="s">
        <v>6569</v>
      </c>
      <c r="C3333" s="114" t="s">
        <v>13</v>
      </c>
      <c r="D3333" s="115">
        <v>12.35</v>
      </c>
      <c r="E3333" s="115">
        <v>9.66</v>
      </c>
      <c r="F3333" s="115">
        <v>22.01</v>
      </c>
    </row>
    <row r="3334" spans="1:6" ht="30" x14ac:dyDescent="0.25">
      <c r="A3334" s="112" t="s">
        <v>6570</v>
      </c>
      <c r="B3334" s="113" t="s">
        <v>6571</v>
      </c>
      <c r="C3334" s="114" t="s">
        <v>13</v>
      </c>
      <c r="D3334" s="115">
        <v>18.64</v>
      </c>
      <c r="E3334" s="115">
        <v>14.69</v>
      </c>
      <c r="F3334" s="115">
        <v>33.33</v>
      </c>
    </row>
    <row r="3335" spans="1:6" ht="30" x14ac:dyDescent="0.25">
      <c r="A3335" s="112" t="s">
        <v>6572</v>
      </c>
      <c r="B3335" s="113" t="s">
        <v>6573</v>
      </c>
      <c r="C3335" s="114" t="s">
        <v>13</v>
      </c>
      <c r="D3335" s="115">
        <v>31.68</v>
      </c>
      <c r="E3335" s="115">
        <v>16.8</v>
      </c>
      <c r="F3335" s="115">
        <v>48.48</v>
      </c>
    </row>
    <row r="3336" spans="1:6" ht="30" x14ac:dyDescent="0.25">
      <c r="A3336" s="112" t="s">
        <v>6574</v>
      </c>
      <c r="B3336" s="113" t="s">
        <v>6575</v>
      </c>
      <c r="C3336" s="114" t="s">
        <v>13</v>
      </c>
      <c r="D3336" s="115">
        <v>40.869999999999997</v>
      </c>
      <c r="E3336" s="115">
        <v>9.66</v>
      </c>
      <c r="F3336" s="115">
        <v>50.53</v>
      </c>
    </row>
    <row r="3337" spans="1:6" ht="30" x14ac:dyDescent="0.25">
      <c r="A3337" s="112" t="s">
        <v>6576</v>
      </c>
      <c r="B3337" s="113" t="s">
        <v>6577</v>
      </c>
      <c r="C3337" s="114" t="s">
        <v>13</v>
      </c>
      <c r="D3337" s="115">
        <v>52.66</v>
      </c>
      <c r="E3337" s="115">
        <v>14.69</v>
      </c>
      <c r="F3337" s="115">
        <v>67.349999999999994</v>
      </c>
    </row>
    <row r="3338" spans="1:6" ht="30" x14ac:dyDescent="0.25">
      <c r="A3338" s="112" t="s">
        <v>6578</v>
      </c>
      <c r="B3338" s="113" t="s">
        <v>6579</v>
      </c>
      <c r="C3338" s="114" t="s">
        <v>13</v>
      </c>
      <c r="D3338" s="115">
        <v>88.65</v>
      </c>
      <c r="E3338" s="115">
        <v>16.8</v>
      </c>
      <c r="F3338" s="115">
        <v>105.45</v>
      </c>
    </row>
    <row r="3339" spans="1:6" ht="30" x14ac:dyDescent="0.25">
      <c r="A3339" s="112" t="s">
        <v>6580</v>
      </c>
      <c r="B3339" s="113" t="s">
        <v>6581</v>
      </c>
      <c r="C3339" s="114" t="s">
        <v>13</v>
      </c>
      <c r="D3339" s="115">
        <v>73.39</v>
      </c>
      <c r="E3339" s="115">
        <v>16.8</v>
      </c>
      <c r="F3339" s="115">
        <v>90.19</v>
      </c>
    </row>
    <row r="3340" spans="1:6" ht="30" x14ac:dyDescent="0.25">
      <c r="A3340" s="112" t="s">
        <v>6582</v>
      </c>
      <c r="B3340" s="113" t="s">
        <v>6583</v>
      </c>
      <c r="C3340" s="114" t="s">
        <v>13</v>
      </c>
      <c r="D3340" s="115">
        <v>230.78</v>
      </c>
      <c r="E3340" s="115">
        <v>14.69</v>
      </c>
      <c r="F3340" s="115">
        <v>245.47</v>
      </c>
    </row>
    <row r="3341" spans="1:6" ht="30" x14ac:dyDescent="0.25">
      <c r="A3341" s="112" t="s">
        <v>6584</v>
      </c>
      <c r="B3341" s="113" t="s">
        <v>6585</v>
      </c>
      <c r="C3341" s="114" t="s">
        <v>13</v>
      </c>
      <c r="D3341" s="115">
        <v>36.08</v>
      </c>
      <c r="E3341" s="115">
        <v>9.66</v>
      </c>
      <c r="F3341" s="115">
        <v>45.74</v>
      </c>
    </row>
    <row r="3342" spans="1:6" ht="30" x14ac:dyDescent="0.25">
      <c r="A3342" s="112" t="s">
        <v>6586</v>
      </c>
      <c r="B3342" s="113" t="s">
        <v>6587</v>
      </c>
      <c r="C3342" s="114" t="s">
        <v>13</v>
      </c>
      <c r="D3342" s="115">
        <v>39.01</v>
      </c>
      <c r="E3342" s="115">
        <v>14.69</v>
      </c>
      <c r="F3342" s="115">
        <v>53.7</v>
      </c>
    </row>
    <row r="3343" spans="1:6" ht="30" x14ac:dyDescent="0.25">
      <c r="A3343" s="112" t="s">
        <v>6588</v>
      </c>
      <c r="B3343" s="113" t="s">
        <v>6589</v>
      </c>
      <c r="C3343" s="114" t="s">
        <v>13</v>
      </c>
      <c r="D3343" s="115">
        <v>78.31</v>
      </c>
      <c r="E3343" s="115">
        <v>16.8</v>
      </c>
      <c r="F3343" s="115">
        <v>95.11</v>
      </c>
    </row>
    <row r="3344" spans="1:6" ht="30" x14ac:dyDescent="0.25">
      <c r="A3344" s="112" t="s">
        <v>6590</v>
      </c>
      <c r="B3344" s="113" t="s">
        <v>6591</v>
      </c>
      <c r="C3344" s="114" t="s">
        <v>13</v>
      </c>
      <c r="D3344" s="115">
        <v>33.06</v>
      </c>
      <c r="E3344" s="115">
        <v>14.69</v>
      </c>
      <c r="F3344" s="115">
        <v>47.75</v>
      </c>
    </row>
    <row r="3345" spans="1:6" ht="30" x14ac:dyDescent="0.25">
      <c r="A3345" s="112" t="s">
        <v>6592</v>
      </c>
      <c r="B3345" s="113" t="s">
        <v>6593</v>
      </c>
      <c r="C3345" s="114" t="s">
        <v>13</v>
      </c>
      <c r="D3345" s="115">
        <v>64.760000000000005</v>
      </c>
      <c r="E3345" s="115">
        <v>16.8</v>
      </c>
      <c r="F3345" s="115">
        <v>81.56</v>
      </c>
    </row>
    <row r="3346" spans="1:6" ht="30" x14ac:dyDescent="0.25">
      <c r="A3346" s="112" t="s">
        <v>6594</v>
      </c>
      <c r="B3346" s="113" t="s">
        <v>6595</v>
      </c>
      <c r="C3346" s="114" t="s">
        <v>13</v>
      </c>
      <c r="D3346" s="115">
        <v>65.56</v>
      </c>
      <c r="E3346" s="115">
        <v>16.8</v>
      </c>
      <c r="F3346" s="115">
        <v>82.36</v>
      </c>
    </row>
    <row r="3347" spans="1:6" ht="30" x14ac:dyDescent="0.25">
      <c r="A3347" s="112" t="s">
        <v>6596</v>
      </c>
      <c r="B3347" s="113" t="s">
        <v>6597</v>
      </c>
      <c r="C3347" s="114" t="s">
        <v>13</v>
      </c>
      <c r="D3347" s="115">
        <v>73.34</v>
      </c>
      <c r="E3347" s="115">
        <v>16.8</v>
      </c>
      <c r="F3347" s="115">
        <v>90.14</v>
      </c>
    </row>
    <row r="3348" spans="1:6" ht="30" x14ac:dyDescent="0.25">
      <c r="A3348" s="112" t="s">
        <v>6598</v>
      </c>
      <c r="B3348" s="113" t="s">
        <v>6599</v>
      </c>
      <c r="C3348" s="114" t="s">
        <v>13</v>
      </c>
      <c r="D3348" s="115">
        <v>133.22999999999999</v>
      </c>
      <c r="E3348" s="115">
        <v>14.69</v>
      </c>
      <c r="F3348" s="115">
        <v>147.91999999999999</v>
      </c>
    </row>
    <row r="3349" spans="1:6" ht="30" x14ac:dyDescent="0.25">
      <c r="A3349" s="112" t="s">
        <v>6600</v>
      </c>
      <c r="B3349" s="113" t="s">
        <v>6601</v>
      </c>
      <c r="C3349" s="114" t="s">
        <v>13</v>
      </c>
      <c r="D3349" s="115">
        <v>76.03</v>
      </c>
      <c r="E3349" s="115">
        <v>16.8</v>
      </c>
      <c r="F3349" s="115">
        <v>92.83</v>
      </c>
    </row>
    <row r="3350" spans="1:6" ht="30" x14ac:dyDescent="0.25">
      <c r="A3350" s="112" t="s">
        <v>6602</v>
      </c>
      <c r="B3350" s="113" t="s">
        <v>6603</v>
      </c>
      <c r="C3350" s="114" t="s">
        <v>13</v>
      </c>
      <c r="D3350" s="115">
        <v>60.23</v>
      </c>
      <c r="E3350" s="115">
        <v>9.66</v>
      </c>
      <c r="F3350" s="115">
        <v>69.89</v>
      </c>
    </row>
    <row r="3351" spans="1:6" ht="30" x14ac:dyDescent="0.25">
      <c r="A3351" s="112" t="s">
        <v>6604</v>
      </c>
      <c r="B3351" s="113" t="s">
        <v>6605</v>
      </c>
      <c r="C3351" s="114" t="s">
        <v>13</v>
      </c>
      <c r="D3351" s="115">
        <v>12.25</v>
      </c>
      <c r="E3351" s="115">
        <v>9.66</v>
      </c>
      <c r="F3351" s="115">
        <v>21.91</v>
      </c>
    </row>
    <row r="3352" spans="1:6" ht="30" x14ac:dyDescent="0.25">
      <c r="A3352" s="112" t="s">
        <v>6606</v>
      </c>
      <c r="B3352" s="113" t="s">
        <v>6607</v>
      </c>
      <c r="C3352" s="114" t="s">
        <v>13</v>
      </c>
      <c r="D3352" s="115">
        <v>32.58</v>
      </c>
      <c r="E3352" s="115">
        <v>9.66</v>
      </c>
      <c r="F3352" s="115">
        <v>42.24</v>
      </c>
    </row>
    <row r="3353" spans="1:6" ht="30" x14ac:dyDescent="0.25">
      <c r="A3353" s="112" t="s">
        <v>6608</v>
      </c>
      <c r="B3353" s="113" t="s">
        <v>6609</v>
      </c>
      <c r="C3353" s="114" t="s">
        <v>13</v>
      </c>
      <c r="D3353" s="115">
        <v>33.08</v>
      </c>
      <c r="E3353" s="115">
        <v>14.69</v>
      </c>
      <c r="F3353" s="115">
        <v>47.77</v>
      </c>
    </row>
    <row r="3354" spans="1:6" x14ac:dyDescent="0.25">
      <c r="A3354" s="112" t="s">
        <v>6610</v>
      </c>
      <c r="B3354" s="113" t="s">
        <v>6611</v>
      </c>
      <c r="C3354" s="114" t="s">
        <v>319</v>
      </c>
      <c r="D3354" s="115">
        <v>88.49</v>
      </c>
      <c r="E3354" s="115">
        <v>4.2</v>
      </c>
      <c r="F3354" s="115">
        <v>92.69</v>
      </c>
    </row>
    <row r="3355" spans="1:6" ht="30" x14ac:dyDescent="0.25">
      <c r="A3355" s="108" t="s">
        <v>6612</v>
      </c>
      <c r="B3355" s="109" t="s">
        <v>6613</v>
      </c>
      <c r="C3355" s="110"/>
      <c r="D3355" s="111"/>
      <c r="E3355" s="111"/>
      <c r="F3355" s="111"/>
    </row>
    <row r="3356" spans="1:6" x14ac:dyDescent="0.25">
      <c r="A3356" s="108" t="s">
        <v>6614</v>
      </c>
      <c r="B3356" s="109" t="s">
        <v>6615</v>
      </c>
      <c r="C3356" s="110"/>
      <c r="D3356" s="111"/>
      <c r="E3356" s="111"/>
      <c r="F3356" s="111"/>
    </row>
    <row r="3357" spans="1:6" x14ac:dyDescent="0.25">
      <c r="A3357" s="112" t="s">
        <v>6616</v>
      </c>
      <c r="B3357" s="113" t="s">
        <v>6617</v>
      </c>
      <c r="C3357" s="114" t="s">
        <v>13</v>
      </c>
      <c r="D3357" s="115">
        <v>32.28</v>
      </c>
      <c r="E3357" s="115">
        <v>18.899999999999999</v>
      </c>
      <c r="F3357" s="115">
        <v>51.18</v>
      </c>
    </row>
    <row r="3358" spans="1:6" x14ac:dyDescent="0.25">
      <c r="A3358" s="112" t="s">
        <v>6618</v>
      </c>
      <c r="B3358" s="113" t="s">
        <v>6619</v>
      </c>
      <c r="C3358" s="114" t="s">
        <v>13</v>
      </c>
      <c r="D3358" s="115">
        <v>41.47</v>
      </c>
      <c r="E3358" s="115">
        <v>25.19</v>
      </c>
      <c r="F3358" s="115">
        <v>66.66</v>
      </c>
    </row>
    <row r="3359" spans="1:6" x14ac:dyDescent="0.25">
      <c r="A3359" s="112" t="s">
        <v>6620</v>
      </c>
      <c r="B3359" s="113" t="s">
        <v>6621</v>
      </c>
      <c r="C3359" s="114" t="s">
        <v>13</v>
      </c>
      <c r="D3359" s="115">
        <v>52.32</v>
      </c>
      <c r="E3359" s="115">
        <v>31.49</v>
      </c>
      <c r="F3359" s="115">
        <v>83.81</v>
      </c>
    </row>
    <row r="3360" spans="1:6" x14ac:dyDescent="0.25">
      <c r="A3360" s="112" t="s">
        <v>6622</v>
      </c>
      <c r="B3360" s="113" t="s">
        <v>6623</v>
      </c>
      <c r="C3360" s="114" t="s">
        <v>13</v>
      </c>
      <c r="D3360" s="115">
        <v>75.260000000000005</v>
      </c>
      <c r="E3360" s="115">
        <v>37.799999999999997</v>
      </c>
      <c r="F3360" s="115">
        <v>113.06</v>
      </c>
    </row>
    <row r="3361" spans="1:6" x14ac:dyDescent="0.25">
      <c r="A3361" s="112" t="s">
        <v>6624</v>
      </c>
      <c r="B3361" s="113" t="s">
        <v>6625</v>
      </c>
      <c r="C3361" s="114" t="s">
        <v>13</v>
      </c>
      <c r="D3361" s="115">
        <v>84.49</v>
      </c>
      <c r="E3361" s="115">
        <v>41.99</v>
      </c>
      <c r="F3361" s="115">
        <v>126.48</v>
      </c>
    </row>
    <row r="3362" spans="1:6" x14ac:dyDescent="0.25">
      <c r="A3362" s="112" t="s">
        <v>6626</v>
      </c>
      <c r="B3362" s="113" t="s">
        <v>6627</v>
      </c>
      <c r="C3362" s="114" t="s">
        <v>13</v>
      </c>
      <c r="D3362" s="115">
        <v>133.05000000000001</v>
      </c>
      <c r="E3362" s="115">
        <v>52.49</v>
      </c>
      <c r="F3362" s="115">
        <v>185.54</v>
      </c>
    </row>
    <row r="3363" spans="1:6" x14ac:dyDescent="0.25">
      <c r="A3363" s="112" t="s">
        <v>6628</v>
      </c>
      <c r="B3363" s="113" t="s">
        <v>6629</v>
      </c>
      <c r="C3363" s="114" t="s">
        <v>13</v>
      </c>
      <c r="D3363" s="115">
        <v>298.27</v>
      </c>
      <c r="E3363" s="115">
        <v>62.99</v>
      </c>
      <c r="F3363" s="115">
        <v>361.26</v>
      </c>
    </row>
    <row r="3364" spans="1:6" x14ac:dyDescent="0.25">
      <c r="A3364" s="112" t="s">
        <v>6630</v>
      </c>
      <c r="B3364" s="113" t="s">
        <v>6631</v>
      </c>
      <c r="C3364" s="114" t="s">
        <v>13</v>
      </c>
      <c r="D3364" s="115">
        <v>449.46</v>
      </c>
      <c r="E3364" s="115">
        <v>83.98</v>
      </c>
      <c r="F3364" s="115">
        <v>533.44000000000005</v>
      </c>
    </row>
    <row r="3365" spans="1:6" x14ac:dyDescent="0.25">
      <c r="A3365" s="112" t="s">
        <v>6632</v>
      </c>
      <c r="B3365" s="113" t="s">
        <v>6633</v>
      </c>
      <c r="C3365" s="114" t="s">
        <v>13</v>
      </c>
      <c r="D3365" s="115">
        <v>788.02</v>
      </c>
      <c r="E3365" s="115">
        <v>125.97</v>
      </c>
      <c r="F3365" s="115">
        <v>913.99</v>
      </c>
    </row>
    <row r="3366" spans="1:6" x14ac:dyDescent="0.25">
      <c r="A3366" s="112" t="s">
        <v>6634</v>
      </c>
      <c r="B3366" s="113" t="s">
        <v>6635</v>
      </c>
      <c r="C3366" s="114" t="s">
        <v>13</v>
      </c>
      <c r="D3366" s="115">
        <v>61.26</v>
      </c>
      <c r="E3366" s="115">
        <v>25.19</v>
      </c>
      <c r="F3366" s="115">
        <v>86.45</v>
      </c>
    </row>
    <row r="3367" spans="1:6" ht="30" x14ac:dyDescent="0.25">
      <c r="A3367" s="112" t="s">
        <v>6636</v>
      </c>
      <c r="B3367" s="113" t="s">
        <v>6637</v>
      </c>
      <c r="C3367" s="114" t="s">
        <v>13</v>
      </c>
      <c r="D3367" s="115">
        <v>22.53</v>
      </c>
      <c r="E3367" s="115">
        <v>18.899999999999999</v>
      </c>
      <c r="F3367" s="115">
        <v>41.43</v>
      </c>
    </row>
    <row r="3368" spans="1:6" ht="30" x14ac:dyDescent="0.25">
      <c r="A3368" s="112" t="s">
        <v>6638</v>
      </c>
      <c r="B3368" s="113" t="s">
        <v>6639</v>
      </c>
      <c r="C3368" s="114" t="s">
        <v>13</v>
      </c>
      <c r="D3368" s="115">
        <v>47.24</v>
      </c>
      <c r="E3368" s="115">
        <v>18.899999999999999</v>
      </c>
      <c r="F3368" s="115">
        <v>66.14</v>
      </c>
    </row>
    <row r="3369" spans="1:6" ht="30" x14ac:dyDescent="0.25">
      <c r="A3369" s="112" t="s">
        <v>6640</v>
      </c>
      <c r="B3369" s="113" t="s">
        <v>6641</v>
      </c>
      <c r="C3369" s="114" t="s">
        <v>13</v>
      </c>
      <c r="D3369" s="115">
        <v>56.27</v>
      </c>
      <c r="E3369" s="115">
        <v>18.899999999999999</v>
      </c>
      <c r="F3369" s="115">
        <v>75.17</v>
      </c>
    </row>
    <row r="3370" spans="1:6" ht="30" x14ac:dyDescent="0.25">
      <c r="A3370" s="112" t="s">
        <v>6642</v>
      </c>
      <c r="B3370" s="113" t="s">
        <v>6643</v>
      </c>
      <c r="C3370" s="114" t="s">
        <v>13</v>
      </c>
      <c r="D3370" s="115">
        <v>87.97</v>
      </c>
      <c r="E3370" s="115">
        <v>21</v>
      </c>
      <c r="F3370" s="115">
        <v>108.97</v>
      </c>
    </row>
    <row r="3371" spans="1:6" ht="30" x14ac:dyDescent="0.25">
      <c r="A3371" s="112" t="s">
        <v>6644</v>
      </c>
      <c r="B3371" s="113" t="s">
        <v>6645</v>
      </c>
      <c r="C3371" s="114" t="s">
        <v>13</v>
      </c>
      <c r="D3371" s="115">
        <v>189.25</v>
      </c>
      <c r="E3371" s="115">
        <v>18.899999999999999</v>
      </c>
      <c r="F3371" s="115">
        <v>208.15</v>
      </c>
    </row>
    <row r="3372" spans="1:6" ht="30" x14ac:dyDescent="0.25">
      <c r="A3372" s="112" t="s">
        <v>6646</v>
      </c>
      <c r="B3372" s="113" t="s">
        <v>6647</v>
      </c>
      <c r="C3372" s="114" t="s">
        <v>13</v>
      </c>
      <c r="D3372" s="115">
        <v>1004.13</v>
      </c>
      <c r="E3372" s="115">
        <v>41.99</v>
      </c>
      <c r="F3372" s="115">
        <v>1046.1199999999999</v>
      </c>
    </row>
    <row r="3373" spans="1:6" x14ac:dyDescent="0.25">
      <c r="A3373" s="108" t="s">
        <v>6648</v>
      </c>
      <c r="B3373" s="109" t="s">
        <v>6649</v>
      </c>
      <c r="C3373" s="110"/>
      <c r="D3373" s="111"/>
      <c r="E3373" s="111"/>
      <c r="F3373" s="111"/>
    </row>
    <row r="3374" spans="1:6" ht="30" x14ac:dyDescent="0.25">
      <c r="A3374" s="112" t="s">
        <v>6650</v>
      </c>
      <c r="B3374" s="113" t="s">
        <v>6651</v>
      </c>
      <c r="C3374" s="114" t="s">
        <v>13</v>
      </c>
      <c r="D3374" s="115">
        <v>82.11</v>
      </c>
      <c r="E3374" s="115">
        <v>18.899999999999999</v>
      </c>
      <c r="F3374" s="115">
        <v>101.01</v>
      </c>
    </row>
    <row r="3375" spans="1:6" ht="30" x14ac:dyDescent="0.25">
      <c r="A3375" s="112" t="s">
        <v>6652</v>
      </c>
      <c r="B3375" s="113" t="s">
        <v>6653</v>
      </c>
      <c r="C3375" s="114" t="s">
        <v>13</v>
      </c>
      <c r="D3375" s="115">
        <v>78.260000000000005</v>
      </c>
      <c r="E3375" s="115">
        <v>18.899999999999999</v>
      </c>
      <c r="F3375" s="115">
        <v>97.16</v>
      </c>
    </row>
    <row r="3376" spans="1:6" ht="30" x14ac:dyDescent="0.25">
      <c r="A3376" s="112" t="s">
        <v>6654</v>
      </c>
      <c r="B3376" s="113" t="s">
        <v>6655</v>
      </c>
      <c r="C3376" s="114" t="s">
        <v>13</v>
      </c>
      <c r="D3376" s="115">
        <v>97.75</v>
      </c>
      <c r="E3376" s="115">
        <v>18.899999999999999</v>
      </c>
      <c r="F3376" s="115">
        <v>116.65</v>
      </c>
    </row>
    <row r="3377" spans="1:6" ht="30" x14ac:dyDescent="0.25">
      <c r="A3377" s="112" t="s">
        <v>6656</v>
      </c>
      <c r="B3377" s="113" t="s">
        <v>6657</v>
      </c>
      <c r="C3377" s="114" t="s">
        <v>13</v>
      </c>
      <c r="D3377" s="115">
        <v>147.07</v>
      </c>
      <c r="E3377" s="115">
        <v>18.899999999999999</v>
      </c>
      <c r="F3377" s="115">
        <v>165.97</v>
      </c>
    </row>
    <row r="3378" spans="1:6" ht="30" x14ac:dyDescent="0.25">
      <c r="A3378" s="112" t="s">
        <v>6658</v>
      </c>
      <c r="B3378" s="113" t="s">
        <v>6659</v>
      </c>
      <c r="C3378" s="114" t="s">
        <v>13</v>
      </c>
      <c r="D3378" s="115">
        <v>133.47999999999999</v>
      </c>
      <c r="E3378" s="115">
        <v>18.899999999999999</v>
      </c>
      <c r="F3378" s="115">
        <v>152.38</v>
      </c>
    </row>
    <row r="3379" spans="1:6" ht="30" x14ac:dyDescent="0.25">
      <c r="A3379" s="112" t="s">
        <v>6660</v>
      </c>
      <c r="B3379" s="113" t="s">
        <v>6661</v>
      </c>
      <c r="C3379" s="114" t="s">
        <v>13</v>
      </c>
      <c r="D3379" s="115">
        <v>78.56</v>
      </c>
      <c r="E3379" s="115">
        <v>18.899999999999999</v>
      </c>
      <c r="F3379" s="115">
        <v>97.46</v>
      </c>
    </row>
    <row r="3380" spans="1:6" ht="30" x14ac:dyDescent="0.25">
      <c r="A3380" s="112" t="s">
        <v>6662</v>
      </c>
      <c r="B3380" s="113" t="s">
        <v>6663</v>
      </c>
      <c r="C3380" s="114" t="s">
        <v>13</v>
      </c>
      <c r="D3380" s="115">
        <v>77.540000000000006</v>
      </c>
      <c r="E3380" s="115">
        <v>18.899999999999999</v>
      </c>
      <c r="F3380" s="115">
        <v>96.44</v>
      </c>
    </row>
    <row r="3381" spans="1:6" ht="30" x14ac:dyDescent="0.25">
      <c r="A3381" s="112" t="s">
        <v>6664</v>
      </c>
      <c r="B3381" s="113" t="s">
        <v>6665</v>
      </c>
      <c r="C3381" s="114" t="s">
        <v>13</v>
      </c>
      <c r="D3381" s="115">
        <v>63.74</v>
      </c>
      <c r="E3381" s="115">
        <v>18.899999999999999</v>
      </c>
      <c r="F3381" s="115">
        <v>82.64</v>
      </c>
    </row>
    <row r="3382" spans="1:6" ht="30" x14ac:dyDescent="0.25">
      <c r="A3382" s="112" t="s">
        <v>6666</v>
      </c>
      <c r="B3382" s="113" t="s">
        <v>6667</v>
      </c>
      <c r="C3382" s="114" t="s">
        <v>13</v>
      </c>
      <c r="D3382" s="115">
        <v>60.71</v>
      </c>
      <c r="E3382" s="115">
        <v>18.899999999999999</v>
      </c>
      <c r="F3382" s="115">
        <v>79.61</v>
      </c>
    </row>
    <row r="3383" spans="1:6" x14ac:dyDescent="0.25">
      <c r="A3383" s="108" t="s">
        <v>6668</v>
      </c>
      <c r="B3383" s="109" t="s">
        <v>6669</v>
      </c>
      <c r="C3383" s="110"/>
      <c r="D3383" s="111"/>
      <c r="E3383" s="111"/>
      <c r="F3383" s="111"/>
    </row>
    <row r="3384" spans="1:6" ht="30" x14ac:dyDescent="0.25">
      <c r="A3384" s="112" t="s">
        <v>6670</v>
      </c>
      <c r="B3384" s="113" t="s">
        <v>6671</v>
      </c>
      <c r="C3384" s="114" t="s">
        <v>13</v>
      </c>
      <c r="D3384" s="115">
        <v>322.11</v>
      </c>
      <c r="E3384" s="115">
        <v>62.99</v>
      </c>
      <c r="F3384" s="115">
        <v>385.1</v>
      </c>
    </row>
    <row r="3385" spans="1:6" x14ac:dyDescent="0.25">
      <c r="A3385" s="112" t="s">
        <v>6672</v>
      </c>
      <c r="B3385" s="113" t="s">
        <v>6673</v>
      </c>
      <c r="C3385" s="114" t="s">
        <v>13</v>
      </c>
      <c r="D3385" s="115">
        <v>268.22000000000003</v>
      </c>
      <c r="E3385" s="115">
        <v>62.99</v>
      </c>
      <c r="F3385" s="115">
        <v>331.21</v>
      </c>
    </row>
    <row r="3386" spans="1:6" x14ac:dyDescent="0.25">
      <c r="A3386" s="112" t="s">
        <v>6674</v>
      </c>
      <c r="B3386" s="113" t="s">
        <v>6675</v>
      </c>
      <c r="C3386" s="114" t="s">
        <v>13</v>
      </c>
      <c r="D3386" s="115">
        <v>300</v>
      </c>
      <c r="E3386" s="115">
        <v>62.99</v>
      </c>
      <c r="F3386" s="115">
        <v>362.99</v>
      </c>
    </row>
    <row r="3387" spans="1:6" x14ac:dyDescent="0.25">
      <c r="A3387" s="112" t="s">
        <v>6676</v>
      </c>
      <c r="B3387" s="113" t="s">
        <v>6677</v>
      </c>
      <c r="C3387" s="114" t="s">
        <v>13</v>
      </c>
      <c r="D3387" s="115">
        <v>425.68</v>
      </c>
      <c r="E3387" s="115">
        <v>62.99</v>
      </c>
      <c r="F3387" s="115">
        <v>488.67</v>
      </c>
    </row>
    <row r="3388" spans="1:6" ht="30" x14ac:dyDescent="0.25">
      <c r="A3388" s="112" t="s">
        <v>6678</v>
      </c>
      <c r="B3388" s="113" t="s">
        <v>6679</v>
      </c>
      <c r="C3388" s="114" t="s">
        <v>13</v>
      </c>
      <c r="D3388" s="115">
        <v>957.25</v>
      </c>
      <c r="E3388" s="115">
        <v>62.99</v>
      </c>
      <c r="F3388" s="115">
        <v>1020.24</v>
      </c>
    </row>
    <row r="3389" spans="1:6" x14ac:dyDescent="0.25">
      <c r="A3389" s="112" t="s">
        <v>6680</v>
      </c>
      <c r="B3389" s="113" t="s">
        <v>6681</v>
      </c>
      <c r="C3389" s="114" t="s">
        <v>13</v>
      </c>
      <c r="D3389" s="115">
        <v>415.24</v>
      </c>
      <c r="E3389" s="115">
        <v>25.19</v>
      </c>
      <c r="F3389" s="115">
        <v>440.43</v>
      </c>
    </row>
    <row r="3390" spans="1:6" x14ac:dyDescent="0.25">
      <c r="A3390" s="112" t="s">
        <v>6682</v>
      </c>
      <c r="B3390" s="113" t="s">
        <v>6683</v>
      </c>
      <c r="C3390" s="114" t="s">
        <v>13</v>
      </c>
      <c r="D3390" s="115">
        <v>301.58</v>
      </c>
      <c r="E3390" s="115">
        <v>25.19</v>
      </c>
      <c r="F3390" s="115">
        <v>326.77</v>
      </c>
    </row>
    <row r="3391" spans="1:6" x14ac:dyDescent="0.25">
      <c r="A3391" s="112" t="s">
        <v>6684</v>
      </c>
      <c r="B3391" s="113" t="s">
        <v>6685</v>
      </c>
      <c r="C3391" s="114" t="s">
        <v>13</v>
      </c>
      <c r="D3391" s="115">
        <v>713.16</v>
      </c>
      <c r="E3391" s="115">
        <v>62.99</v>
      </c>
      <c r="F3391" s="115">
        <v>776.15</v>
      </c>
    </row>
    <row r="3392" spans="1:6" ht="30" x14ac:dyDescent="0.25">
      <c r="A3392" s="112" t="s">
        <v>6686</v>
      </c>
      <c r="B3392" s="113" t="s">
        <v>6687</v>
      </c>
      <c r="C3392" s="114" t="s">
        <v>13</v>
      </c>
      <c r="D3392" s="115">
        <v>400.95</v>
      </c>
      <c r="E3392" s="115">
        <v>18.899999999999999</v>
      </c>
      <c r="F3392" s="115">
        <v>419.85</v>
      </c>
    </row>
    <row r="3393" spans="1:6" ht="30" x14ac:dyDescent="0.25">
      <c r="A3393" s="112" t="s">
        <v>6688</v>
      </c>
      <c r="B3393" s="113" t="s">
        <v>6689</v>
      </c>
      <c r="C3393" s="114" t="s">
        <v>13</v>
      </c>
      <c r="D3393" s="115">
        <v>312.89999999999998</v>
      </c>
      <c r="E3393" s="115">
        <v>62.99</v>
      </c>
      <c r="F3393" s="115">
        <v>375.89</v>
      </c>
    </row>
    <row r="3394" spans="1:6" x14ac:dyDescent="0.25">
      <c r="A3394" s="108" t="s">
        <v>6690</v>
      </c>
      <c r="B3394" s="109" t="s">
        <v>6691</v>
      </c>
      <c r="C3394" s="110"/>
      <c r="D3394" s="111"/>
      <c r="E3394" s="111"/>
      <c r="F3394" s="111"/>
    </row>
    <row r="3395" spans="1:6" x14ac:dyDescent="0.25">
      <c r="A3395" s="112" t="s">
        <v>6692</v>
      </c>
      <c r="B3395" s="113" t="s">
        <v>6693</v>
      </c>
      <c r="C3395" s="114" t="s">
        <v>13</v>
      </c>
      <c r="D3395" s="115">
        <v>88.63</v>
      </c>
      <c r="E3395" s="115">
        <v>18.899999999999999</v>
      </c>
      <c r="F3395" s="115">
        <v>107.53</v>
      </c>
    </row>
    <row r="3396" spans="1:6" x14ac:dyDescent="0.25">
      <c r="A3396" s="112" t="s">
        <v>6694</v>
      </c>
      <c r="B3396" s="113" t="s">
        <v>6695</v>
      </c>
      <c r="C3396" s="114" t="s">
        <v>13</v>
      </c>
      <c r="D3396" s="115">
        <v>107.6</v>
      </c>
      <c r="E3396" s="115">
        <v>18.899999999999999</v>
      </c>
      <c r="F3396" s="115">
        <v>126.5</v>
      </c>
    </row>
    <row r="3397" spans="1:6" x14ac:dyDescent="0.25">
      <c r="A3397" s="112" t="s">
        <v>6696</v>
      </c>
      <c r="B3397" s="113" t="s">
        <v>6697</v>
      </c>
      <c r="C3397" s="114" t="s">
        <v>13</v>
      </c>
      <c r="D3397" s="115">
        <v>153.59</v>
      </c>
      <c r="E3397" s="115">
        <v>18.899999999999999</v>
      </c>
      <c r="F3397" s="115">
        <v>172.49</v>
      </c>
    </row>
    <row r="3398" spans="1:6" x14ac:dyDescent="0.25">
      <c r="A3398" s="112" t="s">
        <v>6698</v>
      </c>
      <c r="B3398" s="113" t="s">
        <v>6699</v>
      </c>
      <c r="C3398" s="114" t="s">
        <v>13</v>
      </c>
      <c r="D3398" s="115">
        <v>177.82</v>
      </c>
      <c r="E3398" s="115">
        <v>18.899999999999999</v>
      </c>
      <c r="F3398" s="115">
        <v>196.72</v>
      </c>
    </row>
    <row r="3399" spans="1:6" x14ac:dyDescent="0.25">
      <c r="A3399" s="112" t="s">
        <v>6700</v>
      </c>
      <c r="B3399" s="113" t="s">
        <v>6701</v>
      </c>
      <c r="C3399" s="114" t="s">
        <v>13</v>
      </c>
      <c r="D3399" s="115">
        <v>242.25</v>
      </c>
      <c r="E3399" s="115">
        <v>18.899999999999999</v>
      </c>
      <c r="F3399" s="115">
        <v>261.14999999999998</v>
      </c>
    </row>
    <row r="3400" spans="1:6" x14ac:dyDescent="0.25">
      <c r="A3400" s="112" t="s">
        <v>6702</v>
      </c>
      <c r="B3400" s="113" t="s">
        <v>6703</v>
      </c>
      <c r="C3400" s="114" t="s">
        <v>13</v>
      </c>
      <c r="D3400" s="115">
        <v>416.2</v>
      </c>
      <c r="E3400" s="115">
        <v>18.899999999999999</v>
      </c>
      <c r="F3400" s="115">
        <v>435.1</v>
      </c>
    </row>
    <row r="3401" spans="1:6" x14ac:dyDescent="0.25">
      <c r="A3401" s="112" t="s">
        <v>6704</v>
      </c>
      <c r="B3401" s="113" t="s">
        <v>6705</v>
      </c>
      <c r="C3401" s="114" t="s">
        <v>13</v>
      </c>
      <c r="D3401" s="115">
        <v>503.79</v>
      </c>
      <c r="E3401" s="115">
        <v>18.899999999999999</v>
      </c>
      <c r="F3401" s="115">
        <v>522.69000000000005</v>
      </c>
    </row>
    <row r="3402" spans="1:6" x14ac:dyDescent="0.25">
      <c r="A3402" s="112" t="s">
        <v>6706</v>
      </c>
      <c r="B3402" s="113" t="s">
        <v>6707</v>
      </c>
      <c r="C3402" s="114" t="s">
        <v>13</v>
      </c>
      <c r="D3402" s="115">
        <v>869.09</v>
      </c>
      <c r="E3402" s="115">
        <v>25.19</v>
      </c>
      <c r="F3402" s="115">
        <v>894.28</v>
      </c>
    </row>
    <row r="3403" spans="1:6" x14ac:dyDescent="0.25">
      <c r="A3403" s="112" t="s">
        <v>6708</v>
      </c>
      <c r="B3403" s="113" t="s">
        <v>6709</v>
      </c>
      <c r="C3403" s="114" t="s">
        <v>13</v>
      </c>
      <c r="D3403" s="115">
        <v>69.040000000000006</v>
      </c>
      <c r="E3403" s="115">
        <v>18.899999999999999</v>
      </c>
      <c r="F3403" s="115">
        <v>87.94</v>
      </c>
    </row>
    <row r="3404" spans="1:6" x14ac:dyDescent="0.25">
      <c r="A3404" s="112" t="s">
        <v>6710</v>
      </c>
      <c r="B3404" s="113" t="s">
        <v>6711</v>
      </c>
      <c r="C3404" s="114" t="s">
        <v>13</v>
      </c>
      <c r="D3404" s="115">
        <v>96.67</v>
      </c>
      <c r="E3404" s="115">
        <v>18.899999999999999</v>
      </c>
      <c r="F3404" s="115">
        <v>115.57</v>
      </c>
    </row>
    <row r="3405" spans="1:6" x14ac:dyDescent="0.25">
      <c r="A3405" s="112" t="s">
        <v>6712</v>
      </c>
      <c r="B3405" s="113" t="s">
        <v>6713</v>
      </c>
      <c r="C3405" s="114" t="s">
        <v>13</v>
      </c>
      <c r="D3405" s="115">
        <v>120.05</v>
      </c>
      <c r="E3405" s="115">
        <v>18.899999999999999</v>
      </c>
      <c r="F3405" s="115">
        <v>138.94999999999999</v>
      </c>
    </row>
    <row r="3406" spans="1:6" x14ac:dyDescent="0.25">
      <c r="A3406" s="112" t="s">
        <v>6714</v>
      </c>
      <c r="B3406" s="113" t="s">
        <v>6715</v>
      </c>
      <c r="C3406" s="114" t="s">
        <v>13</v>
      </c>
      <c r="D3406" s="115">
        <v>171.55</v>
      </c>
      <c r="E3406" s="115">
        <v>18.899999999999999</v>
      </c>
      <c r="F3406" s="115">
        <v>190.45</v>
      </c>
    </row>
    <row r="3407" spans="1:6" x14ac:dyDescent="0.25">
      <c r="A3407" s="112" t="s">
        <v>6716</v>
      </c>
      <c r="B3407" s="113" t="s">
        <v>6717</v>
      </c>
      <c r="C3407" s="114" t="s">
        <v>13</v>
      </c>
      <c r="D3407" s="115">
        <v>281.14999999999998</v>
      </c>
      <c r="E3407" s="115">
        <v>18.899999999999999</v>
      </c>
      <c r="F3407" s="115">
        <v>300.05</v>
      </c>
    </row>
    <row r="3408" spans="1:6" x14ac:dyDescent="0.25">
      <c r="A3408" s="112" t="s">
        <v>6718</v>
      </c>
      <c r="B3408" s="113" t="s">
        <v>6719</v>
      </c>
      <c r="C3408" s="114" t="s">
        <v>13</v>
      </c>
      <c r="D3408" s="115">
        <v>415.06</v>
      </c>
      <c r="E3408" s="115">
        <v>18.899999999999999</v>
      </c>
      <c r="F3408" s="115">
        <v>433.96</v>
      </c>
    </row>
    <row r="3409" spans="1:6" x14ac:dyDescent="0.25">
      <c r="A3409" s="112" t="s">
        <v>6720</v>
      </c>
      <c r="B3409" s="113" t="s">
        <v>6721</v>
      </c>
      <c r="C3409" s="114" t="s">
        <v>13</v>
      </c>
      <c r="D3409" s="115">
        <v>705.42</v>
      </c>
      <c r="E3409" s="115">
        <v>25.19</v>
      </c>
      <c r="F3409" s="115">
        <v>730.61</v>
      </c>
    </row>
    <row r="3410" spans="1:6" x14ac:dyDescent="0.25">
      <c r="A3410" s="112" t="s">
        <v>6722</v>
      </c>
      <c r="B3410" s="113" t="s">
        <v>6723</v>
      </c>
      <c r="C3410" s="114" t="s">
        <v>13</v>
      </c>
      <c r="D3410" s="115">
        <v>69.849999999999994</v>
      </c>
      <c r="E3410" s="115">
        <v>18.899999999999999</v>
      </c>
      <c r="F3410" s="115">
        <v>88.75</v>
      </c>
    </row>
    <row r="3411" spans="1:6" x14ac:dyDescent="0.25">
      <c r="A3411" s="112" t="s">
        <v>6724</v>
      </c>
      <c r="B3411" s="113" t="s">
        <v>6725</v>
      </c>
      <c r="C3411" s="114" t="s">
        <v>13</v>
      </c>
      <c r="D3411" s="115">
        <v>97.52</v>
      </c>
      <c r="E3411" s="115">
        <v>18.899999999999999</v>
      </c>
      <c r="F3411" s="115">
        <v>116.42</v>
      </c>
    </row>
    <row r="3412" spans="1:6" x14ac:dyDescent="0.25">
      <c r="A3412" s="112" t="s">
        <v>6726</v>
      </c>
      <c r="B3412" s="113" t="s">
        <v>6727</v>
      </c>
      <c r="C3412" s="114" t="s">
        <v>13</v>
      </c>
      <c r="D3412" s="115">
        <v>120.21</v>
      </c>
      <c r="E3412" s="115">
        <v>18.899999999999999</v>
      </c>
      <c r="F3412" s="115">
        <v>139.11000000000001</v>
      </c>
    </row>
    <row r="3413" spans="1:6" x14ac:dyDescent="0.25">
      <c r="A3413" s="112" t="s">
        <v>6728</v>
      </c>
      <c r="B3413" s="113" t="s">
        <v>6729</v>
      </c>
      <c r="C3413" s="114" t="s">
        <v>13</v>
      </c>
      <c r="D3413" s="115">
        <v>163.74</v>
      </c>
      <c r="E3413" s="115">
        <v>18.899999999999999</v>
      </c>
      <c r="F3413" s="115">
        <v>182.64</v>
      </c>
    </row>
    <row r="3414" spans="1:6" x14ac:dyDescent="0.25">
      <c r="A3414" s="112" t="s">
        <v>6730</v>
      </c>
      <c r="B3414" s="113" t="s">
        <v>6731</v>
      </c>
      <c r="C3414" s="114" t="s">
        <v>13</v>
      </c>
      <c r="D3414" s="115">
        <v>263.68</v>
      </c>
      <c r="E3414" s="115">
        <v>18.899999999999999</v>
      </c>
      <c r="F3414" s="115">
        <v>282.58</v>
      </c>
    </row>
    <row r="3415" spans="1:6" ht="30" x14ac:dyDescent="0.25">
      <c r="A3415" s="112" t="s">
        <v>6732</v>
      </c>
      <c r="B3415" s="113" t="s">
        <v>6733</v>
      </c>
      <c r="C3415" s="114" t="s">
        <v>13</v>
      </c>
      <c r="D3415" s="115">
        <v>5355.51</v>
      </c>
      <c r="E3415" s="115">
        <v>31.49</v>
      </c>
      <c r="F3415" s="115">
        <v>5387</v>
      </c>
    </row>
    <row r="3416" spans="1:6" ht="30" x14ac:dyDescent="0.25">
      <c r="A3416" s="112" t="s">
        <v>6734</v>
      </c>
      <c r="B3416" s="113" t="s">
        <v>6735</v>
      </c>
      <c r="C3416" s="114" t="s">
        <v>13</v>
      </c>
      <c r="D3416" s="115">
        <v>145.31</v>
      </c>
      <c r="E3416" s="115">
        <v>18.899999999999999</v>
      </c>
      <c r="F3416" s="115">
        <v>164.21</v>
      </c>
    </row>
    <row r="3417" spans="1:6" ht="30" x14ac:dyDescent="0.25">
      <c r="A3417" s="112" t="s">
        <v>6736</v>
      </c>
      <c r="B3417" s="113" t="s">
        <v>6737</v>
      </c>
      <c r="C3417" s="114" t="s">
        <v>13</v>
      </c>
      <c r="D3417" s="115">
        <v>387.76</v>
      </c>
      <c r="E3417" s="115">
        <v>18.899999999999999</v>
      </c>
      <c r="F3417" s="115">
        <v>406.66</v>
      </c>
    </row>
    <row r="3418" spans="1:6" x14ac:dyDescent="0.25">
      <c r="A3418" s="112" t="s">
        <v>6738</v>
      </c>
      <c r="B3418" s="113" t="s">
        <v>6739</v>
      </c>
      <c r="C3418" s="114" t="s">
        <v>13</v>
      </c>
      <c r="D3418" s="115">
        <v>392.19</v>
      </c>
      <c r="E3418" s="115">
        <v>18.899999999999999</v>
      </c>
      <c r="F3418" s="115">
        <v>411.09</v>
      </c>
    </row>
    <row r="3419" spans="1:6" x14ac:dyDescent="0.25">
      <c r="A3419" s="112" t="s">
        <v>6740</v>
      </c>
      <c r="B3419" s="113" t="s">
        <v>6741</v>
      </c>
      <c r="C3419" s="114" t="s">
        <v>13</v>
      </c>
      <c r="D3419" s="115">
        <v>758.77</v>
      </c>
      <c r="E3419" s="115">
        <v>25.19</v>
      </c>
      <c r="F3419" s="115">
        <v>783.96</v>
      </c>
    </row>
    <row r="3420" spans="1:6" x14ac:dyDescent="0.25">
      <c r="A3420" s="112" t="s">
        <v>6742</v>
      </c>
      <c r="B3420" s="113" t="s">
        <v>6743</v>
      </c>
      <c r="C3420" s="114" t="s">
        <v>13</v>
      </c>
      <c r="D3420" s="115">
        <v>311.58999999999997</v>
      </c>
      <c r="E3420" s="115">
        <v>18.899999999999999</v>
      </c>
      <c r="F3420" s="115">
        <v>330.49</v>
      </c>
    </row>
    <row r="3421" spans="1:6" ht="30" x14ac:dyDescent="0.25">
      <c r="A3421" s="112" t="s">
        <v>6744</v>
      </c>
      <c r="B3421" s="113" t="s">
        <v>6745</v>
      </c>
      <c r="C3421" s="114" t="s">
        <v>13</v>
      </c>
      <c r="D3421" s="115">
        <v>114.06</v>
      </c>
      <c r="E3421" s="115">
        <v>10.5</v>
      </c>
      <c r="F3421" s="115">
        <v>124.56</v>
      </c>
    </row>
    <row r="3422" spans="1:6" ht="30" x14ac:dyDescent="0.25">
      <c r="A3422" s="112" t="s">
        <v>6746</v>
      </c>
      <c r="B3422" s="113" t="s">
        <v>6747</v>
      </c>
      <c r="C3422" s="114" t="s">
        <v>13</v>
      </c>
      <c r="D3422" s="115">
        <v>4492.84</v>
      </c>
      <c r="E3422" s="115">
        <v>25.19</v>
      </c>
      <c r="F3422" s="115">
        <v>4518.03</v>
      </c>
    </row>
    <row r="3423" spans="1:6" ht="30" x14ac:dyDescent="0.25">
      <c r="A3423" s="112" t="s">
        <v>6748</v>
      </c>
      <c r="B3423" s="113" t="s">
        <v>6749</v>
      </c>
      <c r="C3423" s="114" t="s">
        <v>13</v>
      </c>
      <c r="D3423" s="115">
        <v>1668.85</v>
      </c>
      <c r="E3423" s="115">
        <v>25.19</v>
      </c>
      <c r="F3423" s="115">
        <v>1694.04</v>
      </c>
    </row>
    <row r="3424" spans="1:6" ht="30" x14ac:dyDescent="0.25">
      <c r="A3424" s="112" t="s">
        <v>6750</v>
      </c>
      <c r="B3424" s="113" t="s">
        <v>6751</v>
      </c>
      <c r="C3424" s="114" t="s">
        <v>13</v>
      </c>
      <c r="D3424" s="115">
        <v>322.60000000000002</v>
      </c>
      <c r="E3424" s="115">
        <v>18.899999999999999</v>
      </c>
      <c r="F3424" s="115">
        <v>341.5</v>
      </c>
    </row>
    <row r="3425" spans="1:6" ht="30" x14ac:dyDescent="0.25">
      <c r="A3425" s="112" t="s">
        <v>6752</v>
      </c>
      <c r="B3425" s="113" t="s">
        <v>6753</v>
      </c>
      <c r="C3425" s="114" t="s">
        <v>13</v>
      </c>
      <c r="D3425" s="115">
        <v>160.22</v>
      </c>
      <c r="E3425" s="115">
        <v>18.899999999999999</v>
      </c>
      <c r="F3425" s="115">
        <v>179.12</v>
      </c>
    </row>
    <row r="3426" spans="1:6" ht="30" x14ac:dyDescent="0.25">
      <c r="A3426" s="112" t="s">
        <v>6754</v>
      </c>
      <c r="B3426" s="113" t="s">
        <v>6755</v>
      </c>
      <c r="C3426" s="114" t="s">
        <v>13</v>
      </c>
      <c r="D3426" s="115">
        <v>209.26</v>
      </c>
      <c r="E3426" s="115">
        <v>18.899999999999999</v>
      </c>
      <c r="F3426" s="115">
        <v>228.16</v>
      </c>
    </row>
    <row r="3427" spans="1:6" ht="30" x14ac:dyDescent="0.25">
      <c r="A3427" s="112" t="s">
        <v>6756</v>
      </c>
      <c r="B3427" s="113" t="s">
        <v>6757</v>
      </c>
      <c r="C3427" s="114" t="s">
        <v>13</v>
      </c>
      <c r="D3427" s="115">
        <v>434.57</v>
      </c>
      <c r="E3427" s="115">
        <v>18.899999999999999</v>
      </c>
      <c r="F3427" s="115">
        <v>453.47</v>
      </c>
    </row>
    <row r="3428" spans="1:6" ht="30" x14ac:dyDescent="0.25">
      <c r="A3428" s="112" t="s">
        <v>6758</v>
      </c>
      <c r="B3428" s="113" t="s">
        <v>6759</v>
      </c>
      <c r="C3428" s="114" t="s">
        <v>13</v>
      </c>
      <c r="D3428" s="115">
        <v>559.66</v>
      </c>
      <c r="E3428" s="115">
        <v>18.899999999999999</v>
      </c>
      <c r="F3428" s="115">
        <v>578.55999999999995</v>
      </c>
    </row>
    <row r="3429" spans="1:6" ht="30" x14ac:dyDescent="0.25">
      <c r="A3429" s="112" t="s">
        <v>6760</v>
      </c>
      <c r="B3429" s="113" t="s">
        <v>6761</v>
      </c>
      <c r="C3429" s="114" t="s">
        <v>13</v>
      </c>
      <c r="D3429" s="115">
        <v>851.84</v>
      </c>
      <c r="E3429" s="115">
        <v>18.899999999999999</v>
      </c>
      <c r="F3429" s="115">
        <v>870.74</v>
      </c>
    </row>
    <row r="3430" spans="1:6" ht="30" x14ac:dyDescent="0.25">
      <c r="A3430" s="112" t="s">
        <v>6762</v>
      </c>
      <c r="B3430" s="113" t="s">
        <v>6763</v>
      </c>
      <c r="C3430" s="114" t="s">
        <v>13</v>
      </c>
      <c r="D3430" s="115">
        <v>1955.32</v>
      </c>
      <c r="E3430" s="115">
        <v>25.19</v>
      </c>
      <c r="F3430" s="115">
        <v>1980.51</v>
      </c>
    </row>
    <row r="3431" spans="1:6" ht="30" x14ac:dyDescent="0.25">
      <c r="A3431" s="112" t="s">
        <v>6764</v>
      </c>
      <c r="B3431" s="113" t="s">
        <v>6765</v>
      </c>
      <c r="C3431" s="114" t="s">
        <v>13</v>
      </c>
      <c r="D3431" s="115">
        <v>4744.82</v>
      </c>
      <c r="E3431" s="115">
        <v>25.19</v>
      </c>
      <c r="F3431" s="115">
        <v>4770.01</v>
      </c>
    </row>
    <row r="3432" spans="1:6" ht="30" x14ac:dyDescent="0.25">
      <c r="A3432" s="112" t="s">
        <v>6766</v>
      </c>
      <c r="B3432" s="113" t="s">
        <v>6767</v>
      </c>
      <c r="C3432" s="114" t="s">
        <v>13</v>
      </c>
      <c r="D3432" s="115">
        <v>59.29</v>
      </c>
      <c r="E3432" s="115">
        <v>12.6</v>
      </c>
      <c r="F3432" s="115">
        <v>71.89</v>
      </c>
    </row>
    <row r="3433" spans="1:6" ht="30" x14ac:dyDescent="0.25">
      <c r="A3433" s="112" t="s">
        <v>6768</v>
      </c>
      <c r="B3433" s="113" t="s">
        <v>6769</v>
      </c>
      <c r="C3433" s="114" t="s">
        <v>13</v>
      </c>
      <c r="D3433" s="115">
        <v>67.45</v>
      </c>
      <c r="E3433" s="115">
        <v>18.899999999999999</v>
      </c>
      <c r="F3433" s="115">
        <v>86.35</v>
      </c>
    </row>
    <row r="3434" spans="1:6" ht="30" x14ac:dyDescent="0.25">
      <c r="A3434" s="112" t="s">
        <v>6770</v>
      </c>
      <c r="B3434" s="113" t="s">
        <v>6771</v>
      </c>
      <c r="C3434" s="114" t="s">
        <v>13</v>
      </c>
      <c r="D3434" s="115">
        <v>86.46</v>
      </c>
      <c r="E3434" s="115">
        <v>16.8</v>
      </c>
      <c r="F3434" s="115">
        <v>103.26</v>
      </c>
    </row>
    <row r="3435" spans="1:6" ht="30" x14ac:dyDescent="0.25">
      <c r="A3435" s="112" t="s">
        <v>6772</v>
      </c>
      <c r="B3435" s="113" t="s">
        <v>6773</v>
      </c>
      <c r="C3435" s="114" t="s">
        <v>13</v>
      </c>
      <c r="D3435" s="115">
        <v>94.38</v>
      </c>
      <c r="E3435" s="115">
        <v>18.899999999999999</v>
      </c>
      <c r="F3435" s="115">
        <v>113.28</v>
      </c>
    </row>
    <row r="3436" spans="1:6" ht="30" x14ac:dyDescent="0.25">
      <c r="A3436" s="112" t="s">
        <v>6774</v>
      </c>
      <c r="B3436" s="113" t="s">
        <v>6775</v>
      </c>
      <c r="C3436" s="114" t="s">
        <v>13</v>
      </c>
      <c r="D3436" s="115">
        <v>383.24</v>
      </c>
      <c r="E3436" s="115">
        <v>18.899999999999999</v>
      </c>
      <c r="F3436" s="115">
        <v>402.14</v>
      </c>
    </row>
    <row r="3437" spans="1:6" ht="30" x14ac:dyDescent="0.25">
      <c r="A3437" s="112" t="s">
        <v>6776</v>
      </c>
      <c r="B3437" s="113" t="s">
        <v>6777</v>
      </c>
      <c r="C3437" s="114" t="s">
        <v>13</v>
      </c>
      <c r="D3437" s="115">
        <v>543.20000000000005</v>
      </c>
      <c r="E3437" s="115">
        <v>18.899999999999999</v>
      </c>
      <c r="F3437" s="115">
        <v>562.1</v>
      </c>
    </row>
    <row r="3438" spans="1:6" ht="45" x14ac:dyDescent="0.25">
      <c r="A3438" s="112" t="s">
        <v>6778</v>
      </c>
      <c r="B3438" s="113" t="s">
        <v>6779</v>
      </c>
      <c r="C3438" s="114" t="s">
        <v>13</v>
      </c>
      <c r="D3438" s="115">
        <v>3792.91</v>
      </c>
      <c r="E3438" s="115">
        <v>83.98</v>
      </c>
      <c r="F3438" s="115">
        <v>3876.89</v>
      </c>
    </row>
    <row r="3439" spans="1:6" ht="30" x14ac:dyDescent="0.25">
      <c r="A3439" s="112" t="s">
        <v>6780</v>
      </c>
      <c r="B3439" s="113" t="s">
        <v>6781</v>
      </c>
      <c r="C3439" s="114" t="s">
        <v>13</v>
      </c>
      <c r="D3439" s="115">
        <v>5425.18</v>
      </c>
      <c r="E3439" s="115">
        <v>83.98</v>
      </c>
      <c r="F3439" s="115">
        <v>5509.16</v>
      </c>
    </row>
    <row r="3440" spans="1:6" x14ac:dyDescent="0.25">
      <c r="A3440" s="112" t="s">
        <v>6782</v>
      </c>
      <c r="B3440" s="113" t="s">
        <v>6783</v>
      </c>
      <c r="C3440" s="114" t="s">
        <v>13</v>
      </c>
      <c r="D3440" s="115">
        <v>417.1</v>
      </c>
      <c r="E3440" s="115">
        <v>41.99</v>
      </c>
      <c r="F3440" s="115">
        <v>459.09</v>
      </c>
    </row>
    <row r="3441" spans="1:6" x14ac:dyDescent="0.25">
      <c r="A3441" s="108" t="s">
        <v>6784</v>
      </c>
      <c r="B3441" s="109" t="s">
        <v>6785</v>
      </c>
      <c r="C3441" s="110"/>
      <c r="D3441" s="111"/>
      <c r="E3441" s="111"/>
      <c r="F3441" s="111"/>
    </row>
    <row r="3442" spans="1:6" ht="30" x14ac:dyDescent="0.25">
      <c r="A3442" s="112" t="s">
        <v>6786</v>
      </c>
      <c r="B3442" s="113" t="s">
        <v>6787</v>
      </c>
      <c r="C3442" s="114" t="s">
        <v>13</v>
      </c>
      <c r="D3442" s="115">
        <v>1235.94</v>
      </c>
      <c r="E3442" s="115">
        <v>52.49</v>
      </c>
      <c r="F3442" s="115">
        <v>1288.43</v>
      </c>
    </row>
    <row r="3443" spans="1:6" ht="30" x14ac:dyDescent="0.25">
      <c r="A3443" s="112" t="s">
        <v>6788</v>
      </c>
      <c r="B3443" s="113" t="s">
        <v>6789</v>
      </c>
      <c r="C3443" s="114" t="s">
        <v>13</v>
      </c>
      <c r="D3443" s="115">
        <v>1734.4</v>
      </c>
      <c r="E3443" s="115">
        <v>146.97</v>
      </c>
      <c r="F3443" s="115">
        <v>1881.37</v>
      </c>
    </row>
    <row r="3444" spans="1:6" ht="30" x14ac:dyDescent="0.25">
      <c r="A3444" s="112" t="s">
        <v>6790</v>
      </c>
      <c r="B3444" s="113" t="s">
        <v>6791</v>
      </c>
      <c r="C3444" s="114" t="s">
        <v>13</v>
      </c>
      <c r="D3444" s="115">
        <v>2560.59</v>
      </c>
      <c r="E3444" s="115">
        <v>146.97</v>
      </c>
      <c r="F3444" s="115">
        <v>2707.56</v>
      </c>
    </row>
    <row r="3445" spans="1:6" x14ac:dyDescent="0.25">
      <c r="A3445" s="112" t="s">
        <v>6792</v>
      </c>
      <c r="B3445" s="113" t="s">
        <v>6793</v>
      </c>
      <c r="C3445" s="114" t="s">
        <v>13</v>
      </c>
      <c r="D3445" s="115">
        <v>1276.3499999999999</v>
      </c>
      <c r="E3445" s="115">
        <v>146.97</v>
      </c>
      <c r="F3445" s="115">
        <v>1423.32</v>
      </c>
    </row>
    <row r="3446" spans="1:6" ht="30" x14ac:dyDescent="0.25">
      <c r="A3446" s="112" t="s">
        <v>6794</v>
      </c>
      <c r="B3446" s="113" t="s">
        <v>6795</v>
      </c>
      <c r="C3446" s="114" t="s">
        <v>13</v>
      </c>
      <c r="D3446" s="115">
        <v>2653.55</v>
      </c>
      <c r="E3446" s="115">
        <v>146.97</v>
      </c>
      <c r="F3446" s="115">
        <v>2800.52</v>
      </c>
    </row>
    <row r="3447" spans="1:6" x14ac:dyDescent="0.25">
      <c r="A3447" s="112" t="s">
        <v>6796</v>
      </c>
      <c r="B3447" s="113" t="s">
        <v>6797</v>
      </c>
      <c r="C3447" s="114" t="s">
        <v>13</v>
      </c>
      <c r="D3447" s="115">
        <v>1737.95</v>
      </c>
      <c r="E3447" s="115">
        <v>83.98</v>
      </c>
      <c r="F3447" s="115">
        <v>1821.93</v>
      </c>
    </row>
    <row r="3448" spans="1:6" x14ac:dyDescent="0.25">
      <c r="A3448" s="112" t="s">
        <v>6798</v>
      </c>
      <c r="B3448" s="113" t="s">
        <v>6799</v>
      </c>
      <c r="C3448" s="114" t="s">
        <v>13</v>
      </c>
      <c r="D3448" s="115">
        <v>3300.17</v>
      </c>
      <c r="E3448" s="115">
        <v>83.98</v>
      </c>
      <c r="F3448" s="115">
        <v>3384.15</v>
      </c>
    </row>
    <row r="3449" spans="1:6" x14ac:dyDescent="0.25">
      <c r="A3449" s="112" t="s">
        <v>6800</v>
      </c>
      <c r="B3449" s="113" t="s">
        <v>6801</v>
      </c>
      <c r="C3449" s="114" t="s">
        <v>13</v>
      </c>
      <c r="D3449" s="115">
        <v>1165.77</v>
      </c>
      <c r="E3449" s="115">
        <v>83.98</v>
      </c>
      <c r="F3449" s="115">
        <v>1249.75</v>
      </c>
    </row>
    <row r="3450" spans="1:6" x14ac:dyDescent="0.25">
      <c r="A3450" s="112" t="s">
        <v>6802</v>
      </c>
      <c r="B3450" s="113" t="s">
        <v>6803</v>
      </c>
      <c r="C3450" s="114" t="s">
        <v>13</v>
      </c>
      <c r="D3450" s="115">
        <v>777.79</v>
      </c>
      <c r="E3450" s="115">
        <v>83.98</v>
      </c>
      <c r="F3450" s="115">
        <v>861.77</v>
      </c>
    </row>
    <row r="3451" spans="1:6" ht="30" x14ac:dyDescent="0.25">
      <c r="A3451" s="112" t="s">
        <v>6804</v>
      </c>
      <c r="B3451" s="113" t="s">
        <v>6805</v>
      </c>
      <c r="C3451" s="114" t="s">
        <v>13</v>
      </c>
      <c r="D3451" s="115">
        <v>7742</v>
      </c>
      <c r="E3451" s="115">
        <v>52.49</v>
      </c>
      <c r="F3451" s="115">
        <v>7794.49</v>
      </c>
    </row>
    <row r="3452" spans="1:6" ht="30" x14ac:dyDescent="0.25">
      <c r="A3452" s="112" t="s">
        <v>6806</v>
      </c>
      <c r="B3452" s="113" t="s">
        <v>6807</v>
      </c>
      <c r="C3452" s="114" t="s">
        <v>13</v>
      </c>
      <c r="D3452" s="115">
        <v>3709.59</v>
      </c>
      <c r="E3452" s="115">
        <v>25.19</v>
      </c>
      <c r="F3452" s="115">
        <v>3734.78</v>
      </c>
    </row>
    <row r="3453" spans="1:6" x14ac:dyDescent="0.25">
      <c r="A3453" s="112" t="s">
        <v>6808</v>
      </c>
      <c r="B3453" s="113" t="s">
        <v>6809</v>
      </c>
      <c r="C3453" s="114" t="s">
        <v>13</v>
      </c>
      <c r="D3453" s="115">
        <v>978.29</v>
      </c>
      <c r="E3453" s="115">
        <v>83.98</v>
      </c>
      <c r="F3453" s="115">
        <v>1062.27</v>
      </c>
    </row>
    <row r="3454" spans="1:6" ht="30" x14ac:dyDescent="0.25">
      <c r="A3454" s="112" t="s">
        <v>6810</v>
      </c>
      <c r="B3454" s="113" t="s">
        <v>6811</v>
      </c>
      <c r="C3454" s="114" t="s">
        <v>13</v>
      </c>
      <c r="D3454" s="115">
        <v>1111.51</v>
      </c>
      <c r="E3454" s="115">
        <v>31.49</v>
      </c>
      <c r="F3454" s="115">
        <v>1143</v>
      </c>
    </row>
    <row r="3455" spans="1:6" ht="30" x14ac:dyDescent="0.25">
      <c r="A3455" s="112" t="s">
        <v>6812</v>
      </c>
      <c r="B3455" s="113" t="s">
        <v>6813</v>
      </c>
      <c r="C3455" s="114" t="s">
        <v>13</v>
      </c>
      <c r="D3455" s="115">
        <v>8819.32</v>
      </c>
      <c r="E3455" s="115">
        <v>125.97</v>
      </c>
      <c r="F3455" s="115">
        <v>8945.2900000000009</v>
      </c>
    </row>
    <row r="3456" spans="1:6" ht="30" x14ac:dyDescent="0.25">
      <c r="A3456" s="112" t="s">
        <v>6814</v>
      </c>
      <c r="B3456" s="113" t="s">
        <v>6815</v>
      </c>
      <c r="C3456" s="114" t="s">
        <v>13</v>
      </c>
      <c r="D3456" s="115">
        <v>2012.83</v>
      </c>
      <c r="E3456" s="115">
        <v>83.98</v>
      </c>
      <c r="F3456" s="115">
        <v>2096.81</v>
      </c>
    </row>
    <row r="3457" spans="1:6" ht="30" x14ac:dyDescent="0.25">
      <c r="A3457" s="112" t="s">
        <v>6816</v>
      </c>
      <c r="B3457" s="113" t="s">
        <v>6817</v>
      </c>
      <c r="C3457" s="114" t="s">
        <v>13</v>
      </c>
      <c r="D3457" s="115">
        <v>3053.19</v>
      </c>
      <c r="E3457" s="115">
        <v>83.98</v>
      </c>
      <c r="F3457" s="115">
        <v>3137.17</v>
      </c>
    </row>
    <row r="3458" spans="1:6" ht="30" x14ac:dyDescent="0.25">
      <c r="A3458" s="112" t="s">
        <v>6818</v>
      </c>
      <c r="B3458" s="113" t="s">
        <v>6819</v>
      </c>
      <c r="C3458" s="114" t="s">
        <v>13</v>
      </c>
      <c r="D3458" s="115">
        <v>1857.05</v>
      </c>
      <c r="E3458" s="115">
        <v>83.98</v>
      </c>
      <c r="F3458" s="115">
        <v>1941.03</v>
      </c>
    </row>
    <row r="3459" spans="1:6" x14ac:dyDescent="0.25">
      <c r="A3459" s="108" t="s">
        <v>6820</v>
      </c>
      <c r="B3459" s="109" t="s">
        <v>6821</v>
      </c>
      <c r="C3459" s="110"/>
      <c r="D3459" s="111"/>
      <c r="E3459" s="111"/>
      <c r="F3459" s="111"/>
    </row>
    <row r="3460" spans="1:6" ht="30" x14ac:dyDescent="0.25">
      <c r="A3460" s="112" t="s">
        <v>6822</v>
      </c>
      <c r="B3460" s="113" t="s">
        <v>6823</v>
      </c>
      <c r="C3460" s="114" t="s">
        <v>13</v>
      </c>
      <c r="D3460" s="115">
        <v>85.72</v>
      </c>
      <c r="E3460" s="115">
        <v>18.899999999999999</v>
      </c>
      <c r="F3460" s="115">
        <v>104.62</v>
      </c>
    </row>
    <row r="3461" spans="1:6" ht="30" x14ac:dyDescent="0.25">
      <c r="A3461" s="112" t="s">
        <v>6824</v>
      </c>
      <c r="B3461" s="113" t="s">
        <v>6825</v>
      </c>
      <c r="C3461" s="114" t="s">
        <v>13</v>
      </c>
      <c r="D3461" s="115">
        <v>121.62</v>
      </c>
      <c r="E3461" s="115">
        <v>25.19</v>
      </c>
      <c r="F3461" s="115">
        <v>146.81</v>
      </c>
    </row>
    <row r="3462" spans="1:6" ht="30" x14ac:dyDescent="0.25">
      <c r="A3462" s="112" t="s">
        <v>6826</v>
      </c>
      <c r="B3462" s="113" t="s">
        <v>6827</v>
      </c>
      <c r="C3462" s="114" t="s">
        <v>13</v>
      </c>
      <c r="D3462" s="115">
        <v>153</v>
      </c>
      <c r="E3462" s="115">
        <v>31.49</v>
      </c>
      <c r="F3462" s="115">
        <v>184.49</v>
      </c>
    </row>
    <row r="3463" spans="1:6" ht="30" x14ac:dyDescent="0.25">
      <c r="A3463" s="112" t="s">
        <v>6828</v>
      </c>
      <c r="B3463" s="113" t="s">
        <v>6829</v>
      </c>
      <c r="C3463" s="114" t="s">
        <v>13</v>
      </c>
      <c r="D3463" s="115">
        <v>212.11</v>
      </c>
      <c r="E3463" s="115">
        <v>33.590000000000003</v>
      </c>
      <c r="F3463" s="115">
        <v>245.7</v>
      </c>
    </row>
    <row r="3464" spans="1:6" ht="45" x14ac:dyDescent="0.25">
      <c r="A3464" s="112" t="s">
        <v>6830</v>
      </c>
      <c r="B3464" s="113" t="s">
        <v>6831</v>
      </c>
      <c r="C3464" s="114" t="s">
        <v>13</v>
      </c>
      <c r="D3464" s="115">
        <v>502.31</v>
      </c>
      <c r="E3464" s="115">
        <v>52.49</v>
      </c>
      <c r="F3464" s="115">
        <v>554.79999999999995</v>
      </c>
    </row>
    <row r="3465" spans="1:6" x14ac:dyDescent="0.25">
      <c r="A3465" s="108" t="s">
        <v>6832</v>
      </c>
      <c r="B3465" s="109" t="s">
        <v>6833</v>
      </c>
      <c r="C3465" s="110"/>
      <c r="D3465" s="111"/>
      <c r="E3465" s="111"/>
      <c r="F3465" s="111"/>
    </row>
    <row r="3466" spans="1:6" ht="30" x14ac:dyDescent="0.25">
      <c r="A3466" s="112" t="s">
        <v>6834</v>
      </c>
      <c r="B3466" s="113" t="s">
        <v>6835</v>
      </c>
      <c r="C3466" s="114" t="s">
        <v>13</v>
      </c>
      <c r="D3466" s="115">
        <v>383.4</v>
      </c>
      <c r="E3466" s="115">
        <v>25.19</v>
      </c>
      <c r="F3466" s="115">
        <v>408.59</v>
      </c>
    </row>
    <row r="3467" spans="1:6" ht="30" x14ac:dyDescent="0.25">
      <c r="A3467" s="112" t="s">
        <v>6836</v>
      </c>
      <c r="B3467" s="113" t="s">
        <v>6837</v>
      </c>
      <c r="C3467" s="114" t="s">
        <v>13</v>
      </c>
      <c r="D3467" s="115">
        <v>514.51</v>
      </c>
      <c r="E3467" s="115">
        <v>31.49</v>
      </c>
      <c r="F3467" s="115">
        <v>546</v>
      </c>
    </row>
    <row r="3468" spans="1:6" ht="30" x14ac:dyDescent="0.25">
      <c r="A3468" s="112" t="s">
        <v>6838</v>
      </c>
      <c r="B3468" s="113" t="s">
        <v>6839</v>
      </c>
      <c r="C3468" s="114" t="s">
        <v>13</v>
      </c>
      <c r="D3468" s="115">
        <v>932.88</v>
      </c>
      <c r="E3468" s="115">
        <v>41.99</v>
      </c>
      <c r="F3468" s="115">
        <v>974.87</v>
      </c>
    </row>
    <row r="3469" spans="1:6" ht="30" x14ac:dyDescent="0.25">
      <c r="A3469" s="112" t="s">
        <v>6840</v>
      </c>
      <c r="B3469" s="113" t="s">
        <v>6841</v>
      </c>
      <c r="C3469" s="114" t="s">
        <v>13</v>
      </c>
      <c r="D3469" s="115">
        <v>1325.26</v>
      </c>
      <c r="E3469" s="115">
        <v>52.49</v>
      </c>
      <c r="F3469" s="115">
        <v>1377.75</v>
      </c>
    </row>
    <row r="3470" spans="1:6" x14ac:dyDescent="0.25">
      <c r="A3470" s="108" t="s">
        <v>6842</v>
      </c>
      <c r="B3470" s="109" t="s">
        <v>6843</v>
      </c>
      <c r="C3470" s="110"/>
      <c r="D3470" s="111"/>
      <c r="E3470" s="111"/>
      <c r="F3470" s="111"/>
    </row>
    <row r="3471" spans="1:6" ht="30" x14ac:dyDescent="0.25">
      <c r="A3471" s="112" t="s">
        <v>6844</v>
      </c>
      <c r="B3471" s="113" t="s">
        <v>6845</v>
      </c>
      <c r="C3471" s="114" t="s">
        <v>13</v>
      </c>
      <c r="D3471" s="115">
        <v>710.3</v>
      </c>
      <c r="E3471" s="115">
        <v>18.899999999999999</v>
      </c>
      <c r="F3471" s="115">
        <v>729.2</v>
      </c>
    </row>
    <row r="3472" spans="1:6" x14ac:dyDescent="0.25">
      <c r="A3472" s="108" t="s">
        <v>6846</v>
      </c>
      <c r="B3472" s="109" t="s">
        <v>6847</v>
      </c>
      <c r="C3472" s="110"/>
      <c r="D3472" s="111"/>
      <c r="E3472" s="111"/>
      <c r="F3472" s="111"/>
    </row>
    <row r="3473" spans="1:6" ht="30" x14ac:dyDescent="0.25">
      <c r="A3473" s="112" t="s">
        <v>6848</v>
      </c>
      <c r="B3473" s="113" t="s">
        <v>6849</v>
      </c>
      <c r="C3473" s="114" t="s">
        <v>13</v>
      </c>
      <c r="D3473" s="115">
        <v>437.69</v>
      </c>
      <c r="E3473" s="115">
        <v>88.23</v>
      </c>
      <c r="F3473" s="115">
        <v>525.91999999999996</v>
      </c>
    </row>
    <row r="3474" spans="1:6" ht="30" x14ac:dyDescent="0.25">
      <c r="A3474" s="112" t="s">
        <v>6850</v>
      </c>
      <c r="B3474" s="113" t="s">
        <v>6851</v>
      </c>
      <c r="C3474" s="114" t="s">
        <v>13</v>
      </c>
      <c r="D3474" s="115">
        <v>169.69</v>
      </c>
      <c r="E3474" s="115">
        <v>8.4</v>
      </c>
      <c r="F3474" s="115">
        <v>178.09</v>
      </c>
    </row>
    <row r="3475" spans="1:6" ht="30" x14ac:dyDescent="0.25">
      <c r="A3475" s="112" t="s">
        <v>6852</v>
      </c>
      <c r="B3475" s="113" t="s">
        <v>6853</v>
      </c>
      <c r="C3475" s="114" t="s">
        <v>13</v>
      </c>
      <c r="D3475" s="115">
        <v>180.25</v>
      </c>
      <c r="E3475" s="115">
        <v>21</v>
      </c>
      <c r="F3475" s="115">
        <v>201.25</v>
      </c>
    </row>
    <row r="3476" spans="1:6" ht="45" x14ac:dyDescent="0.25">
      <c r="A3476" s="112" t="s">
        <v>6854</v>
      </c>
      <c r="B3476" s="113" t="s">
        <v>6855</v>
      </c>
      <c r="C3476" s="114" t="s">
        <v>13</v>
      </c>
      <c r="D3476" s="115">
        <v>9527.9599999999991</v>
      </c>
      <c r="E3476" s="115">
        <v>88.23</v>
      </c>
      <c r="F3476" s="115">
        <v>9616.19</v>
      </c>
    </row>
    <row r="3477" spans="1:6" x14ac:dyDescent="0.25">
      <c r="A3477" s="108" t="s">
        <v>6856</v>
      </c>
      <c r="B3477" s="109" t="s">
        <v>6857</v>
      </c>
      <c r="C3477" s="110"/>
      <c r="D3477" s="111"/>
      <c r="E3477" s="111"/>
      <c r="F3477" s="111"/>
    </row>
    <row r="3478" spans="1:6" ht="30" x14ac:dyDescent="0.25">
      <c r="A3478" s="112" t="s">
        <v>6858</v>
      </c>
      <c r="B3478" s="113" t="s">
        <v>6859</v>
      </c>
      <c r="C3478" s="114" t="s">
        <v>13</v>
      </c>
      <c r="D3478" s="115">
        <v>3131.5</v>
      </c>
      <c r="E3478" s="115">
        <v>144.79</v>
      </c>
      <c r="F3478" s="115">
        <v>3276.29</v>
      </c>
    </row>
    <row r="3479" spans="1:6" ht="30" x14ac:dyDescent="0.25">
      <c r="A3479" s="112" t="s">
        <v>6860</v>
      </c>
      <c r="B3479" s="113" t="s">
        <v>6861</v>
      </c>
      <c r="C3479" s="114" t="s">
        <v>13</v>
      </c>
      <c r="D3479" s="115">
        <v>1058.31</v>
      </c>
      <c r="E3479" s="115">
        <v>144.79</v>
      </c>
      <c r="F3479" s="115">
        <v>1203.0999999999999</v>
      </c>
    </row>
    <row r="3480" spans="1:6" ht="30" x14ac:dyDescent="0.25">
      <c r="A3480" s="112" t="s">
        <v>6862</v>
      </c>
      <c r="B3480" s="113" t="s">
        <v>6863</v>
      </c>
      <c r="C3480" s="114" t="s">
        <v>13</v>
      </c>
      <c r="D3480" s="115">
        <v>1324.43</v>
      </c>
      <c r="E3480" s="115">
        <v>52.49</v>
      </c>
      <c r="F3480" s="115">
        <v>1376.92</v>
      </c>
    </row>
    <row r="3481" spans="1:6" ht="30" x14ac:dyDescent="0.25">
      <c r="A3481" s="112" t="s">
        <v>6864</v>
      </c>
      <c r="B3481" s="113" t="s">
        <v>6865</v>
      </c>
      <c r="C3481" s="114" t="s">
        <v>13</v>
      </c>
      <c r="D3481" s="115">
        <v>1755.37</v>
      </c>
      <c r="E3481" s="115">
        <v>94.48</v>
      </c>
      <c r="F3481" s="115">
        <v>1849.85</v>
      </c>
    </row>
    <row r="3482" spans="1:6" ht="30" x14ac:dyDescent="0.25">
      <c r="A3482" s="112" t="s">
        <v>6866</v>
      </c>
      <c r="B3482" s="113" t="s">
        <v>6867</v>
      </c>
      <c r="C3482" s="114" t="s">
        <v>13</v>
      </c>
      <c r="D3482" s="115">
        <v>2586.84</v>
      </c>
      <c r="E3482" s="115">
        <v>94.48</v>
      </c>
      <c r="F3482" s="115">
        <v>2681.32</v>
      </c>
    </row>
    <row r="3483" spans="1:6" ht="30" x14ac:dyDescent="0.25">
      <c r="A3483" s="112" t="s">
        <v>6868</v>
      </c>
      <c r="B3483" s="113" t="s">
        <v>6869</v>
      </c>
      <c r="C3483" s="114" t="s">
        <v>13</v>
      </c>
      <c r="D3483" s="115">
        <v>6467.02</v>
      </c>
      <c r="E3483" s="115">
        <v>144.79</v>
      </c>
      <c r="F3483" s="115">
        <v>6611.81</v>
      </c>
    </row>
    <row r="3484" spans="1:6" ht="30" x14ac:dyDescent="0.25">
      <c r="A3484" s="112" t="s">
        <v>6870</v>
      </c>
      <c r="B3484" s="113" t="s">
        <v>6871</v>
      </c>
      <c r="C3484" s="114" t="s">
        <v>13</v>
      </c>
      <c r="D3484" s="115">
        <v>1184.1099999999999</v>
      </c>
      <c r="E3484" s="115">
        <v>144.79</v>
      </c>
      <c r="F3484" s="115">
        <v>1328.9</v>
      </c>
    </row>
    <row r="3485" spans="1:6" ht="30" x14ac:dyDescent="0.25">
      <c r="A3485" s="112" t="s">
        <v>6872</v>
      </c>
      <c r="B3485" s="113" t="s">
        <v>6873</v>
      </c>
      <c r="C3485" s="114" t="s">
        <v>13</v>
      </c>
      <c r="D3485" s="115">
        <v>1843.28</v>
      </c>
      <c r="E3485" s="115">
        <v>144.79</v>
      </c>
      <c r="F3485" s="115">
        <v>1988.07</v>
      </c>
    </row>
    <row r="3486" spans="1:6" x14ac:dyDescent="0.25">
      <c r="A3486" s="112" t="s">
        <v>6874</v>
      </c>
      <c r="B3486" s="113" t="s">
        <v>6875</v>
      </c>
      <c r="C3486" s="114" t="s">
        <v>13</v>
      </c>
      <c r="D3486" s="115">
        <v>1015.11</v>
      </c>
      <c r="E3486" s="115">
        <v>12.6</v>
      </c>
      <c r="F3486" s="115">
        <v>1027.71</v>
      </c>
    </row>
    <row r="3487" spans="1:6" ht="30" x14ac:dyDescent="0.25">
      <c r="A3487" s="112" t="s">
        <v>6876</v>
      </c>
      <c r="B3487" s="113" t="s">
        <v>6877</v>
      </c>
      <c r="C3487" s="114" t="s">
        <v>13</v>
      </c>
      <c r="D3487" s="115">
        <v>2481.5500000000002</v>
      </c>
      <c r="E3487" s="115">
        <v>18.48</v>
      </c>
      <c r="F3487" s="115">
        <v>2500.0300000000002</v>
      </c>
    </row>
    <row r="3488" spans="1:6" x14ac:dyDescent="0.25">
      <c r="A3488" s="108" t="s">
        <v>6878</v>
      </c>
      <c r="B3488" s="109" t="s">
        <v>6879</v>
      </c>
      <c r="C3488" s="110"/>
      <c r="D3488" s="111"/>
      <c r="E3488" s="111"/>
      <c r="F3488" s="111"/>
    </row>
    <row r="3489" spans="1:6" x14ac:dyDescent="0.25">
      <c r="A3489" s="112" t="s">
        <v>6880</v>
      </c>
      <c r="B3489" s="113" t="s">
        <v>6881</v>
      </c>
      <c r="C3489" s="114" t="s">
        <v>13</v>
      </c>
      <c r="D3489" s="115">
        <v>10.44</v>
      </c>
      <c r="E3489" s="115">
        <v>18.899999999999999</v>
      </c>
      <c r="F3489" s="115">
        <v>29.34</v>
      </c>
    </row>
    <row r="3490" spans="1:6" ht="30" x14ac:dyDescent="0.25">
      <c r="A3490" s="112" t="s">
        <v>6882</v>
      </c>
      <c r="B3490" s="113" t="s">
        <v>6883</v>
      </c>
      <c r="C3490" s="114" t="s">
        <v>13</v>
      </c>
      <c r="D3490" s="115">
        <v>39.25</v>
      </c>
      <c r="E3490" s="115">
        <v>18.899999999999999</v>
      </c>
      <c r="F3490" s="115">
        <v>58.15</v>
      </c>
    </row>
    <row r="3491" spans="1:6" x14ac:dyDescent="0.25">
      <c r="A3491" s="108" t="s">
        <v>6884</v>
      </c>
      <c r="B3491" s="109" t="s">
        <v>6885</v>
      </c>
      <c r="C3491" s="110"/>
      <c r="D3491" s="111"/>
      <c r="E3491" s="111"/>
      <c r="F3491" s="111"/>
    </row>
    <row r="3492" spans="1:6" x14ac:dyDescent="0.25">
      <c r="A3492" s="112" t="s">
        <v>6886</v>
      </c>
      <c r="B3492" s="113" t="s">
        <v>6887</v>
      </c>
      <c r="C3492" s="114" t="s">
        <v>13</v>
      </c>
      <c r="D3492" s="115">
        <v>99.48</v>
      </c>
      <c r="E3492" s="115">
        <v>6.3</v>
      </c>
      <c r="F3492" s="115">
        <v>105.78</v>
      </c>
    </row>
    <row r="3493" spans="1:6" x14ac:dyDescent="0.25">
      <c r="A3493" s="112" t="s">
        <v>6888</v>
      </c>
      <c r="B3493" s="113" t="s">
        <v>6889</v>
      </c>
      <c r="C3493" s="114" t="s">
        <v>13</v>
      </c>
      <c r="D3493" s="115">
        <v>343.04</v>
      </c>
      <c r="E3493" s="115">
        <v>52.49</v>
      </c>
      <c r="F3493" s="115">
        <v>395.53</v>
      </c>
    </row>
    <row r="3494" spans="1:6" ht="30" x14ac:dyDescent="0.25">
      <c r="A3494" s="112" t="s">
        <v>6890</v>
      </c>
      <c r="B3494" s="113" t="s">
        <v>6891</v>
      </c>
      <c r="C3494" s="114" t="s">
        <v>13</v>
      </c>
      <c r="D3494" s="115">
        <v>661.57</v>
      </c>
      <c r="E3494" s="115">
        <v>52.49</v>
      </c>
      <c r="F3494" s="115">
        <v>714.06</v>
      </c>
    </row>
    <row r="3495" spans="1:6" ht="30" x14ac:dyDescent="0.25">
      <c r="A3495" s="112" t="s">
        <v>6892</v>
      </c>
      <c r="B3495" s="113" t="s">
        <v>6893</v>
      </c>
      <c r="C3495" s="114" t="s">
        <v>13</v>
      </c>
      <c r="D3495" s="115">
        <v>33.58</v>
      </c>
      <c r="E3495" s="115">
        <v>8.82</v>
      </c>
      <c r="F3495" s="115">
        <v>42.4</v>
      </c>
    </row>
    <row r="3496" spans="1:6" ht="30" x14ac:dyDescent="0.25">
      <c r="A3496" s="112" t="s">
        <v>6894</v>
      </c>
      <c r="B3496" s="113" t="s">
        <v>6895</v>
      </c>
      <c r="C3496" s="114" t="s">
        <v>13</v>
      </c>
      <c r="D3496" s="115">
        <v>734.7</v>
      </c>
      <c r="E3496" s="115">
        <v>29.37</v>
      </c>
      <c r="F3496" s="115">
        <v>764.07</v>
      </c>
    </row>
    <row r="3497" spans="1:6" ht="30" x14ac:dyDescent="0.25">
      <c r="A3497" s="112" t="s">
        <v>6896</v>
      </c>
      <c r="B3497" s="113" t="s">
        <v>6897</v>
      </c>
      <c r="C3497" s="114" t="s">
        <v>13</v>
      </c>
      <c r="D3497" s="115">
        <v>328.23</v>
      </c>
      <c r="E3497" s="115">
        <v>29.37</v>
      </c>
      <c r="F3497" s="115">
        <v>357.6</v>
      </c>
    </row>
    <row r="3498" spans="1:6" ht="30" x14ac:dyDescent="0.25">
      <c r="A3498" s="112" t="s">
        <v>6898</v>
      </c>
      <c r="B3498" s="113" t="s">
        <v>6899</v>
      </c>
      <c r="C3498" s="114" t="s">
        <v>13</v>
      </c>
      <c r="D3498" s="115">
        <v>84.79</v>
      </c>
      <c r="E3498" s="115">
        <v>21</v>
      </c>
      <c r="F3498" s="115">
        <v>105.79</v>
      </c>
    </row>
    <row r="3499" spans="1:6" x14ac:dyDescent="0.25">
      <c r="A3499" s="112" t="s">
        <v>6900</v>
      </c>
      <c r="B3499" s="113" t="s">
        <v>6901</v>
      </c>
      <c r="C3499" s="114" t="s">
        <v>13</v>
      </c>
      <c r="D3499" s="115">
        <v>4756.72</v>
      </c>
      <c r="E3499" s="115">
        <v>125.97</v>
      </c>
      <c r="F3499" s="115">
        <v>4882.6899999999996</v>
      </c>
    </row>
    <row r="3500" spans="1:6" x14ac:dyDescent="0.25">
      <c r="A3500" s="112" t="s">
        <v>6902</v>
      </c>
      <c r="B3500" s="113" t="s">
        <v>6903</v>
      </c>
      <c r="C3500" s="114" t="s">
        <v>13</v>
      </c>
      <c r="D3500" s="115">
        <v>235.34</v>
      </c>
      <c r="E3500" s="115">
        <v>16.8</v>
      </c>
      <c r="F3500" s="115">
        <v>252.14</v>
      </c>
    </row>
    <row r="3501" spans="1:6" ht="30" x14ac:dyDescent="0.25">
      <c r="A3501" s="112" t="s">
        <v>6904</v>
      </c>
      <c r="B3501" s="113" t="s">
        <v>6905</v>
      </c>
      <c r="C3501" s="114" t="s">
        <v>13</v>
      </c>
      <c r="D3501" s="115">
        <v>437.4</v>
      </c>
      <c r="E3501" s="115">
        <v>50.48</v>
      </c>
      <c r="F3501" s="115">
        <v>487.88</v>
      </c>
    </row>
    <row r="3502" spans="1:6" ht="30" x14ac:dyDescent="0.25">
      <c r="A3502" s="112" t="s">
        <v>6906</v>
      </c>
      <c r="B3502" s="113" t="s">
        <v>6907</v>
      </c>
      <c r="C3502" s="114" t="s">
        <v>13</v>
      </c>
      <c r="D3502" s="115">
        <v>224.12</v>
      </c>
      <c r="E3502" s="115">
        <v>52.49</v>
      </c>
      <c r="F3502" s="115">
        <v>276.61</v>
      </c>
    </row>
    <row r="3503" spans="1:6" ht="30" x14ac:dyDescent="0.25">
      <c r="A3503" s="112" t="s">
        <v>6908</v>
      </c>
      <c r="B3503" s="113" t="s">
        <v>6909</v>
      </c>
      <c r="C3503" s="114" t="s">
        <v>13</v>
      </c>
      <c r="D3503" s="115">
        <v>292.42</v>
      </c>
      <c r="E3503" s="115">
        <v>52.49</v>
      </c>
      <c r="F3503" s="115">
        <v>344.91</v>
      </c>
    </row>
    <row r="3504" spans="1:6" x14ac:dyDescent="0.25">
      <c r="A3504" s="108" t="s">
        <v>6910</v>
      </c>
      <c r="B3504" s="109" t="s">
        <v>6911</v>
      </c>
      <c r="C3504" s="110"/>
      <c r="D3504" s="111"/>
      <c r="E3504" s="111"/>
      <c r="F3504" s="111"/>
    </row>
    <row r="3505" spans="1:6" x14ac:dyDescent="0.25">
      <c r="A3505" s="108" t="s">
        <v>6912</v>
      </c>
      <c r="B3505" s="109" t="s">
        <v>6913</v>
      </c>
      <c r="C3505" s="110"/>
      <c r="D3505" s="111"/>
      <c r="E3505" s="111"/>
      <c r="F3505" s="111"/>
    </row>
    <row r="3506" spans="1:6" x14ac:dyDescent="0.25">
      <c r="A3506" s="112" t="s">
        <v>6914</v>
      </c>
      <c r="B3506" s="113" t="s">
        <v>6915</v>
      </c>
      <c r="C3506" s="114" t="s">
        <v>13</v>
      </c>
      <c r="D3506" s="115">
        <v>5613.35</v>
      </c>
      <c r="E3506" s="115">
        <v>92.24</v>
      </c>
      <c r="F3506" s="115">
        <v>5705.59</v>
      </c>
    </row>
    <row r="3507" spans="1:6" x14ac:dyDescent="0.25">
      <c r="A3507" s="112" t="s">
        <v>6916</v>
      </c>
      <c r="B3507" s="113" t="s">
        <v>6917</v>
      </c>
      <c r="C3507" s="114" t="s">
        <v>13</v>
      </c>
      <c r="D3507" s="115">
        <v>10737.29</v>
      </c>
      <c r="E3507" s="115">
        <v>125.74</v>
      </c>
      <c r="F3507" s="115">
        <v>10863.03</v>
      </c>
    </row>
    <row r="3508" spans="1:6" ht="30" x14ac:dyDescent="0.25">
      <c r="A3508" s="112" t="s">
        <v>6918</v>
      </c>
      <c r="B3508" s="113" t="s">
        <v>6919</v>
      </c>
      <c r="C3508" s="114" t="s">
        <v>13</v>
      </c>
      <c r="D3508" s="115">
        <v>1166.31</v>
      </c>
      <c r="E3508" s="115">
        <v>50.37</v>
      </c>
      <c r="F3508" s="115">
        <v>1216.68</v>
      </c>
    </row>
    <row r="3509" spans="1:6" ht="30" x14ac:dyDescent="0.25">
      <c r="A3509" s="112" t="s">
        <v>6920</v>
      </c>
      <c r="B3509" s="113" t="s">
        <v>6921</v>
      </c>
      <c r="C3509" s="114" t="s">
        <v>13</v>
      </c>
      <c r="D3509" s="115">
        <v>1825.67</v>
      </c>
      <c r="E3509" s="115">
        <v>50.37</v>
      </c>
      <c r="F3509" s="115">
        <v>1876.04</v>
      </c>
    </row>
    <row r="3510" spans="1:6" ht="30" x14ac:dyDescent="0.25">
      <c r="A3510" s="112" t="s">
        <v>6922</v>
      </c>
      <c r="B3510" s="113" t="s">
        <v>6923</v>
      </c>
      <c r="C3510" s="114" t="s">
        <v>13</v>
      </c>
      <c r="D3510" s="115">
        <v>2969.04</v>
      </c>
      <c r="E3510" s="115">
        <v>58.74</v>
      </c>
      <c r="F3510" s="115">
        <v>3027.78</v>
      </c>
    </row>
    <row r="3511" spans="1:6" ht="30" x14ac:dyDescent="0.25">
      <c r="A3511" s="112" t="s">
        <v>6924</v>
      </c>
      <c r="B3511" s="113" t="s">
        <v>6925</v>
      </c>
      <c r="C3511" s="114" t="s">
        <v>13</v>
      </c>
      <c r="D3511" s="115">
        <v>5120.3100000000004</v>
      </c>
      <c r="E3511" s="115">
        <v>75.489999999999995</v>
      </c>
      <c r="F3511" s="115">
        <v>5195.8</v>
      </c>
    </row>
    <row r="3512" spans="1:6" ht="45" x14ac:dyDescent="0.25">
      <c r="A3512" s="112" t="s">
        <v>6926</v>
      </c>
      <c r="B3512" s="113" t="s">
        <v>6927</v>
      </c>
      <c r="C3512" s="114" t="s">
        <v>13</v>
      </c>
      <c r="D3512" s="115">
        <v>8033.82</v>
      </c>
      <c r="E3512" s="115">
        <v>67.12</v>
      </c>
      <c r="F3512" s="115">
        <v>8100.94</v>
      </c>
    </row>
    <row r="3513" spans="1:6" ht="45" x14ac:dyDescent="0.25">
      <c r="A3513" s="112" t="s">
        <v>6928</v>
      </c>
      <c r="B3513" s="113" t="s">
        <v>6929</v>
      </c>
      <c r="C3513" s="114" t="s">
        <v>13</v>
      </c>
      <c r="D3513" s="115">
        <v>13700.51</v>
      </c>
      <c r="E3513" s="115">
        <v>92.24</v>
      </c>
      <c r="F3513" s="115">
        <v>13792.75</v>
      </c>
    </row>
    <row r="3514" spans="1:6" ht="30" x14ac:dyDescent="0.25">
      <c r="A3514" s="112" t="s">
        <v>6930</v>
      </c>
      <c r="B3514" s="113" t="s">
        <v>6931</v>
      </c>
      <c r="C3514" s="114" t="s">
        <v>13</v>
      </c>
      <c r="D3514" s="115">
        <v>895.17</v>
      </c>
      <c r="E3514" s="115">
        <v>58.74</v>
      </c>
      <c r="F3514" s="115">
        <v>953.91</v>
      </c>
    </row>
    <row r="3515" spans="1:6" ht="30" x14ac:dyDescent="0.25">
      <c r="A3515" s="112" t="s">
        <v>6932</v>
      </c>
      <c r="B3515" s="113" t="s">
        <v>6933</v>
      </c>
      <c r="C3515" s="114" t="s">
        <v>13</v>
      </c>
      <c r="D3515" s="115">
        <v>559.78</v>
      </c>
      <c r="E3515" s="115">
        <v>58.74</v>
      </c>
      <c r="F3515" s="115">
        <v>618.52</v>
      </c>
    </row>
    <row r="3516" spans="1:6" x14ac:dyDescent="0.25">
      <c r="A3516" s="108" t="s">
        <v>6934</v>
      </c>
      <c r="B3516" s="109" t="s">
        <v>6935</v>
      </c>
      <c r="C3516" s="110"/>
      <c r="D3516" s="111"/>
      <c r="E3516" s="111"/>
      <c r="F3516" s="111"/>
    </row>
    <row r="3517" spans="1:6" x14ac:dyDescent="0.25">
      <c r="A3517" s="112" t="s">
        <v>6936</v>
      </c>
      <c r="B3517" s="113" t="s">
        <v>6937</v>
      </c>
      <c r="C3517" s="114" t="s">
        <v>319</v>
      </c>
      <c r="D3517" s="115">
        <v>3167.82</v>
      </c>
      <c r="E3517" s="115">
        <v>58.74</v>
      </c>
      <c r="F3517" s="115">
        <v>3226.56</v>
      </c>
    </row>
    <row r="3518" spans="1:6" x14ac:dyDescent="0.25">
      <c r="A3518" s="112" t="s">
        <v>6938</v>
      </c>
      <c r="B3518" s="113" t="s">
        <v>6939</v>
      </c>
      <c r="C3518" s="114" t="s">
        <v>319</v>
      </c>
      <c r="D3518" s="115">
        <v>5638.53</v>
      </c>
      <c r="E3518" s="115">
        <v>58.74</v>
      </c>
      <c r="F3518" s="115">
        <v>5697.27</v>
      </c>
    </row>
    <row r="3519" spans="1:6" x14ac:dyDescent="0.25">
      <c r="A3519" s="112" t="s">
        <v>6940</v>
      </c>
      <c r="B3519" s="113" t="s">
        <v>6941</v>
      </c>
      <c r="C3519" s="114" t="s">
        <v>319</v>
      </c>
      <c r="D3519" s="115">
        <v>8072.85</v>
      </c>
      <c r="E3519" s="115">
        <v>58.74</v>
      </c>
      <c r="F3519" s="115">
        <v>8131.59</v>
      </c>
    </row>
    <row r="3520" spans="1:6" x14ac:dyDescent="0.25">
      <c r="A3520" s="112" t="s">
        <v>6942</v>
      </c>
      <c r="B3520" s="113" t="s">
        <v>6943</v>
      </c>
      <c r="C3520" s="114" t="s">
        <v>319</v>
      </c>
      <c r="D3520" s="115">
        <v>13991.31</v>
      </c>
      <c r="E3520" s="115">
        <v>58.74</v>
      </c>
      <c r="F3520" s="115">
        <v>14050.05</v>
      </c>
    </row>
    <row r="3521" spans="1:6" x14ac:dyDescent="0.25">
      <c r="A3521" s="108" t="s">
        <v>6944</v>
      </c>
      <c r="B3521" s="109" t="s">
        <v>6945</v>
      </c>
      <c r="C3521" s="110"/>
      <c r="D3521" s="111"/>
      <c r="E3521" s="111"/>
      <c r="F3521" s="111"/>
    </row>
    <row r="3522" spans="1:6" ht="45" x14ac:dyDescent="0.25">
      <c r="A3522" s="112" t="s">
        <v>6946</v>
      </c>
      <c r="B3522" s="113" t="s">
        <v>6947</v>
      </c>
      <c r="C3522" s="114" t="s">
        <v>119</v>
      </c>
      <c r="D3522" s="115">
        <v>15672.08</v>
      </c>
      <c r="E3522" s="115">
        <v>3114.44</v>
      </c>
      <c r="F3522" s="115">
        <v>18786.52</v>
      </c>
    </row>
    <row r="3523" spans="1:6" ht="45" x14ac:dyDescent="0.25">
      <c r="A3523" s="112" t="s">
        <v>6948</v>
      </c>
      <c r="B3523" s="113" t="s">
        <v>6949</v>
      </c>
      <c r="C3523" s="114" t="s">
        <v>119</v>
      </c>
      <c r="D3523" s="115">
        <v>31404.85</v>
      </c>
      <c r="E3523" s="115">
        <v>6638.54</v>
      </c>
      <c r="F3523" s="115">
        <v>38043.39</v>
      </c>
    </row>
    <row r="3524" spans="1:6" x14ac:dyDescent="0.25">
      <c r="A3524" s="108" t="s">
        <v>6950</v>
      </c>
      <c r="B3524" s="109" t="s">
        <v>6951</v>
      </c>
      <c r="C3524" s="110"/>
      <c r="D3524" s="111"/>
      <c r="E3524" s="111"/>
      <c r="F3524" s="111"/>
    </row>
    <row r="3525" spans="1:6" x14ac:dyDescent="0.25">
      <c r="A3525" s="112" t="s">
        <v>6952</v>
      </c>
      <c r="B3525" s="113" t="s">
        <v>6953</v>
      </c>
      <c r="C3525" s="114" t="s">
        <v>13</v>
      </c>
      <c r="D3525" s="115">
        <v>79.459999999999994</v>
      </c>
      <c r="E3525" s="115">
        <v>12.6</v>
      </c>
      <c r="F3525" s="115">
        <v>92.06</v>
      </c>
    </row>
    <row r="3526" spans="1:6" x14ac:dyDescent="0.25">
      <c r="A3526" s="112" t="s">
        <v>6954</v>
      </c>
      <c r="B3526" s="113" t="s">
        <v>6955</v>
      </c>
      <c r="C3526" s="114" t="s">
        <v>13</v>
      </c>
      <c r="D3526" s="115">
        <v>102.7</v>
      </c>
      <c r="E3526" s="115">
        <v>16.8</v>
      </c>
      <c r="F3526" s="115">
        <v>119.5</v>
      </c>
    </row>
    <row r="3527" spans="1:6" x14ac:dyDescent="0.25">
      <c r="A3527" s="112" t="s">
        <v>6956</v>
      </c>
      <c r="B3527" s="113" t="s">
        <v>6957</v>
      </c>
      <c r="C3527" s="114" t="s">
        <v>13</v>
      </c>
      <c r="D3527" s="115">
        <v>214.97</v>
      </c>
      <c r="E3527" s="115">
        <v>18.899999999999999</v>
      </c>
      <c r="F3527" s="115">
        <v>233.87</v>
      </c>
    </row>
    <row r="3528" spans="1:6" x14ac:dyDescent="0.25">
      <c r="A3528" s="112" t="s">
        <v>6958</v>
      </c>
      <c r="B3528" s="113" t="s">
        <v>6959</v>
      </c>
      <c r="C3528" s="114" t="s">
        <v>13</v>
      </c>
      <c r="D3528" s="115">
        <v>215.5</v>
      </c>
      <c r="E3528" s="115">
        <v>18.899999999999999</v>
      </c>
      <c r="F3528" s="115">
        <v>234.4</v>
      </c>
    </row>
    <row r="3529" spans="1:6" x14ac:dyDescent="0.25">
      <c r="A3529" s="112" t="s">
        <v>6960</v>
      </c>
      <c r="B3529" s="113" t="s">
        <v>6961</v>
      </c>
      <c r="C3529" s="114" t="s">
        <v>13</v>
      </c>
      <c r="D3529" s="115">
        <v>272.99</v>
      </c>
      <c r="E3529" s="115">
        <v>25.19</v>
      </c>
      <c r="F3529" s="115">
        <v>298.18</v>
      </c>
    </row>
    <row r="3530" spans="1:6" x14ac:dyDescent="0.25">
      <c r="A3530" s="112" t="s">
        <v>6962</v>
      </c>
      <c r="B3530" s="113" t="s">
        <v>6963</v>
      </c>
      <c r="C3530" s="114" t="s">
        <v>13</v>
      </c>
      <c r="D3530" s="115">
        <v>1200.82</v>
      </c>
      <c r="E3530" s="115">
        <v>18.899999999999999</v>
      </c>
      <c r="F3530" s="115">
        <v>1219.72</v>
      </c>
    </row>
    <row r="3531" spans="1:6" x14ac:dyDescent="0.25">
      <c r="A3531" s="112" t="s">
        <v>6964</v>
      </c>
      <c r="B3531" s="113" t="s">
        <v>6965</v>
      </c>
      <c r="C3531" s="114" t="s">
        <v>13</v>
      </c>
      <c r="D3531" s="115">
        <v>1966.82</v>
      </c>
      <c r="E3531" s="115">
        <v>83.98</v>
      </c>
      <c r="F3531" s="115">
        <v>2050.8000000000002</v>
      </c>
    </row>
    <row r="3532" spans="1:6" x14ac:dyDescent="0.25">
      <c r="A3532" s="108" t="s">
        <v>6966</v>
      </c>
      <c r="B3532" s="109" t="s">
        <v>6967</v>
      </c>
      <c r="C3532" s="110"/>
      <c r="D3532" s="111"/>
      <c r="E3532" s="111"/>
      <c r="F3532" s="111"/>
    </row>
    <row r="3533" spans="1:6" x14ac:dyDescent="0.25">
      <c r="A3533" s="112" t="s">
        <v>6968</v>
      </c>
      <c r="B3533" s="113" t="s">
        <v>6969</v>
      </c>
      <c r="C3533" s="114" t="s">
        <v>13</v>
      </c>
      <c r="D3533" s="115"/>
      <c r="E3533" s="115">
        <v>50.25</v>
      </c>
      <c r="F3533" s="115">
        <v>50.25</v>
      </c>
    </row>
    <row r="3534" spans="1:6" x14ac:dyDescent="0.25">
      <c r="A3534" s="112" t="s">
        <v>6970</v>
      </c>
      <c r="B3534" s="113" t="s">
        <v>6971</v>
      </c>
      <c r="C3534" s="114" t="s">
        <v>13</v>
      </c>
      <c r="D3534" s="115"/>
      <c r="E3534" s="115">
        <v>134</v>
      </c>
      <c r="F3534" s="115">
        <v>134</v>
      </c>
    </row>
    <row r="3535" spans="1:6" x14ac:dyDescent="0.25">
      <c r="A3535" s="112" t="s">
        <v>6972</v>
      </c>
      <c r="B3535" s="113" t="s">
        <v>6973</v>
      </c>
      <c r="C3535" s="114" t="s">
        <v>13</v>
      </c>
      <c r="D3535" s="115"/>
      <c r="E3535" s="115">
        <v>301.5</v>
      </c>
      <c r="F3535" s="115">
        <v>301.5</v>
      </c>
    </row>
    <row r="3536" spans="1:6" x14ac:dyDescent="0.25">
      <c r="A3536" s="108" t="s">
        <v>6974</v>
      </c>
      <c r="B3536" s="109" t="s">
        <v>6975</v>
      </c>
      <c r="C3536" s="110"/>
      <c r="D3536" s="111"/>
      <c r="E3536" s="111"/>
      <c r="F3536" s="111"/>
    </row>
    <row r="3537" spans="1:6" x14ac:dyDescent="0.25">
      <c r="A3537" s="108" t="s">
        <v>6976</v>
      </c>
      <c r="B3537" s="109" t="s">
        <v>6977</v>
      </c>
      <c r="C3537" s="110"/>
      <c r="D3537" s="111"/>
      <c r="E3537" s="111"/>
      <c r="F3537" s="111"/>
    </row>
    <row r="3538" spans="1:6" x14ac:dyDescent="0.25">
      <c r="A3538" s="112" t="s">
        <v>6978</v>
      </c>
      <c r="B3538" s="113" t="s">
        <v>6979</v>
      </c>
      <c r="C3538" s="114" t="s">
        <v>13</v>
      </c>
      <c r="D3538" s="115">
        <v>35.46</v>
      </c>
      <c r="E3538" s="115">
        <v>41.99</v>
      </c>
      <c r="F3538" s="115">
        <v>77.45</v>
      </c>
    </row>
    <row r="3539" spans="1:6" x14ac:dyDescent="0.25">
      <c r="A3539" s="112" t="s">
        <v>6980</v>
      </c>
      <c r="B3539" s="113" t="s">
        <v>6981</v>
      </c>
      <c r="C3539" s="114" t="s">
        <v>13</v>
      </c>
      <c r="D3539" s="115">
        <v>48.19</v>
      </c>
      <c r="E3539" s="115">
        <v>41.99</v>
      </c>
      <c r="F3539" s="115">
        <v>90.18</v>
      </c>
    </row>
    <row r="3540" spans="1:6" x14ac:dyDescent="0.25">
      <c r="A3540" s="112" t="s">
        <v>6982</v>
      </c>
      <c r="B3540" s="113" t="s">
        <v>6983</v>
      </c>
      <c r="C3540" s="114" t="s">
        <v>13</v>
      </c>
      <c r="D3540" s="115">
        <v>57.53</v>
      </c>
      <c r="E3540" s="115">
        <v>41.99</v>
      </c>
      <c r="F3540" s="115">
        <v>99.52</v>
      </c>
    </row>
    <row r="3541" spans="1:6" x14ac:dyDescent="0.25">
      <c r="A3541" s="112" t="s">
        <v>6984</v>
      </c>
      <c r="B3541" s="113" t="s">
        <v>6985</v>
      </c>
      <c r="C3541" s="114" t="s">
        <v>13</v>
      </c>
      <c r="D3541" s="115">
        <v>66.63</v>
      </c>
      <c r="E3541" s="115">
        <v>41.99</v>
      </c>
      <c r="F3541" s="115">
        <v>108.62</v>
      </c>
    </row>
    <row r="3542" spans="1:6" x14ac:dyDescent="0.25">
      <c r="A3542" s="112" t="s">
        <v>6986</v>
      </c>
      <c r="B3542" s="113" t="s">
        <v>6987</v>
      </c>
      <c r="C3542" s="114" t="s">
        <v>13</v>
      </c>
      <c r="D3542" s="115">
        <v>80</v>
      </c>
      <c r="E3542" s="115">
        <v>41.99</v>
      </c>
      <c r="F3542" s="115">
        <v>121.99</v>
      </c>
    </row>
    <row r="3543" spans="1:6" x14ac:dyDescent="0.25">
      <c r="A3543" s="112" t="s">
        <v>6988</v>
      </c>
      <c r="B3543" s="113" t="s">
        <v>6989</v>
      </c>
      <c r="C3543" s="114" t="s">
        <v>13</v>
      </c>
      <c r="D3543" s="115">
        <v>105.22</v>
      </c>
      <c r="E3543" s="115">
        <v>41.99</v>
      </c>
      <c r="F3543" s="115">
        <v>147.21</v>
      </c>
    </row>
    <row r="3544" spans="1:6" x14ac:dyDescent="0.25">
      <c r="A3544" s="108" t="s">
        <v>6990</v>
      </c>
      <c r="B3544" s="109" t="s">
        <v>6991</v>
      </c>
      <c r="C3544" s="110"/>
      <c r="D3544" s="111"/>
      <c r="E3544" s="111"/>
      <c r="F3544" s="111"/>
    </row>
    <row r="3545" spans="1:6" x14ac:dyDescent="0.25">
      <c r="A3545" s="112" t="s">
        <v>6992</v>
      </c>
      <c r="B3545" s="113" t="s">
        <v>6993</v>
      </c>
      <c r="C3545" s="114" t="s">
        <v>13</v>
      </c>
      <c r="D3545" s="115">
        <v>93.58</v>
      </c>
      <c r="E3545" s="115">
        <v>186.14</v>
      </c>
      <c r="F3545" s="115">
        <v>279.72000000000003</v>
      </c>
    </row>
    <row r="3546" spans="1:6" ht="30" x14ac:dyDescent="0.25">
      <c r="A3546" s="112" t="s">
        <v>14848</v>
      </c>
      <c r="B3546" s="113" t="s">
        <v>14849</v>
      </c>
      <c r="C3546" s="114" t="s">
        <v>13</v>
      </c>
      <c r="D3546" s="115">
        <v>57.97</v>
      </c>
      <c r="E3546" s="115">
        <v>46.06</v>
      </c>
      <c r="F3546" s="115">
        <v>104.03</v>
      </c>
    </row>
    <row r="3547" spans="1:6" x14ac:dyDescent="0.25">
      <c r="A3547" s="112" t="s">
        <v>6994</v>
      </c>
      <c r="B3547" s="113" t="s">
        <v>6995</v>
      </c>
      <c r="C3547" s="114" t="s">
        <v>13</v>
      </c>
      <c r="D3547" s="115">
        <v>491.11</v>
      </c>
      <c r="E3547" s="115">
        <v>41.99</v>
      </c>
      <c r="F3547" s="115">
        <v>533.1</v>
      </c>
    </row>
    <row r="3548" spans="1:6" x14ac:dyDescent="0.25">
      <c r="A3548" s="108" t="s">
        <v>6996</v>
      </c>
      <c r="B3548" s="109" t="s">
        <v>6997</v>
      </c>
      <c r="C3548" s="110"/>
      <c r="D3548" s="111"/>
      <c r="E3548" s="111"/>
      <c r="F3548" s="111"/>
    </row>
    <row r="3549" spans="1:6" x14ac:dyDescent="0.25">
      <c r="A3549" s="112" t="s">
        <v>6998</v>
      </c>
      <c r="B3549" s="113" t="s">
        <v>6999</v>
      </c>
      <c r="C3549" s="114" t="s">
        <v>13</v>
      </c>
      <c r="D3549" s="115">
        <v>32.08</v>
      </c>
      <c r="E3549" s="115">
        <v>41.99</v>
      </c>
      <c r="F3549" s="115">
        <v>74.069999999999993</v>
      </c>
    </row>
    <row r="3550" spans="1:6" x14ac:dyDescent="0.25">
      <c r="A3550" s="108" t="s">
        <v>7000</v>
      </c>
      <c r="B3550" s="109" t="s">
        <v>7001</v>
      </c>
      <c r="C3550" s="110"/>
      <c r="D3550" s="111"/>
      <c r="E3550" s="111"/>
      <c r="F3550" s="111"/>
    </row>
    <row r="3551" spans="1:6" ht="30" x14ac:dyDescent="0.25">
      <c r="A3551" s="112" t="s">
        <v>7002</v>
      </c>
      <c r="B3551" s="113" t="s">
        <v>7003</v>
      </c>
      <c r="C3551" s="114" t="s">
        <v>13</v>
      </c>
      <c r="D3551" s="115">
        <v>129.82</v>
      </c>
      <c r="E3551" s="115">
        <v>50.39</v>
      </c>
      <c r="F3551" s="115">
        <v>180.21</v>
      </c>
    </row>
    <row r="3552" spans="1:6" x14ac:dyDescent="0.25">
      <c r="A3552" s="112" t="s">
        <v>7004</v>
      </c>
      <c r="B3552" s="113" t="s">
        <v>7005</v>
      </c>
      <c r="C3552" s="114" t="s">
        <v>13</v>
      </c>
      <c r="D3552" s="115">
        <v>363.72</v>
      </c>
      <c r="E3552" s="115">
        <v>62.99</v>
      </c>
      <c r="F3552" s="115">
        <v>426.71</v>
      </c>
    </row>
    <row r="3553" spans="1:6" x14ac:dyDescent="0.25">
      <c r="A3553" s="108" t="s">
        <v>7006</v>
      </c>
      <c r="B3553" s="109" t="s">
        <v>7007</v>
      </c>
      <c r="C3553" s="110"/>
      <c r="D3553" s="111"/>
      <c r="E3553" s="111"/>
      <c r="F3553" s="111"/>
    </row>
    <row r="3554" spans="1:6" x14ac:dyDescent="0.25">
      <c r="A3554" s="112" t="s">
        <v>7008</v>
      </c>
      <c r="B3554" s="113" t="s">
        <v>7009</v>
      </c>
      <c r="C3554" s="114" t="s">
        <v>13</v>
      </c>
      <c r="D3554" s="115">
        <v>13.76</v>
      </c>
      <c r="E3554" s="115">
        <v>2.52</v>
      </c>
      <c r="F3554" s="115">
        <v>16.28</v>
      </c>
    </row>
    <row r="3555" spans="1:6" x14ac:dyDescent="0.25">
      <c r="A3555" s="112" t="s">
        <v>7010</v>
      </c>
      <c r="B3555" s="113" t="s">
        <v>7011</v>
      </c>
      <c r="C3555" s="114" t="s">
        <v>63</v>
      </c>
      <c r="D3555" s="115">
        <v>1299.47</v>
      </c>
      <c r="E3555" s="115">
        <v>26.93</v>
      </c>
      <c r="F3555" s="115">
        <v>1326.4</v>
      </c>
    </row>
    <row r="3556" spans="1:6" x14ac:dyDescent="0.25">
      <c r="A3556" s="112" t="s">
        <v>7012</v>
      </c>
      <c r="B3556" s="113" t="s">
        <v>7013</v>
      </c>
      <c r="C3556" s="114" t="s">
        <v>13</v>
      </c>
      <c r="D3556" s="115">
        <v>8.91</v>
      </c>
      <c r="E3556" s="115">
        <v>2.52</v>
      </c>
      <c r="F3556" s="115">
        <v>11.43</v>
      </c>
    </row>
    <row r="3557" spans="1:6" x14ac:dyDescent="0.25">
      <c r="A3557" s="112" t="s">
        <v>7014</v>
      </c>
      <c r="B3557" s="113" t="s">
        <v>7015</v>
      </c>
      <c r="C3557" s="114" t="s">
        <v>13</v>
      </c>
      <c r="D3557" s="115">
        <v>287.33</v>
      </c>
      <c r="E3557" s="115">
        <v>21.54</v>
      </c>
      <c r="F3557" s="115">
        <v>308.87</v>
      </c>
    </row>
    <row r="3558" spans="1:6" x14ac:dyDescent="0.25">
      <c r="A3558" s="112" t="s">
        <v>7016</v>
      </c>
      <c r="B3558" s="113" t="s">
        <v>7017</v>
      </c>
      <c r="C3558" s="114" t="s">
        <v>13</v>
      </c>
      <c r="D3558" s="115">
        <v>35.68</v>
      </c>
      <c r="E3558" s="115">
        <v>2.52</v>
      </c>
      <c r="F3558" s="115">
        <v>38.200000000000003</v>
      </c>
    </row>
    <row r="3559" spans="1:6" x14ac:dyDescent="0.25">
      <c r="A3559" s="112" t="s">
        <v>7018</v>
      </c>
      <c r="B3559" s="113" t="s">
        <v>7019</v>
      </c>
      <c r="C3559" s="114" t="s">
        <v>13</v>
      </c>
      <c r="D3559" s="115">
        <v>9.26</v>
      </c>
      <c r="E3559" s="115">
        <v>2.52</v>
      </c>
      <c r="F3559" s="115">
        <v>11.78</v>
      </c>
    </row>
    <row r="3560" spans="1:6" x14ac:dyDescent="0.25">
      <c r="A3560" s="112" t="s">
        <v>7020</v>
      </c>
      <c r="B3560" s="113" t="s">
        <v>7021</v>
      </c>
      <c r="C3560" s="114" t="s">
        <v>63</v>
      </c>
      <c r="D3560" s="115">
        <v>1260.18</v>
      </c>
      <c r="E3560" s="115">
        <v>26.93</v>
      </c>
      <c r="F3560" s="115">
        <v>1287.1099999999999</v>
      </c>
    </row>
    <row r="3561" spans="1:6" x14ac:dyDescent="0.25">
      <c r="A3561" s="112" t="s">
        <v>7022</v>
      </c>
      <c r="B3561" s="113" t="s">
        <v>7023</v>
      </c>
      <c r="C3561" s="114" t="s">
        <v>63</v>
      </c>
      <c r="D3561" s="115">
        <v>1186.07</v>
      </c>
      <c r="E3561" s="115">
        <v>26.93</v>
      </c>
      <c r="F3561" s="115">
        <v>1213</v>
      </c>
    </row>
    <row r="3562" spans="1:6" ht="30" x14ac:dyDescent="0.25">
      <c r="A3562" s="112" t="s">
        <v>7024</v>
      </c>
      <c r="B3562" s="113" t="s">
        <v>7025</v>
      </c>
      <c r="C3562" s="114" t="s">
        <v>13</v>
      </c>
      <c r="D3562" s="115">
        <v>71.099999999999994</v>
      </c>
      <c r="E3562" s="115">
        <v>13.47</v>
      </c>
      <c r="F3562" s="115">
        <v>84.57</v>
      </c>
    </row>
    <row r="3563" spans="1:6" ht="30" x14ac:dyDescent="0.25">
      <c r="A3563" s="112" t="s">
        <v>7026</v>
      </c>
      <c r="B3563" s="113" t="s">
        <v>7027</v>
      </c>
      <c r="C3563" s="114" t="s">
        <v>13</v>
      </c>
      <c r="D3563" s="115">
        <v>4257.2299999999996</v>
      </c>
      <c r="E3563" s="115">
        <v>50.39</v>
      </c>
      <c r="F3563" s="115">
        <v>4307.62</v>
      </c>
    </row>
    <row r="3564" spans="1:6" ht="30" x14ac:dyDescent="0.25">
      <c r="A3564" s="112" t="s">
        <v>7028</v>
      </c>
      <c r="B3564" s="113" t="s">
        <v>7029</v>
      </c>
      <c r="C3564" s="114" t="s">
        <v>13</v>
      </c>
      <c r="D3564" s="115">
        <v>5272.79</v>
      </c>
      <c r="E3564" s="115">
        <v>50.39</v>
      </c>
      <c r="F3564" s="115">
        <v>5323.18</v>
      </c>
    </row>
    <row r="3565" spans="1:6" ht="30" x14ac:dyDescent="0.25">
      <c r="A3565" s="112" t="s">
        <v>7030</v>
      </c>
      <c r="B3565" s="113" t="s">
        <v>7031</v>
      </c>
      <c r="C3565" s="114" t="s">
        <v>13</v>
      </c>
      <c r="D3565" s="115">
        <v>395.82</v>
      </c>
      <c r="E3565" s="115">
        <v>55.67</v>
      </c>
      <c r="F3565" s="115">
        <v>451.49</v>
      </c>
    </row>
    <row r="3566" spans="1:6" ht="30" x14ac:dyDescent="0.25">
      <c r="A3566" s="112" t="s">
        <v>7032</v>
      </c>
      <c r="B3566" s="113" t="s">
        <v>7033</v>
      </c>
      <c r="C3566" s="114" t="s">
        <v>13</v>
      </c>
      <c r="D3566" s="115">
        <v>415.25</v>
      </c>
      <c r="E3566" s="115">
        <v>55.67</v>
      </c>
      <c r="F3566" s="115">
        <v>470.92</v>
      </c>
    </row>
    <row r="3567" spans="1:6" ht="30" x14ac:dyDescent="0.25">
      <c r="A3567" s="112" t="s">
        <v>7034</v>
      </c>
      <c r="B3567" s="113" t="s">
        <v>7035</v>
      </c>
      <c r="C3567" s="114" t="s">
        <v>13</v>
      </c>
      <c r="D3567" s="115">
        <v>385.85</v>
      </c>
      <c r="E3567" s="115">
        <v>55.67</v>
      </c>
      <c r="F3567" s="115">
        <v>441.52</v>
      </c>
    </row>
    <row r="3568" spans="1:6" ht="30" x14ac:dyDescent="0.25">
      <c r="A3568" s="112" t="s">
        <v>7036</v>
      </c>
      <c r="B3568" s="113" t="s">
        <v>7037</v>
      </c>
      <c r="C3568" s="114" t="s">
        <v>13</v>
      </c>
      <c r="D3568" s="115">
        <v>166.82</v>
      </c>
      <c r="E3568" s="115">
        <v>55.67</v>
      </c>
      <c r="F3568" s="115">
        <v>222.49</v>
      </c>
    </row>
    <row r="3569" spans="1:6" ht="30" x14ac:dyDescent="0.25">
      <c r="A3569" s="112" t="s">
        <v>7038</v>
      </c>
      <c r="B3569" s="113" t="s">
        <v>7039</v>
      </c>
      <c r="C3569" s="114" t="s">
        <v>13</v>
      </c>
      <c r="D3569" s="115">
        <v>215.18</v>
      </c>
      <c r="E3569" s="115">
        <v>55.67</v>
      </c>
      <c r="F3569" s="115">
        <v>270.85000000000002</v>
      </c>
    </row>
    <row r="3570" spans="1:6" ht="30" x14ac:dyDescent="0.25">
      <c r="A3570" s="112" t="s">
        <v>7040</v>
      </c>
      <c r="B3570" s="113" t="s">
        <v>7041</v>
      </c>
      <c r="C3570" s="114" t="s">
        <v>13</v>
      </c>
      <c r="D3570" s="115">
        <v>317.42</v>
      </c>
      <c r="E3570" s="115">
        <v>55.67</v>
      </c>
      <c r="F3570" s="115">
        <v>373.09</v>
      </c>
    </row>
    <row r="3571" spans="1:6" ht="30" x14ac:dyDescent="0.25">
      <c r="A3571" s="112" t="s">
        <v>7042</v>
      </c>
      <c r="B3571" s="113" t="s">
        <v>7043</v>
      </c>
      <c r="C3571" s="114" t="s">
        <v>13</v>
      </c>
      <c r="D3571" s="115">
        <v>395.49</v>
      </c>
      <c r="E3571" s="115">
        <v>55.67</v>
      </c>
      <c r="F3571" s="115">
        <v>451.16</v>
      </c>
    </row>
    <row r="3572" spans="1:6" ht="30" x14ac:dyDescent="0.25">
      <c r="A3572" s="112" t="s">
        <v>7044</v>
      </c>
      <c r="B3572" s="113" t="s">
        <v>7045</v>
      </c>
      <c r="C3572" s="114" t="s">
        <v>13</v>
      </c>
      <c r="D3572" s="115">
        <v>305.89</v>
      </c>
      <c r="E3572" s="115">
        <v>55.67</v>
      </c>
      <c r="F3572" s="115">
        <v>361.56</v>
      </c>
    </row>
    <row r="3573" spans="1:6" ht="30" x14ac:dyDescent="0.25">
      <c r="A3573" s="112" t="s">
        <v>14899</v>
      </c>
      <c r="B3573" s="113" t="s">
        <v>14900</v>
      </c>
      <c r="C3573" s="114" t="s">
        <v>13</v>
      </c>
      <c r="D3573" s="115">
        <v>1433.69</v>
      </c>
      <c r="E3573" s="115">
        <v>55.67</v>
      </c>
      <c r="F3573" s="115">
        <v>1489.36</v>
      </c>
    </row>
    <row r="3574" spans="1:6" ht="30" x14ac:dyDescent="0.25">
      <c r="A3574" s="112" t="s">
        <v>7046</v>
      </c>
      <c r="B3574" s="113" t="s">
        <v>7047</v>
      </c>
      <c r="C3574" s="114" t="s">
        <v>119</v>
      </c>
      <c r="D3574" s="115">
        <v>928.13</v>
      </c>
      <c r="E3574" s="115">
        <v>17.440000000000001</v>
      </c>
      <c r="F3574" s="115">
        <v>945.57</v>
      </c>
    </row>
    <row r="3575" spans="1:6" ht="30" x14ac:dyDescent="0.25">
      <c r="A3575" s="112" t="s">
        <v>7048</v>
      </c>
      <c r="B3575" s="113" t="s">
        <v>7049</v>
      </c>
      <c r="C3575" s="114" t="s">
        <v>119</v>
      </c>
      <c r="D3575" s="115">
        <v>1254.03</v>
      </c>
      <c r="E3575" s="115">
        <v>23.01</v>
      </c>
      <c r="F3575" s="115">
        <v>1277.04</v>
      </c>
    </row>
    <row r="3576" spans="1:6" x14ac:dyDescent="0.25">
      <c r="A3576" s="108" t="s">
        <v>7050</v>
      </c>
      <c r="B3576" s="109" t="s">
        <v>7051</v>
      </c>
      <c r="C3576" s="110"/>
      <c r="D3576" s="111"/>
      <c r="E3576" s="111"/>
      <c r="F3576" s="111"/>
    </row>
    <row r="3577" spans="1:6" x14ac:dyDescent="0.25">
      <c r="A3577" s="112" t="s">
        <v>7052</v>
      </c>
      <c r="B3577" s="113" t="s">
        <v>7053</v>
      </c>
      <c r="C3577" s="114" t="s">
        <v>13</v>
      </c>
      <c r="D3577" s="115">
        <v>434.45</v>
      </c>
      <c r="E3577" s="115">
        <v>41.99</v>
      </c>
      <c r="F3577" s="115">
        <v>476.44</v>
      </c>
    </row>
    <row r="3578" spans="1:6" x14ac:dyDescent="0.25">
      <c r="A3578" s="108" t="s">
        <v>7054</v>
      </c>
      <c r="B3578" s="109" t="s">
        <v>7055</v>
      </c>
      <c r="C3578" s="110"/>
      <c r="D3578" s="111"/>
      <c r="E3578" s="111"/>
      <c r="F3578" s="111"/>
    </row>
    <row r="3579" spans="1:6" x14ac:dyDescent="0.25">
      <c r="A3579" s="112" t="s">
        <v>7056</v>
      </c>
      <c r="B3579" s="113" t="s">
        <v>7057</v>
      </c>
      <c r="C3579" s="114" t="s">
        <v>119</v>
      </c>
      <c r="D3579" s="115">
        <v>356.74</v>
      </c>
      <c r="E3579" s="115">
        <v>9.2799999999999994</v>
      </c>
      <c r="F3579" s="115">
        <v>366.02</v>
      </c>
    </row>
    <row r="3580" spans="1:6" ht="30" x14ac:dyDescent="0.25">
      <c r="A3580" s="112" t="s">
        <v>7058</v>
      </c>
      <c r="B3580" s="113" t="s">
        <v>7059</v>
      </c>
      <c r="C3580" s="114" t="s">
        <v>119</v>
      </c>
      <c r="D3580" s="115">
        <v>239.33</v>
      </c>
      <c r="E3580" s="115">
        <v>9.2799999999999994</v>
      </c>
      <c r="F3580" s="115">
        <v>248.61</v>
      </c>
    </row>
    <row r="3581" spans="1:6" ht="30" x14ac:dyDescent="0.25">
      <c r="A3581" s="112" t="s">
        <v>7060</v>
      </c>
      <c r="B3581" s="113" t="s">
        <v>7061</v>
      </c>
      <c r="C3581" s="114" t="s">
        <v>119</v>
      </c>
      <c r="D3581" s="115">
        <v>262.58</v>
      </c>
      <c r="E3581" s="115">
        <v>9.2799999999999994</v>
      </c>
      <c r="F3581" s="115">
        <v>271.86</v>
      </c>
    </row>
    <row r="3582" spans="1:6" x14ac:dyDescent="0.25">
      <c r="A3582" s="108" t="s">
        <v>7062</v>
      </c>
      <c r="B3582" s="109" t="s">
        <v>7063</v>
      </c>
      <c r="C3582" s="110"/>
      <c r="D3582" s="111"/>
      <c r="E3582" s="111"/>
      <c r="F3582" s="111"/>
    </row>
    <row r="3583" spans="1:6" x14ac:dyDescent="0.25">
      <c r="A3583" s="112" t="s">
        <v>7064</v>
      </c>
      <c r="B3583" s="113" t="s">
        <v>7065</v>
      </c>
      <c r="C3583" s="114" t="s">
        <v>13</v>
      </c>
      <c r="D3583" s="115">
        <v>1696.54</v>
      </c>
      <c r="E3583" s="115">
        <v>1329.46</v>
      </c>
      <c r="F3583" s="115">
        <v>3026</v>
      </c>
    </row>
    <row r="3584" spans="1:6" x14ac:dyDescent="0.25">
      <c r="A3584" s="112" t="s">
        <v>7066</v>
      </c>
      <c r="B3584" s="113" t="s">
        <v>7067</v>
      </c>
      <c r="C3584" s="114" t="s">
        <v>13</v>
      </c>
      <c r="D3584" s="115">
        <v>2869.94</v>
      </c>
      <c r="E3584" s="115">
        <v>2066.2199999999998</v>
      </c>
      <c r="F3584" s="115">
        <v>4936.16</v>
      </c>
    </row>
    <row r="3585" spans="1:6" x14ac:dyDescent="0.25">
      <c r="A3585" s="112" t="s">
        <v>7068</v>
      </c>
      <c r="B3585" s="113" t="s">
        <v>7069</v>
      </c>
      <c r="C3585" s="114" t="s">
        <v>13</v>
      </c>
      <c r="D3585" s="115">
        <v>4001.04</v>
      </c>
      <c r="E3585" s="115">
        <v>2797.67</v>
      </c>
      <c r="F3585" s="115">
        <v>6798.71</v>
      </c>
    </row>
    <row r="3586" spans="1:6" x14ac:dyDescent="0.25">
      <c r="A3586" s="112" t="s">
        <v>7070</v>
      </c>
      <c r="B3586" s="113" t="s">
        <v>7071</v>
      </c>
      <c r="C3586" s="114" t="s">
        <v>13</v>
      </c>
      <c r="D3586" s="115">
        <v>1074.82</v>
      </c>
      <c r="E3586" s="115">
        <v>1311.64</v>
      </c>
      <c r="F3586" s="115">
        <v>2386.46</v>
      </c>
    </row>
    <row r="3587" spans="1:6" x14ac:dyDescent="0.25">
      <c r="A3587" s="112" t="s">
        <v>7072</v>
      </c>
      <c r="B3587" s="113" t="s">
        <v>7073</v>
      </c>
      <c r="C3587" s="114" t="s">
        <v>13</v>
      </c>
      <c r="D3587" s="115">
        <v>3283.48</v>
      </c>
      <c r="E3587" s="115">
        <v>2248.84</v>
      </c>
      <c r="F3587" s="115">
        <v>5532.32</v>
      </c>
    </row>
    <row r="3588" spans="1:6" ht="30" x14ac:dyDescent="0.25">
      <c r="A3588" s="112" t="s">
        <v>7074</v>
      </c>
      <c r="B3588" s="113" t="s">
        <v>7075</v>
      </c>
      <c r="C3588" s="114" t="s">
        <v>119</v>
      </c>
      <c r="D3588" s="115">
        <v>241.77</v>
      </c>
      <c r="E3588" s="115">
        <v>326.69</v>
      </c>
      <c r="F3588" s="115">
        <v>568.46</v>
      </c>
    </row>
    <row r="3589" spans="1:6" x14ac:dyDescent="0.25">
      <c r="A3589" s="112" t="s">
        <v>7076</v>
      </c>
      <c r="B3589" s="113" t="s">
        <v>7077</v>
      </c>
      <c r="C3589" s="114" t="s">
        <v>13</v>
      </c>
      <c r="D3589" s="115">
        <v>1958.38</v>
      </c>
      <c r="E3589" s="115">
        <v>2083.11</v>
      </c>
      <c r="F3589" s="115">
        <v>4041.49</v>
      </c>
    </row>
    <row r="3590" spans="1:6" x14ac:dyDescent="0.25">
      <c r="A3590" s="108" t="s">
        <v>7078</v>
      </c>
      <c r="B3590" s="109" t="s">
        <v>7079</v>
      </c>
      <c r="C3590" s="110"/>
      <c r="D3590" s="111"/>
      <c r="E3590" s="111"/>
      <c r="F3590" s="111"/>
    </row>
    <row r="3591" spans="1:6" ht="30" x14ac:dyDescent="0.25">
      <c r="A3591" s="112" t="s">
        <v>7080</v>
      </c>
      <c r="B3591" s="113" t="s">
        <v>7081</v>
      </c>
      <c r="C3591" s="114" t="s">
        <v>13</v>
      </c>
      <c r="D3591" s="115">
        <v>3369.9</v>
      </c>
      <c r="E3591" s="115">
        <v>2632</v>
      </c>
      <c r="F3591" s="115">
        <v>6001.9</v>
      </c>
    </row>
    <row r="3592" spans="1:6" ht="30" x14ac:dyDescent="0.25">
      <c r="A3592" s="112" t="s">
        <v>7082</v>
      </c>
      <c r="B3592" s="113" t="s">
        <v>7083</v>
      </c>
      <c r="C3592" s="114" t="s">
        <v>13</v>
      </c>
      <c r="D3592" s="115">
        <v>5574.78</v>
      </c>
      <c r="E3592" s="115">
        <v>4275.54</v>
      </c>
      <c r="F3592" s="115">
        <v>9850.32</v>
      </c>
    </row>
    <row r="3593" spans="1:6" ht="30" x14ac:dyDescent="0.25">
      <c r="A3593" s="112" t="s">
        <v>7084</v>
      </c>
      <c r="B3593" s="113" t="s">
        <v>7085</v>
      </c>
      <c r="C3593" s="114" t="s">
        <v>13</v>
      </c>
      <c r="D3593" s="115">
        <v>7960.22</v>
      </c>
      <c r="E3593" s="115">
        <v>5645.05</v>
      </c>
      <c r="F3593" s="115">
        <v>13605.27</v>
      </c>
    </row>
    <row r="3594" spans="1:6" ht="30" x14ac:dyDescent="0.25">
      <c r="A3594" s="112" t="s">
        <v>7086</v>
      </c>
      <c r="B3594" s="113" t="s">
        <v>7087</v>
      </c>
      <c r="C3594" s="114" t="s">
        <v>13</v>
      </c>
      <c r="D3594" s="115">
        <v>11695.04</v>
      </c>
      <c r="E3594" s="115">
        <v>7037.93</v>
      </c>
      <c r="F3594" s="115">
        <v>18732.97</v>
      </c>
    </row>
    <row r="3595" spans="1:6" x14ac:dyDescent="0.25">
      <c r="A3595" s="108" t="s">
        <v>7088</v>
      </c>
      <c r="B3595" s="109" t="s">
        <v>7089</v>
      </c>
      <c r="C3595" s="110"/>
      <c r="D3595" s="111"/>
      <c r="E3595" s="111"/>
      <c r="F3595" s="111"/>
    </row>
    <row r="3596" spans="1:6" ht="30" x14ac:dyDescent="0.25">
      <c r="A3596" s="112" t="s">
        <v>7090</v>
      </c>
      <c r="B3596" s="113" t="s">
        <v>7091</v>
      </c>
      <c r="C3596" s="114" t="s">
        <v>13</v>
      </c>
      <c r="D3596" s="115">
        <v>2244.5300000000002</v>
      </c>
      <c r="E3596" s="115">
        <v>1319.33</v>
      </c>
      <c r="F3596" s="115">
        <v>3563.86</v>
      </c>
    </row>
    <row r="3597" spans="1:6" ht="30" x14ac:dyDescent="0.25">
      <c r="A3597" s="112" t="s">
        <v>7092</v>
      </c>
      <c r="B3597" s="113" t="s">
        <v>7093</v>
      </c>
      <c r="C3597" s="114" t="s">
        <v>13</v>
      </c>
      <c r="D3597" s="115">
        <v>6155.69</v>
      </c>
      <c r="E3597" s="115">
        <v>1969.66</v>
      </c>
      <c r="F3597" s="115">
        <v>8125.35</v>
      </c>
    </row>
    <row r="3598" spans="1:6" ht="30" x14ac:dyDescent="0.25">
      <c r="A3598" s="112" t="s">
        <v>7094</v>
      </c>
      <c r="B3598" s="113" t="s">
        <v>7095</v>
      </c>
      <c r="C3598" s="114" t="s">
        <v>13</v>
      </c>
      <c r="D3598" s="115">
        <v>9195.86</v>
      </c>
      <c r="E3598" s="115">
        <v>3939.3</v>
      </c>
      <c r="F3598" s="115">
        <v>13135.16</v>
      </c>
    </row>
    <row r="3599" spans="1:6" x14ac:dyDescent="0.25">
      <c r="A3599" s="112" t="s">
        <v>7096</v>
      </c>
      <c r="B3599" s="113" t="s">
        <v>7097</v>
      </c>
      <c r="C3599" s="114" t="s">
        <v>119</v>
      </c>
      <c r="D3599" s="115">
        <v>1170.6400000000001</v>
      </c>
      <c r="E3599" s="115">
        <v>662.08</v>
      </c>
      <c r="F3599" s="115">
        <v>1832.72</v>
      </c>
    </row>
    <row r="3600" spans="1:6" ht="30" x14ac:dyDescent="0.25">
      <c r="A3600" s="112" t="s">
        <v>7098</v>
      </c>
      <c r="B3600" s="113" t="s">
        <v>7099</v>
      </c>
      <c r="C3600" s="114" t="s">
        <v>13</v>
      </c>
      <c r="D3600" s="115">
        <v>635.1</v>
      </c>
      <c r="E3600" s="115">
        <v>37.11</v>
      </c>
      <c r="F3600" s="115">
        <v>672.21</v>
      </c>
    </row>
    <row r="3601" spans="1:6" x14ac:dyDescent="0.25">
      <c r="A3601" s="108" t="s">
        <v>7100</v>
      </c>
      <c r="B3601" s="109" t="s">
        <v>7101</v>
      </c>
      <c r="C3601" s="110"/>
      <c r="D3601" s="111"/>
      <c r="E3601" s="111"/>
      <c r="F3601" s="111"/>
    </row>
    <row r="3602" spans="1:6" x14ac:dyDescent="0.25">
      <c r="A3602" s="112" t="s">
        <v>7102</v>
      </c>
      <c r="B3602" s="113" t="s">
        <v>7103</v>
      </c>
      <c r="C3602" s="114" t="s">
        <v>119</v>
      </c>
      <c r="D3602" s="115">
        <v>311.88</v>
      </c>
      <c r="E3602" s="115">
        <v>26.93</v>
      </c>
      <c r="F3602" s="115">
        <v>338.81</v>
      </c>
    </row>
    <row r="3603" spans="1:6" x14ac:dyDescent="0.25">
      <c r="A3603" s="112" t="s">
        <v>7104</v>
      </c>
      <c r="B3603" s="113" t="s">
        <v>7105</v>
      </c>
      <c r="C3603" s="114" t="s">
        <v>119</v>
      </c>
      <c r="D3603" s="115">
        <v>462.78</v>
      </c>
      <c r="E3603" s="115">
        <v>40.4</v>
      </c>
      <c r="F3603" s="115">
        <v>503.18</v>
      </c>
    </row>
    <row r="3604" spans="1:6" x14ac:dyDescent="0.25">
      <c r="A3604" s="112" t="s">
        <v>7106</v>
      </c>
      <c r="B3604" s="113" t="s">
        <v>7107</v>
      </c>
      <c r="C3604" s="114" t="s">
        <v>119</v>
      </c>
      <c r="D3604" s="115">
        <v>500.63</v>
      </c>
      <c r="E3604" s="115">
        <v>53.86</v>
      </c>
      <c r="F3604" s="115">
        <v>554.49</v>
      </c>
    </row>
    <row r="3605" spans="1:6" x14ac:dyDescent="0.25">
      <c r="A3605" s="112" t="s">
        <v>7108</v>
      </c>
      <c r="B3605" s="113" t="s">
        <v>7109</v>
      </c>
      <c r="C3605" s="114" t="s">
        <v>119</v>
      </c>
      <c r="D3605" s="115">
        <v>753.24</v>
      </c>
      <c r="E3605" s="115">
        <v>67.33</v>
      </c>
      <c r="F3605" s="115">
        <v>820.57</v>
      </c>
    </row>
    <row r="3606" spans="1:6" x14ac:dyDescent="0.25">
      <c r="A3606" s="112" t="s">
        <v>7110</v>
      </c>
      <c r="B3606" s="113" t="s">
        <v>7111</v>
      </c>
      <c r="C3606" s="114" t="s">
        <v>119</v>
      </c>
      <c r="D3606" s="115">
        <v>1178.28</v>
      </c>
      <c r="E3606" s="115">
        <v>80.790000000000006</v>
      </c>
      <c r="F3606" s="115">
        <v>1259.07</v>
      </c>
    </row>
    <row r="3607" spans="1:6" x14ac:dyDescent="0.25">
      <c r="A3607" s="112" t="s">
        <v>7112</v>
      </c>
      <c r="B3607" s="113" t="s">
        <v>7113</v>
      </c>
      <c r="C3607" s="114" t="s">
        <v>119</v>
      </c>
      <c r="D3607" s="115">
        <v>2178.83</v>
      </c>
      <c r="E3607" s="115">
        <v>134.65</v>
      </c>
      <c r="F3607" s="115">
        <v>2313.48</v>
      </c>
    </row>
    <row r="3608" spans="1:6" x14ac:dyDescent="0.25">
      <c r="A3608" s="108" t="s">
        <v>7114</v>
      </c>
      <c r="B3608" s="109" t="s">
        <v>7115</v>
      </c>
      <c r="C3608" s="110"/>
      <c r="D3608" s="111"/>
      <c r="E3608" s="111"/>
      <c r="F3608" s="111"/>
    </row>
    <row r="3609" spans="1:6" x14ac:dyDescent="0.25">
      <c r="A3609" s="112" t="s">
        <v>7116</v>
      </c>
      <c r="B3609" s="113" t="s">
        <v>7117</v>
      </c>
      <c r="C3609" s="114" t="s">
        <v>13</v>
      </c>
      <c r="D3609" s="115">
        <v>717.54</v>
      </c>
      <c r="E3609" s="115">
        <v>16.8</v>
      </c>
      <c r="F3609" s="115">
        <v>734.34</v>
      </c>
    </row>
    <row r="3610" spans="1:6" x14ac:dyDescent="0.25">
      <c r="A3610" s="112" t="s">
        <v>7118</v>
      </c>
      <c r="B3610" s="113" t="s">
        <v>7119</v>
      </c>
      <c r="C3610" s="114" t="s">
        <v>13</v>
      </c>
      <c r="D3610" s="115">
        <v>299.81</v>
      </c>
      <c r="E3610" s="115">
        <v>21</v>
      </c>
      <c r="F3610" s="115">
        <v>320.81</v>
      </c>
    </row>
    <row r="3611" spans="1:6" x14ac:dyDescent="0.25">
      <c r="A3611" s="108" t="s">
        <v>7120</v>
      </c>
      <c r="B3611" s="109" t="s">
        <v>7121</v>
      </c>
      <c r="C3611" s="110"/>
      <c r="D3611" s="111"/>
      <c r="E3611" s="111"/>
      <c r="F3611" s="111"/>
    </row>
    <row r="3612" spans="1:6" x14ac:dyDescent="0.25">
      <c r="A3612" s="108" t="s">
        <v>7122</v>
      </c>
      <c r="B3612" s="109" t="s">
        <v>7123</v>
      </c>
      <c r="C3612" s="110"/>
      <c r="D3612" s="111"/>
      <c r="E3612" s="111"/>
      <c r="F3612" s="111"/>
    </row>
    <row r="3613" spans="1:6" ht="30" x14ac:dyDescent="0.25">
      <c r="A3613" s="112" t="s">
        <v>7124</v>
      </c>
      <c r="B3613" s="113" t="s">
        <v>7125</v>
      </c>
      <c r="C3613" s="114" t="s">
        <v>13</v>
      </c>
      <c r="D3613" s="115">
        <v>1119.57</v>
      </c>
      <c r="E3613" s="115">
        <v>146.97</v>
      </c>
      <c r="F3613" s="115">
        <v>1266.54</v>
      </c>
    </row>
    <row r="3614" spans="1:6" x14ac:dyDescent="0.25">
      <c r="A3614" s="112" t="s">
        <v>7126</v>
      </c>
      <c r="B3614" s="113" t="s">
        <v>7127</v>
      </c>
      <c r="C3614" s="114" t="s">
        <v>13</v>
      </c>
      <c r="D3614" s="115">
        <v>369.01</v>
      </c>
      <c r="E3614" s="115">
        <v>146.97</v>
      </c>
      <c r="F3614" s="115">
        <v>515.98</v>
      </c>
    </row>
    <row r="3615" spans="1:6" x14ac:dyDescent="0.25">
      <c r="A3615" s="112" t="s">
        <v>7128</v>
      </c>
      <c r="B3615" s="113" t="s">
        <v>7129</v>
      </c>
      <c r="C3615" s="114" t="s">
        <v>119</v>
      </c>
      <c r="D3615" s="115">
        <v>19.14</v>
      </c>
      <c r="E3615" s="115">
        <v>4.2</v>
      </c>
      <c r="F3615" s="115">
        <v>23.34</v>
      </c>
    </row>
    <row r="3616" spans="1:6" x14ac:dyDescent="0.25">
      <c r="A3616" s="112" t="s">
        <v>7130</v>
      </c>
      <c r="B3616" s="113" t="s">
        <v>7131</v>
      </c>
      <c r="C3616" s="114" t="s">
        <v>13</v>
      </c>
      <c r="D3616" s="115">
        <v>82.76</v>
      </c>
      <c r="E3616" s="115">
        <v>12.6</v>
      </c>
      <c r="F3616" s="115">
        <v>95.36</v>
      </c>
    </row>
    <row r="3617" spans="1:6" x14ac:dyDescent="0.25">
      <c r="A3617" s="112" t="s">
        <v>7132</v>
      </c>
      <c r="B3617" s="113" t="s">
        <v>7133</v>
      </c>
      <c r="C3617" s="114" t="s">
        <v>119</v>
      </c>
      <c r="D3617" s="115">
        <v>29.12</v>
      </c>
      <c r="E3617" s="115">
        <v>4.2</v>
      </c>
      <c r="F3617" s="115">
        <v>33.32</v>
      </c>
    </row>
    <row r="3618" spans="1:6" x14ac:dyDescent="0.25">
      <c r="A3618" s="112" t="s">
        <v>7134</v>
      </c>
      <c r="B3618" s="113" t="s">
        <v>7135</v>
      </c>
      <c r="C3618" s="114" t="s">
        <v>13</v>
      </c>
      <c r="D3618" s="115">
        <v>177.54</v>
      </c>
      <c r="E3618" s="115">
        <v>4.2</v>
      </c>
      <c r="F3618" s="115">
        <v>181.74</v>
      </c>
    </row>
    <row r="3619" spans="1:6" ht="45" x14ac:dyDescent="0.25">
      <c r="A3619" s="112" t="s">
        <v>7136</v>
      </c>
      <c r="B3619" s="113" t="s">
        <v>7137</v>
      </c>
      <c r="C3619" s="114" t="s">
        <v>13</v>
      </c>
      <c r="D3619" s="115">
        <v>3580.75</v>
      </c>
      <c r="E3619" s="115">
        <v>230.7</v>
      </c>
      <c r="F3619" s="115">
        <v>3811.45</v>
      </c>
    </row>
    <row r="3620" spans="1:6" x14ac:dyDescent="0.25">
      <c r="A3620" s="112" t="s">
        <v>7138</v>
      </c>
      <c r="B3620" s="113" t="s">
        <v>7139</v>
      </c>
      <c r="C3620" s="114" t="s">
        <v>13</v>
      </c>
      <c r="D3620" s="115">
        <v>62.64</v>
      </c>
      <c r="E3620" s="115">
        <v>4.2</v>
      </c>
      <c r="F3620" s="115">
        <v>66.84</v>
      </c>
    </row>
    <row r="3621" spans="1:6" x14ac:dyDescent="0.25">
      <c r="A3621" s="112" t="s">
        <v>7140</v>
      </c>
      <c r="B3621" s="113" t="s">
        <v>7141</v>
      </c>
      <c r="C3621" s="114" t="s">
        <v>13</v>
      </c>
      <c r="D3621" s="115">
        <v>92.19</v>
      </c>
      <c r="E3621" s="115">
        <v>4.2</v>
      </c>
      <c r="F3621" s="115">
        <v>96.39</v>
      </c>
    </row>
    <row r="3622" spans="1:6" x14ac:dyDescent="0.25">
      <c r="A3622" s="112" t="s">
        <v>7142</v>
      </c>
      <c r="B3622" s="113" t="s">
        <v>7143</v>
      </c>
      <c r="C3622" s="114" t="s">
        <v>13</v>
      </c>
      <c r="D3622" s="115">
        <v>1689.71</v>
      </c>
      <c r="E3622" s="115">
        <v>53.73</v>
      </c>
      <c r="F3622" s="115">
        <v>1743.44</v>
      </c>
    </row>
    <row r="3623" spans="1:6" x14ac:dyDescent="0.25">
      <c r="A3623" s="112" t="s">
        <v>7144</v>
      </c>
      <c r="B3623" s="113" t="s">
        <v>7145</v>
      </c>
      <c r="C3623" s="114" t="s">
        <v>13</v>
      </c>
      <c r="D3623" s="115">
        <v>83.92</v>
      </c>
      <c r="E3623" s="115">
        <v>4.2</v>
      </c>
      <c r="F3623" s="115">
        <v>88.12</v>
      </c>
    </row>
    <row r="3624" spans="1:6" x14ac:dyDescent="0.25">
      <c r="A3624" s="112" t="s">
        <v>7146</v>
      </c>
      <c r="B3624" s="113" t="s">
        <v>7147</v>
      </c>
      <c r="C3624" s="114" t="s">
        <v>13</v>
      </c>
      <c r="D3624" s="115">
        <v>59.23</v>
      </c>
      <c r="E3624" s="115">
        <v>4.2</v>
      </c>
      <c r="F3624" s="115">
        <v>63.43</v>
      </c>
    </row>
    <row r="3625" spans="1:6" x14ac:dyDescent="0.25">
      <c r="A3625" s="112" t="s">
        <v>7148</v>
      </c>
      <c r="B3625" s="113" t="s">
        <v>7149</v>
      </c>
      <c r="C3625" s="114" t="s">
        <v>13</v>
      </c>
      <c r="D3625" s="115">
        <v>17.21</v>
      </c>
      <c r="E3625" s="115">
        <v>0.55000000000000004</v>
      </c>
      <c r="F3625" s="115">
        <v>17.760000000000002</v>
      </c>
    </row>
    <row r="3626" spans="1:6" x14ac:dyDescent="0.25">
      <c r="A3626" s="112" t="s">
        <v>7150</v>
      </c>
      <c r="B3626" s="113" t="s">
        <v>7151</v>
      </c>
      <c r="C3626" s="114" t="s">
        <v>13</v>
      </c>
      <c r="D3626" s="115">
        <v>260.86</v>
      </c>
      <c r="E3626" s="115">
        <v>4.2</v>
      </c>
      <c r="F3626" s="115">
        <v>265.06</v>
      </c>
    </row>
    <row r="3627" spans="1:6" ht="30" x14ac:dyDescent="0.25">
      <c r="A3627" s="112" t="s">
        <v>7152</v>
      </c>
      <c r="B3627" s="113" t="s">
        <v>7153</v>
      </c>
      <c r="C3627" s="114" t="s">
        <v>13</v>
      </c>
      <c r="D3627" s="115">
        <v>1875.87</v>
      </c>
      <c r="E3627" s="115">
        <v>218.35</v>
      </c>
      <c r="F3627" s="115">
        <v>2094.2199999999998</v>
      </c>
    </row>
    <row r="3628" spans="1:6" ht="30" x14ac:dyDescent="0.25">
      <c r="A3628" s="112" t="s">
        <v>7154</v>
      </c>
      <c r="B3628" s="113" t="s">
        <v>7155</v>
      </c>
      <c r="C3628" s="114" t="s">
        <v>13</v>
      </c>
      <c r="D3628" s="115">
        <v>2225.62</v>
      </c>
      <c r="E3628" s="115">
        <v>218.35</v>
      </c>
      <c r="F3628" s="115">
        <v>2443.9699999999998</v>
      </c>
    </row>
    <row r="3629" spans="1:6" ht="30" x14ac:dyDescent="0.25">
      <c r="A3629" s="112" t="s">
        <v>7156</v>
      </c>
      <c r="B3629" s="113" t="s">
        <v>7157</v>
      </c>
      <c r="C3629" s="114" t="s">
        <v>13</v>
      </c>
      <c r="D3629" s="115">
        <v>2443.0100000000002</v>
      </c>
      <c r="E3629" s="115">
        <v>674.19</v>
      </c>
      <c r="F3629" s="115">
        <v>3117.2</v>
      </c>
    </row>
    <row r="3630" spans="1:6" x14ac:dyDescent="0.25">
      <c r="A3630" s="108" t="s">
        <v>7158</v>
      </c>
      <c r="B3630" s="109" t="s">
        <v>7159</v>
      </c>
      <c r="C3630" s="110"/>
      <c r="D3630" s="111"/>
      <c r="E3630" s="111"/>
      <c r="F3630" s="111"/>
    </row>
    <row r="3631" spans="1:6" x14ac:dyDescent="0.25">
      <c r="A3631" s="112" t="s">
        <v>7160</v>
      </c>
      <c r="B3631" s="113" t="s">
        <v>7161</v>
      </c>
      <c r="C3631" s="114" t="s">
        <v>13</v>
      </c>
      <c r="D3631" s="115">
        <v>28.17</v>
      </c>
      <c r="E3631" s="115">
        <v>14.69</v>
      </c>
      <c r="F3631" s="115">
        <v>42.86</v>
      </c>
    </row>
    <row r="3632" spans="1:6" x14ac:dyDescent="0.25">
      <c r="A3632" s="112" t="s">
        <v>7162</v>
      </c>
      <c r="B3632" s="113" t="s">
        <v>7163</v>
      </c>
      <c r="C3632" s="114" t="s">
        <v>13</v>
      </c>
      <c r="D3632" s="115">
        <v>1068.05</v>
      </c>
      <c r="E3632" s="115">
        <v>21</v>
      </c>
      <c r="F3632" s="115">
        <v>1089.05</v>
      </c>
    </row>
    <row r="3633" spans="1:6" x14ac:dyDescent="0.25">
      <c r="A3633" s="112" t="s">
        <v>7164</v>
      </c>
      <c r="B3633" s="113" t="s">
        <v>7165</v>
      </c>
      <c r="C3633" s="114" t="s">
        <v>13</v>
      </c>
      <c r="D3633" s="115">
        <v>27.36</v>
      </c>
      <c r="E3633" s="115">
        <v>14.69</v>
      </c>
      <c r="F3633" s="115">
        <v>42.05</v>
      </c>
    </row>
    <row r="3634" spans="1:6" ht="30" x14ac:dyDescent="0.25">
      <c r="A3634" s="112" t="s">
        <v>7166</v>
      </c>
      <c r="B3634" s="113" t="s">
        <v>7167</v>
      </c>
      <c r="C3634" s="114" t="s">
        <v>13</v>
      </c>
      <c r="D3634" s="115">
        <v>8856.59</v>
      </c>
      <c r="E3634" s="115">
        <v>125.97</v>
      </c>
      <c r="F3634" s="115">
        <v>8982.56</v>
      </c>
    </row>
    <row r="3635" spans="1:6" x14ac:dyDescent="0.25">
      <c r="A3635" s="108" t="s">
        <v>7168</v>
      </c>
      <c r="B3635" s="109" t="s">
        <v>7169</v>
      </c>
      <c r="C3635" s="110"/>
      <c r="D3635" s="111"/>
      <c r="E3635" s="111"/>
      <c r="F3635" s="111"/>
    </row>
    <row r="3636" spans="1:6" x14ac:dyDescent="0.25">
      <c r="A3636" s="112" t="s">
        <v>7170</v>
      </c>
      <c r="B3636" s="113" t="s">
        <v>7171</v>
      </c>
      <c r="C3636" s="114" t="s">
        <v>13</v>
      </c>
      <c r="D3636" s="115">
        <v>168.36</v>
      </c>
      <c r="E3636" s="115">
        <v>33.590000000000003</v>
      </c>
      <c r="F3636" s="115">
        <v>201.95</v>
      </c>
    </row>
    <row r="3637" spans="1:6" x14ac:dyDescent="0.25">
      <c r="A3637" s="112" t="s">
        <v>7172</v>
      </c>
      <c r="B3637" s="113" t="s">
        <v>7173</v>
      </c>
      <c r="C3637" s="114" t="s">
        <v>13</v>
      </c>
      <c r="D3637" s="115">
        <v>23660.58</v>
      </c>
      <c r="E3637" s="115">
        <v>13.45</v>
      </c>
      <c r="F3637" s="115">
        <v>23674.03</v>
      </c>
    </row>
    <row r="3638" spans="1:6" ht="30" x14ac:dyDescent="0.25">
      <c r="A3638" s="112" t="s">
        <v>7174</v>
      </c>
      <c r="B3638" s="113" t="s">
        <v>7175</v>
      </c>
      <c r="C3638" s="114" t="s">
        <v>13</v>
      </c>
      <c r="D3638" s="115">
        <v>321.31</v>
      </c>
      <c r="E3638" s="115">
        <v>21</v>
      </c>
      <c r="F3638" s="115">
        <v>342.31</v>
      </c>
    </row>
    <row r="3639" spans="1:6" ht="30" x14ac:dyDescent="0.25">
      <c r="A3639" s="112" t="s">
        <v>7176</v>
      </c>
      <c r="B3639" s="113" t="s">
        <v>7177</v>
      </c>
      <c r="C3639" s="114" t="s">
        <v>13</v>
      </c>
      <c r="D3639" s="115">
        <v>81.88</v>
      </c>
      <c r="E3639" s="115">
        <v>21</v>
      </c>
      <c r="F3639" s="115">
        <v>102.88</v>
      </c>
    </row>
    <row r="3640" spans="1:6" ht="30" x14ac:dyDescent="0.25">
      <c r="A3640" s="112" t="s">
        <v>7178</v>
      </c>
      <c r="B3640" s="113" t="s">
        <v>7179</v>
      </c>
      <c r="C3640" s="114" t="s">
        <v>13</v>
      </c>
      <c r="D3640" s="115">
        <v>258.37</v>
      </c>
      <c r="E3640" s="115">
        <v>12.6</v>
      </c>
      <c r="F3640" s="115">
        <v>270.97000000000003</v>
      </c>
    </row>
    <row r="3641" spans="1:6" x14ac:dyDescent="0.25">
      <c r="A3641" s="112" t="s">
        <v>7180</v>
      </c>
      <c r="B3641" s="113" t="s">
        <v>7181</v>
      </c>
      <c r="C3641" s="114" t="s">
        <v>13</v>
      </c>
      <c r="D3641" s="115">
        <v>68.02</v>
      </c>
      <c r="E3641" s="115">
        <v>12.6</v>
      </c>
      <c r="F3641" s="115">
        <v>80.62</v>
      </c>
    </row>
    <row r="3642" spans="1:6" x14ac:dyDescent="0.25">
      <c r="A3642" s="112" t="s">
        <v>7182</v>
      </c>
      <c r="B3642" s="113" t="s">
        <v>7183</v>
      </c>
      <c r="C3642" s="114" t="s">
        <v>13</v>
      </c>
      <c r="D3642" s="115">
        <v>155.81</v>
      </c>
      <c r="E3642" s="115">
        <v>12.6</v>
      </c>
      <c r="F3642" s="115">
        <v>168.41</v>
      </c>
    </row>
    <row r="3643" spans="1:6" ht="30" x14ac:dyDescent="0.25">
      <c r="A3643" s="112" t="s">
        <v>7184</v>
      </c>
      <c r="B3643" s="113" t="s">
        <v>7185</v>
      </c>
      <c r="C3643" s="114" t="s">
        <v>13</v>
      </c>
      <c r="D3643" s="115">
        <v>432.92</v>
      </c>
      <c r="E3643" s="115">
        <v>12.6</v>
      </c>
      <c r="F3643" s="115">
        <v>445.52</v>
      </c>
    </row>
    <row r="3644" spans="1:6" x14ac:dyDescent="0.25">
      <c r="A3644" s="112" t="s">
        <v>7186</v>
      </c>
      <c r="B3644" s="113" t="s">
        <v>7187</v>
      </c>
      <c r="C3644" s="114" t="s">
        <v>13</v>
      </c>
      <c r="D3644" s="115">
        <v>273.20999999999998</v>
      </c>
      <c r="E3644" s="115">
        <v>12.6</v>
      </c>
      <c r="F3644" s="115">
        <v>285.81</v>
      </c>
    </row>
    <row r="3645" spans="1:6" ht="30" x14ac:dyDescent="0.25">
      <c r="A3645" s="112" t="s">
        <v>7188</v>
      </c>
      <c r="B3645" s="113" t="s">
        <v>7189</v>
      </c>
      <c r="C3645" s="114" t="s">
        <v>13</v>
      </c>
      <c r="D3645" s="115">
        <v>820.7</v>
      </c>
      <c r="E3645" s="115">
        <v>13.45</v>
      </c>
      <c r="F3645" s="115">
        <v>834.15</v>
      </c>
    </row>
    <row r="3646" spans="1:6" ht="30" x14ac:dyDescent="0.25">
      <c r="A3646" s="112" t="s">
        <v>7190</v>
      </c>
      <c r="B3646" s="113" t="s">
        <v>7191</v>
      </c>
      <c r="C3646" s="114" t="s">
        <v>13</v>
      </c>
      <c r="D3646" s="115">
        <v>240.39</v>
      </c>
      <c r="E3646" s="115">
        <v>13.45</v>
      </c>
      <c r="F3646" s="115">
        <v>253.84</v>
      </c>
    </row>
    <row r="3647" spans="1:6" ht="30" x14ac:dyDescent="0.25">
      <c r="A3647" s="112" t="s">
        <v>7192</v>
      </c>
      <c r="B3647" s="113" t="s">
        <v>7193</v>
      </c>
      <c r="C3647" s="114" t="s">
        <v>13</v>
      </c>
      <c r="D3647" s="115">
        <v>716.25</v>
      </c>
      <c r="E3647" s="115">
        <v>13.45</v>
      </c>
      <c r="F3647" s="115">
        <v>729.7</v>
      </c>
    </row>
    <row r="3648" spans="1:6" x14ac:dyDescent="0.25">
      <c r="A3648" s="112" t="s">
        <v>7194</v>
      </c>
      <c r="B3648" s="113" t="s">
        <v>7195</v>
      </c>
      <c r="C3648" s="114" t="s">
        <v>13</v>
      </c>
      <c r="D3648" s="115">
        <v>48.36</v>
      </c>
      <c r="E3648" s="115">
        <v>12.6</v>
      </c>
      <c r="F3648" s="115">
        <v>60.96</v>
      </c>
    </row>
    <row r="3649" spans="1:6" ht="45" x14ac:dyDescent="0.25">
      <c r="A3649" s="112" t="s">
        <v>7196</v>
      </c>
      <c r="B3649" s="113" t="s">
        <v>7197</v>
      </c>
      <c r="C3649" s="114" t="s">
        <v>13</v>
      </c>
      <c r="D3649" s="115">
        <v>267.22000000000003</v>
      </c>
      <c r="E3649" s="115">
        <v>13.45</v>
      </c>
      <c r="F3649" s="115">
        <v>280.67</v>
      </c>
    </row>
    <row r="3650" spans="1:6" x14ac:dyDescent="0.25">
      <c r="A3650" s="112" t="s">
        <v>7198</v>
      </c>
      <c r="B3650" s="113" t="s">
        <v>7199</v>
      </c>
      <c r="C3650" s="114" t="s">
        <v>13</v>
      </c>
      <c r="D3650" s="115">
        <v>111.46</v>
      </c>
      <c r="E3650" s="115">
        <v>46.19</v>
      </c>
      <c r="F3650" s="115">
        <v>157.65</v>
      </c>
    </row>
    <row r="3651" spans="1:6" x14ac:dyDescent="0.25">
      <c r="A3651" s="112" t="s">
        <v>7200</v>
      </c>
      <c r="B3651" s="113" t="s">
        <v>7201</v>
      </c>
      <c r="C3651" s="114" t="s">
        <v>13</v>
      </c>
      <c r="D3651" s="115">
        <v>190.12</v>
      </c>
      <c r="E3651" s="115">
        <v>41.99</v>
      </c>
      <c r="F3651" s="115">
        <v>232.11</v>
      </c>
    </row>
    <row r="3652" spans="1:6" x14ac:dyDescent="0.25">
      <c r="A3652" s="112" t="s">
        <v>7202</v>
      </c>
      <c r="B3652" s="113" t="s">
        <v>7203</v>
      </c>
      <c r="C3652" s="114" t="s">
        <v>13</v>
      </c>
      <c r="D3652" s="115">
        <v>1182.07</v>
      </c>
      <c r="E3652" s="115">
        <v>12.6</v>
      </c>
      <c r="F3652" s="115">
        <v>1194.67</v>
      </c>
    </row>
    <row r="3653" spans="1:6" x14ac:dyDescent="0.25">
      <c r="A3653" s="112" t="s">
        <v>7204</v>
      </c>
      <c r="B3653" s="113" t="s">
        <v>7205</v>
      </c>
      <c r="C3653" s="114" t="s">
        <v>13</v>
      </c>
      <c r="D3653" s="115">
        <v>170.89</v>
      </c>
      <c r="E3653" s="115">
        <v>12.6</v>
      </c>
      <c r="F3653" s="115">
        <v>183.49</v>
      </c>
    </row>
    <row r="3654" spans="1:6" x14ac:dyDescent="0.25">
      <c r="A3654" s="112" t="s">
        <v>7206</v>
      </c>
      <c r="B3654" s="113" t="s">
        <v>7207</v>
      </c>
      <c r="C3654" s="114" t="s">
        <v>13</v>
      </c>
      <c r="D3654" s="115">
        <v>183.34</v>
      </c>
      <c r="E3654" s="115">
        <v>21</v>
      </c>
      <c r="F3654" s="115">
        <v>204.34</v>
      </c>
    </row>
    <row r="3655" spans="1:6" x14ac:dyDescent="0.25">
      <c r="A3655" s="112" t="s">
        <v>7208</v>
      </c>
      <c r="B3655" s="113" t="s">
        <v>7209</v>
      </c>
      <c r="C3655" s="114" t="s">
        <v>13</v>
      </c>
      <c r="D3655" s="115">
        <v>486.62</v>
      </c>
      <c r="E3655" s="115">
        <v>12.6</v>
      </c>
      <c r="F3655" s="115">
        <v>499.22</v>
      </c>
    </row>
    <row r="3656" spans="1:6" x14ac:dyDescent="0.25">
      <c r="A3656" s="112" t="s">
        <v>7210</v>
      </c>
      <c r="B3656" s="113" t="s">
        <v>7211</v>
      </c>
      <c r="C3656" s="114" t="s">
        <v>13</v>
      </c>
      <c r="D3656" s="115">
        <v>341.2</v>
      </c>
      <c r="E3656" s="115">
        <v>10.5</v>
      </c>
      <c r="F3656" s="115">
        <v>351.7</v>
      </c>
    </row>
    <row r="3657" spans="1:6" x14ac:dyDescent="0.25">
      <c r="A3657" s="112" t="s">
        <v>7212</v>
      </c>
      <c r="B3657" s="113" t="s">
        <v>7213</v>
      </c>
      <c r="C3657" s="114" t="s">
        <v>13</v>
      </c>
      <c r="D3657" s="115">
        <v>168.68</v>
      </c>
      <c r="E3657" s="115">
        <v>10.5</v>
      </c>
      <c r="F3657" s="115">
        <v>179.18</v>
      </c>
    </row>
    <row r="3658" spans="1:6" x14ac:dyDescent="0.25">
      <c r="A3658" s="108" t="s">
        <v>7214</v>
      </c>
      <c r="B3658" s="109" t="s">
        <v>7215</v>
      </c>
      <c r="C3658" s="110"/>
      <c r="D3658" s="111"/>
      <c r="E3658" s="111"/>
      <c r="F3658" s="111"/>
    </row>
    <row r="3659" spans="1:6" x14ac:dyDescent="0.25">
      <c r="A3659" s="112" t="s">
        <v>7216</v>
      </c>
      <c r="B3659" s="113" t="s">
        <v>7217</v>
      </c>
      <c r="C3659" s="114" t="s">
        <v>13</v>
      </c>
      <c r="D3659" s="115">
        <v>1128.2</v>
      </c>
      <c r="E3659" s="115">
        <v>17.670000000000002</v>
      </c>
      <c r="F3659" s="115">
        <v>1145.8699999999999</v>
      </c>
    </row>
    <row r="3660" spans="1:6" x14ac:dyDescent="0.25">
      <c r="A3660" s="112" t="s">
        <v>7218</v>
      </c>
      <c r="B3660" s="113" t="s">
        <v>7219</v>
      </c>
      <c r="C3660" s="114" t="s">
        <v>13</v>
      </c>
      <c r="D3660" s="115">
        <v>5115.66</v>
      </c>
      <c r="E3660" s="115">
        <v>17.670000000000002</v>
      </c>
      <c r="F3660" s="115">
        <v>5133.33</v>
      </c>
    </row>
    <row r="3661" spans="1:6" x14ac:dyDescent="0.25">
      <c r="A3661" s="112" t="s">
        <v>7220</v>
      </c>
      <c r="B3661" s="113" t="s">
        <v>7221</v>
      </c>
      <c r="C3661" s="114" t="s">
        <v>13</v>
      </c>
      <c r="D3661" s="115">
        <v>148.30000000000001</v>
      </c>
      <c r="E3661" s="115">
        <v>17.670000000000002</v>
      </c>
      <c r="F3661" s="115">
        <v>165.97</v>
      </c>
    </row>
    <row r="3662" spans="1:6" x14ac:dyDescent="0.25">
      <c r="A3662" s="112" t="s">
        <v>7222</v>
      </c>
      <c r="B3662" s="113" t="s">
        <v>7223</v>
      </c>
      <c r="C3662" s="114" t="s">
        <v>13</v>
      </c>
      <c r="D3662" s="115">
        <v>198.24</v>
      </c>
      <c r="E3662" s="115">
        <v>17.670000000000002</v>
      </c>
      <c r="F3662" s="115">
        <v>215.91</v>
      </c>
    </row>
    <row r="3663" spans="1:6" x14ac:dyDescent="0.25">
      <c r="A3663" s="112" t="s">
        <v>7224</v>
      </c>
      <c r="B3663" s="113" t="s">
        <v>7225</v>
      </c>
      <c r="C3663" s="114" t="s">
        <v>13</v>
      </c>
      <c r="D3663" s="115">
        <v>225.59</v>
      </c>
      <c r="E3663" s="115">
        <v>17.670000000000002</v>
      </c>
      <c r="F3663" s="115">
        <v>243.26</v>
      </c>
    </row>
    <row r="3664" spans="1:6" x14ac:dyDescent="0.25">
      <c r="A3664" s="112" t="s">
        <v>7226</v>
      </c>
      <c r="B3664" s="113" t="s">
        <v>7227</v>
      </c>
      <c r="C3664" s="114" t="s">
        <v>13</v>
      </c>
      <c r="D3664" s="115">
        <v>1186.1500000000001</v>
      </c>
      <c r="E3664" s="115"/>
      <c r="F3664" s="115">
        <v>1186.1500000000001</v>
      </c>
    </row>
    <row r="3665" spans="1:6" x14ac:dyDescent="0.25">
      <c r="A3665" s="112" t="s">
        <v>7228</v>
      </c>
      <c r="B3665" s="113" t="s">
        <v>7229</v>
      </c>
      <c r="C3665" s="114" t="s">
        <v>13</v>
      </c>
      <c r="D3665" s="115">
        <v>142.03</v>
      </c>
      <c r="E3665" s="115">
        <v>17.670000000000002</v>
      </c>
      <c r="F3665" s="115">
        <v>159.69999999999999</v>
      </c>
    </row>
    <row r="3666" spans="1:6" x14ac:dyDescent="0.25">
      <c r="A3666" s="112" t="s">
        <v>7230</v>
      </c>
      <c r="B3666" s="113" t="s">
        <v>7231</v>
      </c>
      <c r="C3666" s="114" t="s">
        <v>13</v>
      </c>
      <c r="D3666" s="115">
        <v>190.58</v>
      </c>
      <c r="E3666" s="115">
        <v>17.670000000000002</v>
      </c>
      <c r="F3666" s="115">
        <v>208.25</v>
      </c>
    </row>
    <row r="3667" spans="1:6" x14ac:dyDescent="0.25">
      <c r="A3667" s="112" t="s">
        <v>7232</v>
      </c>
      <c r="B3667" s="113" t="s">
        <v>7233</v>
      </c>
      <c r="C3667" s="114" t="s">
        <v>13</v>
      </c>
      <c r="D3667" s="115">
        <v>201.89</v>
      </c>
      <c r="E3667" s="115">
        <v>17.670000000000002</v>
      </c>
      <c r="F3667" s="115">
        <v>219.56</v>
      </c>
    </row>
    <row r="3668" spans="1:6" x14ac:dyDescent="0.25">
      <c r="A3668" s="112" t="s">
        <v>7234</v>
      </c>
      <c r="B3668" s="113" t="s">
        <v>7235</v>
      </c>
      <c r="C3668" s="114" t="s">
        <v>13</v>
      </c>
      <c r="D3668" s="115">
        <v>475.9</v>
      </c>
      <c r="E3668" s="115">
        <v>17.670000000000002</v>
      </c>
      <c r="F3668" s="115">
        <v>493.57</v>
      </c>
    </row>
    <row r="3669" spans="1:6" x14ac:dyDescent="0.25">
      <c r="A3669" s="112" t="s">
        <v>7236</v>
      </c>
      <c r="B3669" s="113" t="s">
        <v>7237</v>
      </c>
      <c r="C3669" s="114" t="s">
        <v>13</v>
      </c>
      <c r="D3669" s="115">
        <v>191.74</v>
      </c>
      <c r="E3669" s="115">
        <v>1.68</v>
      </c>
      <c r="F3669" s="115">
        <v>193.42</v>
      </c>
    </row>
    <row r="3670" spans="1:6" x14ac:dyDescent="0.25">
      <c r="A3670" s="112" t="s">
        <v>7238</v>
      </c>
      <c r="B3670" s="113" t="s">
        <v>7239</v>
      </c>
      <c r="C3670" s="114" t="s">
        <v>13</v>
      </c>
      <c r="D3670" s="115">
        <v>252.24</v>
      </c>
      <c r="E3670" s="115">
        <v>1.68</v>
      </c>
      <c r="F3670" s="115">
        <v>253.92</v>
      </c>
    </row>
    <row r="3671" spans="1:6" x14ac:dyDescent="0.25">
      <c r="A3671" s="108" t="s">
        <v>7240</v>
      </c>
      <c r="B3671" s="109" t="s">
        <v>7241</v>
      </c>
      <c r="C3671" s="110"/>
      <c r="D3671" s="111"/>
      <c r="E3671" s="111"/>
      <c r="F3671" s="111"/>
    </row>
    <row r="3672" spans="1:6" x14ac:dyDescent="0.25">
      <c r="A3672" s="112" t="s">
        <v>7242</v>
      </c>
      <c r="B3672" s="113" t="s">
        <v>7243</v>
      </c>
      <c r="C3672" s="114" t="s">
        <v>814</v>
      </c>
      <c r="D3672" s="115">
        <v>3.26</v>
      </c>
      <c r="E3672" s="115"/>
      <c r="F3672" s="115">
        <v>3.26</v>
      </c>
    </row>
    <row r="3673" spans="1:6" x14ac:dyDescent="0.25">
      <c r="A3673" s="112" t="s">
        <v>7244</v>
      </c>
      <c r="B3673" s="113" t="s">
        <v>7245</v>
      </c>
      <c r="C3673" s="114" t="s">
        <v>560</v>
      </c>
      <c r="D3673" s="115">
        <v>12.43</v>
      </c>
      <c r="E3673" s="115"/>
      <c r="F3673" s="115">
        <v>12.43</v>
      </c>
    </row>
    <row r="3674" spans="1:6" x14ac:dyDescent="0.25">
      <c r="A3674" s="112" t="s">
        <v>7246</v>
      </c>
      <c r="B3674" s="113" t="s">
        <v>7247</v>
      </c>
      <c r="C3674" s="114" t="s">
        <v>560</v>
      </c>
      <c r="D3674" s="115">
        <v>8.9</v>
      </c>
      <c r="E3674" s="115"/>
      <c r="F3674" s="115">
        <v>8.9</v>
      </c>
    </row>
    <row r="3675" spans="1:6" ht="30" x14ac:dyDescent="0.25">
      <c r="A3675" s="112" t="s">
        <v>7248</v>
      </c>
      <c r="B3675" s="113" t="s">
        <v>7249</v>
      </c>
      <c r="C3675" s="114" t="s">
        <v>13</v>
      </c>
      <c r="D3675" s="115">
        <v>37.619999999999997</v>
      </c>
      <c r="E3675" s="115"/>
      <c r="F3675" s="115">
        <v>37.619999999999997</v>
      </c>
    </row>
    <row r="3676" spans="1:6" ht="30" x14ac:dyDescent="0.25">
      <c r="A3676" s="112" t="s">
        <v>7250</v>
      </c>
      <c r="B3676" s="113" t="s">
        <v>7251</v>
      </c>
      <c r="C3676" s="114" t="s">
        <v>13</v>
      </c>
      <c r="D3676" s="115">
        <v>17.600000000000001</v>
      </c>
      <c r="E3676" s="115"/>
      <c r="F3676" s="115">
        <v>17.600000000000001</v>
      </c>
    </row>
    <row r="3677" spans="1:6" x14ac:dyDescent="0.25">
      <c r="A3677" s="112" t="s">
        <v>7252</v>
      </c>
      <c r="B3677" s="113" t="s">
        <v>7253</v>
      </c>
      <c r="C3677" s="114" t="s">
        <v>13</v>
      </c>
      <c r="D3677" s="115">
        <v>0.06</v>
      </c>
      <c r="E3677" s="115">
        <v>14.69</v>
      </c>
      <c r="F3677" s="115">
        <v>14.75</v>
      </c>
    </row>
    <row r="3678" spans="1:6" x14ac:dyDescent="0.25">
      <c r="A3678" s="108" t="s">
        <v>7254</v>
      </c>
      <c r="B3678" s="109" t="s">
        <v>7255</v>
      </c>
      <c r="C3678" s="110"/>
      <c r="D3678" s="111"/>
      <c r="E3678" s="111"/>
      <c r="F3678" s="111"/>
    </row>
    <row r="3679" spans="1:6" x14ac:dyDescent="0.25">
      <c r="A3679" s="108" t="s">
        <v>7256</v>
      </c>
      <c r="B3679" s="109" t="s">
        <v>7257</v>
      </c>
      <c r="C3679" s="110"/>
      <c r="D3679" s="111"/>
      <c r="E3679" s="111"/>
      <c r="F3679" s="111"/>
    </row>
    <row r="3680" spans="1:6" ht="30" x14ac:dyDescent="0.25">
      <c r="A3680" s="112" t="s">
        <v>7258</v>
      </c>
      <c r="B3680" s="113" t="s">
        <v>7259</v>
      </c>
      <c r="C3680" s="114" t="s">
        <v>63</v>
      </c>
      <c r="D3680" s="115">
        <v>3.08</v>
      </c>
      <c r="E3680" s="115">
        <v>0.13</v>
      </c>
      <c r="F3680" s="115">
        <v>3.21</v>
      </c>
    </row>
    <row r="3681" spans="1:6" ht="30" x14ac:dyDescent="0.25">
      <c r="A3681" s="112" t="s">
        <v>7260</v>
      </c>
      <c r="B3681" s="113" t="s">
        <v>7261</v>
      </c>
      <c r="C3681" s="114" t="s">
        <v>63</v>
      </c>
      <c r="D3681" s="115">
        <v>23.4</v>
      </c>
      <c r="E3681" s="115">
        <v>0.27</v>
      </c>
      <c r="F3681" s="115">
        <v>23.67</v>
      </c>
    </row>
    <row r="3682" spans="1:6" x14ac:dyDescent="0.25">
      <c r="A3682" s="112" t="s">
        <v>7262</v>
      </c>
      <c r="B3682" s="113" t="s">
        <v>7263</v>
      </c>
      <c r="C3682" s="114" t="s">
        <v>142</v>
      </c>
      <c r="D3682" s="115">
        <v>19.600000000000001</v>
      </c>
      <c r="E3682" s="115">
        <v>0.54</v>
      </c>
      <c r="F3682" s="115">
        <v>20.14</v>
      </c>
    </row>
    <row r="3683" spans="1:6" x14ac:dyDescent="0.25">
      <c r="A3683" s="112" t="s">
        <v>7264</v>
      </c>
      <c r="B3683" s="113" t="s">
        <v>7265</v>
      </c>
      <c r="C3683" s="114" t="s">
        <v>142</v>
      </c>
      <c r="D3683" s="115">
        <v>226.26</v>
      </c>
      <c r="E3683" s="115">
        <v>25.13</v>
      </c>
      <c r="F3683" s="115">
        <v>251.39</v>
      </c>
    </row>
    <row r="3684" spans="1:6" x14ac:dyDescent="0.25">
      <c r="A3684" s="112" t="s">
        <v>7266</v>
      </c>
      <c r="B3684" s="113" t="s">
        <v>7267</v>
      </c>
      <c r="C3684" s="114" t="s">
        <v>142</v>
      </c>
      <c r="D3684" s="115">
        <v>162.44</v>
      </c>
      <c r="E3684" s="115">
        <v>16.75</v>
      </c>
      <c r="F3684" s="115">
        <v>179.19</v>
      </c>
    </row>
    <row r="3685" spans="1:6" x14ac:dyDescent="0.25">
      <c r="A3685" s="112" t="s">
        <v>7268</v>
      </c>
      <c r="B3685" s="113" t="s">
        <v>7269</v>
      </c>
      <c r="C3685" s="114" t="s">
        <v>142</v>
      </c>
      <c r="D3685" s="115">
        <v>148.08000000000001</v>
      </c>
      <c r="E3685" s="115">
        <v>2.58</v>
      </c>
      <c r="F3685" s="115">
        <v>150.66</v>
      </c>
    </row>
    <row r="3686" spans="1:6" x14ac:dyDescent="0.25">
      <c r="A3686" s="112" t="s">
        <v>7270</v>
      </c>
      <c r="B3686" s="113" t="s">
        <v>7271</v>
      </c>
      <c r="C3686" s="114" t="s">
        <v>142</v>
      </c>
      <c r="D3686" s="115">
        <v>833.71</v>
      </c>
      <c r="E3686" s="115">
        <v>12.56</v>
      </c>
      <c r="F3686" s="115">
        <v>846.27</v>
      </c>
    </row>
    <row r="3687" spans="1:6" ht="30" x14ac:dyDescent="0.25">
      <c r="A3687" s="112" t="s">
        <v>7272</v>
      </c>
      <c r="B3687" s="113" t="s">
        <v>7273</v>
      </c>
      <c r="C3687" s="114" t="s">
        <v>142</v>
      </c>
      <c r="D3687" s="115">
        <v>249.52</v>
      </c>
      <c r="E3687" s="115"/>
      <c r="F3687" s="115">
        <v>249.52</v>
      </c>
    </row>
    <row r="3688" spans="1:6" ht="30" x14ac:dyDescent="0.25">
      <c r="A3688" s="112" t="s">
        <v>7274</v>
      </c>
      <c r="B3688" s="113" t="s">
        <v>7275</v>
      </c>
      <c r="C3688" s="114" t="s">
        <v>63</v>
      </c>
      <c r="D3688" s="115">
        <v>19.45</v>
      </c>
      <c r="E3688" s="115">
        <v>0.38</v>
      </c>
      <c r="F3688" s="115">
        <v>19.829999999999998</v>
      </c>
    </row>
    <row r="3689" spans="1:6" x14ac:dyDescent="0.25">
      <c r="A3689" s="112" t="s">
        <v>7276</v>
      </c>
      <c r="B3689" s="113" t="s">
        <v>7277</v>
      </c>
      <c r="C3689" s="114" t="s">
        <v>63</v>
      </c>
      <c r="D3689" s="115"/>
      <c r="E3689" s="115">
        <v>0.67</v>
      </c>
      <c r="F3689" s="115">
        <v>0.67</v>
      </c>
    </row>
    <row r="3690" spans="1:6" x14ac:dyDescent="0.25">
      <c r="A3690" s="108" t="s">
        <v>7278</v>
      </c>
      <c r="B3690" s="109" t="s">
        <v>7279</v>
      </c>
      <c r="C3690" s="110"/>
      <c r="D3690" s="111"/>
      <c r="E3690" s="111"/>
      <c r="F3690" s="111"/>
    </row>
    <row r="3691" spans="1:6" ht="30" x14ac:dyDescent="0.25">
      <c r="A3691" s="112" t="s">
        <v>7280</v>
      </c>
      <c r="B3691" s="113" t="s">
        <v>7281</v>
      </c>
      <c r="C3691" s="114" t="s">
        <v>142</v>
      </c>
      <c r="D3691" s="115">
        <v>92.53</v>
      </c>
      <c r="E3691" s="115">
        <v>10.72</v>
      </c>
      <c r="F3691" s="115">
        <v>103.25</v>
      </c>
    </row>
    <row r="3692" spans="1:6" x14ac:dyDescent="0.25">
      <c r="A3692" s="108" t="s">
        <v>7282</v>
      </c>
      <c r="B3692" s="109" t="s">
        <v>7283</v>
      </c>
      <c r="C3692" s="110"/>
      <c r="D3692" s="111"/>
      <c r="E3692" s="111"/>
      <c r="F3692" s="111"/>
    </row>
    <row r="3693" spans="1:6" x14ac:dyDescent="0.25">
      <c r="A3693" s="112" t="s">
        <v>7284</v>
      </c>
      <c r="B3693" s="113" t="s">
        <v>7285</v>
      </c>
      <c r="C3693" s="114" t="s">
        <v>142</v>
      </c>
      <c r="D3693" s="115">
        <v>1249.6300000000001</v>
      </c>
      <c r="E3693" s="115">
        <v>13.96</v>
      </c>
      <c r="F3693" s="115">
        <v>1263.5899999999999</v>
      </c>
    </row>
    <row r="3694" spans="1:6" ht="30" x14ac:dyDescent="0.25">
      <c r="A3694" s="112" t="s">
        <v>7286</v>
      </c>
      <c r="B3694" s="113" t="s">
        <v>7287</v>
      </c>
      <c r="C3694" s="114" t="s">
        <v>142</v>
      </c>
      <c r="D3694" s="115">
        <v>1402.73</v>
      </c>
      <c r="E3694" s="115">
        <v>13.96</v>
      </c>
      <c r="F3694" s="115">
        <v>1416.69</v>
      </c>
    </row>
    <row r="3695" spans="1:6" ht="30" x14ac:dyDescent="0.25">
      <c r="A3695" s="112" t="s">
        <v>7288</v>
      </c>
      <c r="B3695" s="113" t="s">
        <v>7289</v>
      </c>
      <c r="C3695" s="114" t="s">
        <v>142</v>
      </c>
      <c r="D3695" s="115">
        <v>1293.43</v>
      </c>
      <c r="E3695" s="115">
        <v>13.96</v>
      </c>
      <c r="F3695" s="115">
        <v>1307.3900000000001</v>
      </c>
    </row>
    <row r="3696" spans="1:6" x14ac:dyDescent="0.25">
      <c r="A3696" s="112" t="s">
        <v>7290</v>
      </c>
      <c r="B3696" s="113" t="s">
        <v>7291</v>
      </c>
      <c r="C3696" s="114" t="s">
        <v>63</v>
      </c>
      <c r="D3696" s="115">
        <v>6.8</v>
      </c>
      <c r="E3696" s="115">
        <v>0.08</v>
      </c>
      <c r="F3696" s="115">
        <v>6.88</v>
      </c>
    </row>
    <row r="3697" spans="1:6" x14ac:dyDescent="0.25">
      <c r="A3697" s="112" t="s">
        <v>7292</v>
      </c>
      <c r="B3697" s="113" t="s">
        <v>7293</v>
      </c>
      <c r="C3697" s="114" t="s">
        <v>63</v>
      </c>
      <c r="D3697" s="115">
        <v>14.04</v>
      </c>
      <c r="E3697" s="115">
        <v>0.1</v>
      </c>
      <c r="F3697" s="115">
        <v>14.14</v>
      </c>
    </row>
    <row r="3698" spans="1:6" x14ac:dyDescent="0.25">
      <c r="A3698" s="112" t="s">
        <v>7294</v>
      </c>
      <c r="B3698" s="113" t="s">
        <v>7295</v>
      </c>
      <c r="C3698" s="114" t="s">
        <v>142</v>
      </c>
      <c r="D3698" s="115">
        <v>975.37</v>
      </c>
      <c r="E3698" s="115">
        <v>13.96</v>
      </c>
      <c r="F3698" s="115">
        <v>989.33</v>
      </c>
    </row>
    <row r="3699" spans="1:6" x14ac:dyDescent="0.25">
      <c r="A3699" s="112" t="s">
        <v>7296</v>
      </c>
      <c r="B3699" s="113" t="s">
        <v>7297</v>
      </c>
      <c r="C3699" s="114" t="s">
        <v>142</v>
      </c>
      <c r="D3699" s="115">
        <v>963.61</v>
      </c>
      <c r="E3699" s="115">
        <v>33.5</v>
      </c>
      <c r="F3699" s="115">
        <v>997.11</v>
      </c>
    </row>
    <row r="3700" spans="1:6" x14ac:dyDescent="0.25">
      <c r="A3700" s="108" t="s">
        <v>7298</v>
      </c>
      <c r="B3700" s="109" t="s">
        <v>7299</v>
      </c>
      <c r="C3700" s="110"/>
      <c r="D3700" s="111"/>
      <c r="E3700" s="111"/>
      <c r="F3700" s="111"/>
    </row>
    <row r="3701" spans="1:6" x14ac:dyDescent="0.25">
      <c r="A3701" s="112" t="s">
        <v>7300</v>
      </c>
      <c r="B3701" s="113" t="s">
        <v>7301</v>
      </c>
      <c r="C3701" s="114" t="s">
        <v>63</v>
      </c>
      <c r="D3701" s="115">
        <v>163.96</v>
      </c>
      <c r="E3701" s="115">
        <v>21.4</v>
      </c>
      <c r="F3701" s="115">
        <v>185.36</v>
      </c>
    </row>
    <row r="3702" spans="1:6" x14ac:dyDescent="0.25">
      <c r="A3702" s="112" t="s">
        <v>7302</v>
      </c>
      <c r="B3702" s="113" t="s">
        <v>7303</v>
      </c>
      <c r="C3702" s="114" t="s">
        <v>63</v>
      </c>
      <c r="D3702" s="115">
        <v>15.17</v>
      </c>
      <c r="E3702" s="115">
        <v>1.68</v>
      </c>
      <c r="F3702" s="115">
        <v>16.850000000000001</v>
      </c>
    </row>
    <row r="3703" spans="1:6" ht="30" x14ac:dyDescent="0.25">
      <c r="A3703" s="112" t="s">
        <v>7304</v>
      </c>
      <c r="B3703" s="113" t="s">
        <v>7305</v>
      </c>
      <c r="C3703" s="114" t="s">
        <v>63</v>
      </c>
      <c r="D3703" s="115">
        <v>9.17</v>
      </c>
      <c r="E3703" s="115">
        <v>5.19</v>
      </c>
      <c r="F3703" s="115">
        <v>14.36</v>
      </c>
    </row>
    <row r="3704" spans="1:6" x14ac:dyDescent="0.25">
      <c r="A3704" s="112" t="s">
        <v>7306</v>
      </c>
      <c r="B3704" s="113" t="s">
        <v>7307</v>
      </c>
      <c r="C3704" s="114" t="s">
        <v>63</v>
      </c>
      <c r="D3704" s="115">
        <v>45.17</v>
      </c>
      <c r="E3704" s="115">
        <v>4.1900000000000004</v>
      </c>
      <c r="F3704" s="115">
        <v>49.36</v>
      </c>
    </row>
    <row r="3705" spans="1:6" ht="45" x14ac:dyDescent="0.25">
      <c r="A3705" s="112" t="s">
        <v>7308</v>
      </c>
      <c r="B3705" s="113" t="s">
        <v>7309</v>
      </c>
      <c r="C3705" s="114" t="s">
        <v>63</v>
      </c>
      <c r="D3705" s="115">
        <v>60.73</v>
      </c>
      <c r="E3705" s="115">
        <v>16.16</v>
      </c>
      <c r="F3705" s="115">
        <v>76.89</v>
      </c>
    </row>
    <row r="3706" spans="1:6" ht="30" x14ac:dyDescent="0.25">
      <c r="A3706" s="112" t="s">
        <v>7310</v>
      </c>
      <c r="B3706" s="113" t="s">
        <v>7311</v>
      </c>
      <c r="C3706" s="114" t="s">
        <v>63</v>
      </c>
      <c r="D3706" s="115">
        <v>58.7</v>
      </c>
      <c r="E3706" s="115">
        <v>16.16</v>
      </c>
      <c r="F3706" s="115">
        <v>74.86</v>
      </c>
    </row>
    <row r="3707" spans="1:6" ht="30" x14ac:dyDescent="0.25">
      <c r="A3707" s="112" t="s">
        <v>7312</v>
      </c>
      <c r="B3707" s="113" t="s">
        <v>7313</v>
      </c>
      <c r="C3707" s="114" t="s">
        <v>63</v>
      </c>
      <c r="D3707" s="115">
        <v>72.37</v>
      </c>
      <c r="E3707" s="115">
        <v>21.54</v>
      </c>
      <c r="F3707" s="115">
        <v>93.91</v>
      </c>
    </row>
    <row r="3708" spans="1:6" ht="30" x14ac:dyDescent="0.25">
      <c r="A3708" s="112" t="s">
        <v>7314</v>
      </c>
      <c r="B3708" s="113" t="s">
        <v>7315</v>
      </c>
      <c r="C3708" s="114" t="s">
        <v>63</v>
      </c>
      <c r="D3708" s="115">
        <v>83.12</v>
      </c>
      <c r="E3708" s="115">
        <v>7.91</v>
      </c>
      <c r="F3708" s="115">
        <v>91.03</v>
      </c>
    </row>
    <row r="3709" spans="1:6" ht="30" x14ac:dyDescent="0.25">
      <c r="A3709" s="112" t="s">
        <v>7316</v>
      </c>
      <c r="B3709" s="113" t="s">
        <v>7317</v>
      </c>
      <c r="C3709" s="114" t="s">
        <v>63</v>
      </c>
      <c r="D3709" s="115">
        <v>105.84</v>
      </c>
      <c r="E3709" s="115">
        <v>16.760000000000002</v>
      </c>
      <c r="F3709" s="115">
        <v>122.6</v>
      </c>
    </row>
    <row r="3710" spans="1:6" ht="30" x14ac:dyDescent="0.25">
      <c r="A3710" s="112" t="s">
        <v>14901</v>
      </c>
      <c r="B3710" s="113" t="s">
        <v>14902</v>
      </c>
      <c r="C3710" s="114" t="s">
        <v>63</v>
      </c>
      <c r="D3710" s="115">
        <v>98.11</v>
      </c>
      <c r="E3710" s="115">
        <v>16.760000000000002</v>
      </c>
      <c r="F3710" s="115">
        <v>114.87</v>
      </c>
    </row>
    <row r="3711" spans="1:6" x14ac:dyDescent="0.25">
      <c r="A3711" s="108" t="s">
        <v>7318</v>
      </c>
      <c r="B3711" s="109" t="s">
        <v>7319</v>
      </c>
      <c r="C3711" s="110"/>
      <c r="D3711" s="111"/>
      <c r="E3711" s="111"/>
      <c r="F3711" s="111"/>
    </row>
    <row r="3712" spans="1:6" x14ac:dyDescent="0.25">
      <c r="A3712" s="112" t="s">
        <v>7320</v>
      </c>
      <c r="B3712" s="113" t="s">
        <v>7321</v>
      </c>
      <c r="C3712" s="114" t="s">
        <v>119</v>
      </c>
      <c r="D3712" s="115">
        <v>41.17</v>
      </c>
      <c r="E3712" s="115">
        <v>10.1</v>
      </c>
      <c r="F3712" s="115">
        <v>51.27</v>
      </c>
    </row>
    <row r="3713" spans="1:6" x14ac:dyDescent="0.25">
      <c r="A3713" s="112" t="s">
        <v>7322</v>
      </c>
      <c r="B3713" s="113" t="s">
        <v>7323</v>
      </c>
      <c r="C3713" s="114" t="s">
        <v>119</v>
      </c>
      <c r="D3713" s="115">
        <v>36.979999999999997</v>
      </c>
      <c r="E3713" s="115">
        <v>10.1</v>
      </c>
      <c r="F3713" s="115">
        <v>47.08</v>
      </c>
    </row>
    <row r="3714" spans="1:6" x14ac:dyDescent="0.25">
      <c r="A3714" s="112" t="s">
        <v>7324</v>
      </c>
      <c r="B3714" s="113" t="s">
        <v>7325</v>
      </c>
      <c r="C3714" s="114" t="s">
        <v>142</v>
      </c>
      <c r="D3714" s="115">
        <v>401.83</v>
      </c>
      <c r="E3714" s="115">
        <v>36.39</v>
      </c>
      <c r="F3714" s="115">
        <v>438.22</v>
      </c>
    </row>
    <row r="3715" spans="1:6" x14ac:dyDescent="0.25">
      <c r="A3715" s="112" t="s">
        <v>7326</v>
      </c>
      <c r="B3715" s="113" t="s">
        <v>7327</v>
      </c>
      <c r="C3715" s="114" t="s">
        <v>142</v>
      </c>
      <c r="D3715" s="115">
        <v>415.86</v>
      </c>
      <c r="E3715" s="115">
        <v>36.39</v>
      </c>
      <c r="F3715" s="115">
        <v>452.25</v>
      </c>
    </row>
    <row r="3716" spans="1:6" x14ac:dyDescent="0.25">
      <c r="A3716" s="112" t="s">
        <v>7328</v>
      </c>
      <c r="B3716" s="113" t="s">
        <v>7329</v>
      </c>
      <c r="C3716" s="114" t="s">
        <v>142</v>
      </c>
      <c r="D3716" s="115">
        <v>1185.52</v>
      </c>
      <c r="E3716" s="115"/>
      <c r="F3716" s="115">
        <v>1185.52</v>
      </c>
    </row>
    <row r="3717" spans="1:6" ht="30" x14ac:dyDescent="0.25">
      <c r="A3717" s="112" t="s">
        <v>7330</v>
      </c>
      <c r="B3717" s="113" t="s">
        <v>7331</v>
      </c>
      <c r="C3717" s="114" t="s">
        <v>142</v>
      </c>
      <c r="D3717" s="115">
        <v>563.01</v>
      </c>
      <c r="E3717" s="115">
        <v>74.22</v>
      </c>
      <c r="F3717" s="115">
        <v>637.23</v>
      </c>
    </row>
    <row r="3718" spans="1:6" ht="30" x14ac:dyDescent="0.25">
      <c r="A3718" s="112" t="s">
        <v>7332</v>
      </c>
      <c r="B3718" s="113" t="s">
        <v>7333</v>
      </c>
      <c r="C3718" s="114" t="s">
        <v>142</v>
      </c>
      <c r="D3718" s="115">
        <v>577.04</v>
      </c>
      <c r="E3718" s="115">
        <v>74.22</v>
      </c>
      <c r="F3718" s="115">
        <v>651.26</v>
      </c>
    </row>
    <row r="3719" spans="1:6" x14ac:dyDescent="0.25">
      <c r="A3719" s="108" t="s">
        <v>7334</v>
      </c>
      <c r="B3719" s="109" t="s">
        <v>7335</v>
      </c>
      <c r="C3719" s="110"/>
      <c r="D3719" s="111"/>
      <c r="E3719" s="111"/>
      <c r="F3719" s="111"/>
    </row>
    <row r="3720" spans="1:6" x14ac:dyDescent="0.25">
      <c r="A3720" s="112" t="s">
        <v>7336</v>
      </c>
      <c r="B3720" s="113" t="s">
        <v>7337</v>
      </c>
      <c r="C3720" s="114" t="s">
        <v>63</v>
      </c>
      <c r="D3720" s="115">
        <v>200.79</v>
      </c>
      <c r="E3720" s="115"/>
      <c r="F3720" s="115">
        <v>200.79</v>
      </c>
    </row>
    <row r="3721" spans="1:6" ht="30" x14ac:dyDescent="0.25">
      <c r="A3721" s="112" t="s">
        <v>7338</v>
      </c>
      <c r="B3721" s="113" t="s">
        <v>7339</v>
      </c>
      <c r="C3721" s="114" t="s">
        <v>63</v>
      </c>
      <c r="D3721" s="115">
        <v>80.52</v>
      </c>
      <c r="E3721" s="115">
        <v>9.4600000000000009</v>
      </c>
      <c r="F3721" s="115">
        <v>89.98</v>
      </c>
    </row>
    <row r="3722" spans="1:6" ht="30" x14ac:dyDescent="0.25">
      <c r="A3722" s="112" t="s">
        <v>7340</v>
      </c>
      <c r="B3722" s="113" t="s">
        <v>7341</v>
      </c>
      <c r="C3722" s="114" t="s">
        <v>63</v>
      </c>
      <c r="D3722" s="115">
        <v>80.489999999999995</v>
      </c>
      <c r="E3722" s="115">
        <v>9.4600000000000009</v>
      </c>
      <c r="F3722" s="115">
        <v>89.95</v>
      </c>
    </row>
    <row r="3723" spans="1:6" ht="30" x14ac:dyDescent="0.25">
      <c r="A3723" s="112" t="s">
        <v>7342</v>
      </c>
      <c r="B3723" s="113" t="s">
        <v>7343</v>
      </c>
      <c r="C3723" s="114" t="s">
        <v>63</v>
      </c>
      <c r="D3723" s="115">
        <v>3.67</v>
      </c>
      <c r="E3723" s="115">
        <v>8.44</v>
      </c>
      <c r="F3723" s="115">
        <v>12.11</v>
      </c>
    </row>
    <row r="3724" spans="1:6" ht="30" x14ac:dyDescent="0.25">
      <c r="A3724" s="112" t="s">
        <v>7344</v>
      </c>
      <c r="B3724" s="113" t="s">
        <v>7345</v>
      </c>
      <c r="C3724" s="114" t="s">
        <v>63</v>
      </c>
      <c r="D3724" s="115">
        <v>1.47</v>
      </c>
      <c r="E3724" s="115">
        <v>8.44</v>
      </c>
      <c r="F3724" s="115">
        <v>9.91</v>
      </c>
    </row>
    <row r="3725" spans="1:6" ht="30" x14ac:dyDescent="0.25">
      <c r="A3725" s="112" t="s">
        <v>7346</v>
      </c>
      <c r="B3725" s="113" t="s">
        <v>7347</v>
      </c>
      <c r="C3725" s="114" t="s">
        <v>63</v>
      </c>
      <c r="D3725" s="115">
        <v>91.81</v>
      </c>
      <c r="E3725" s="115">
        <v>23.95</v>
      </c>
      <c r="F3725" s="115">
        <v>115.76</v>
      </c>
    </row>
    <row r="3726" spans="1:6" x14ac:dyDescent="0.25">
      <c r="A3726" s="108" t="s">
        <v>7348</v>
      </c>
      <c r="B3726" s="109" t="s">
        <v>7349</v>
      </c>
      <c r="C3726" s="110"/>
      <c r="D3726" s="111"/>
      <c r="E3726" s="111"/>
      <c r="F3726" s="111"/>
    </row>
    <row r="3727" spans="1:6" x14ac:dyDescent="0.25">
      <c r="A3727" s="112" t="s">
        <v>7350</v>
      </c>
      <c r="B3727" s="113" t="s">
        <v>7351</v>
      </c>
      <c r="C3727" s="114" t="s">
        <v>119</v>
      </c>
      <c r="D3727" s="115">
        <v>55.48</v>
      </c>
      <c r="E3727" s="115">
        <v>11.55</v>
      </c>
      <c r="F3727" s="115">
        <v>67.03</v>
      </c>
    </row>
    <row r="3728" spans="1:6" x14ac:dyDescent="0.25">
      <c r="A3728" s="112" t="s">
        <v>7352</v>
      </c>
      <c r="B3728" s="113" t="s">
        <v>7353</v>
      </c>
      <c r="C3728" s="114" t="s">
        <v>119</v>
      </c>
      <c r="D3728" s="115">
        <v>8.1199999999999992</v>
      </c>
      <c r="E3728" s="115">
        <v>10.1</v>
      </c>
      <c r="F3728" s="115">
        <v>18.22</v>
      </c>
    </row>
    <row r="3729" spans="1:6" x14ac:dyDescent="0.25">
      <c r="A3729" s="112" t="s">
        <v>7354</v>
      </c>
      <c r="B3729" s="113" t="s">
        <v>7355</v>
      </c>
      <c r="C3729" s="114" t="s">
        <v>63</v>
      </c>
      <c r="D3729" s="115">
        <v>12.49</v>
      </c>
      <c r="E3729" s="115">
        <v>21.4</v>
      </c>
      <c r="F3729" s="115">
        <v>33.89</v>
      </c>
    </row>
    <row r="3730" spans="1:6" ht="30" x14ac:dyDescent="0.25">
      <c r="A3730" s="112" t="s">
        <v>7356</v>
      </c>
      <c r="B3730" s="113" t="s">
        <v>7357</v>
      </c>
      <c r="C3730" s="114" t="s">
        <v>63</v>
      </c>
      <c r="D3730" s="115">
        <v>8.02</v>
      </c>
      <c r="E3730" s="115">
        <v>13.22</v>
      </c>
      <c r="F3730" s="115">
        <v>21.24</v>
      </c>
    </row>
    <row r="3731" spans="1:6" ht="30" x14ac:dyDescent="0.25">
      <c r="A3731" s="112" t="s">
        <v>7358</v>
      </c>
      <c r="B3731" s="113" t="s">
        <v>7359</v>
      </c>
      <c r="C3731" s="114" t="s">
        <v>63</v>
      </c>
      <c r="D3731" s="115">
        <v>8.1199999999999992</v>
      </c>
      <c r="E3731" s="115">
        <v>15.31</v>
      </c>
      <c r="F3731" s="115">
        <v>23.43</v>
      </c>
    </row>
    <row r="3732" spans="1:6" ht="30" x14ac:dyDescent="0.25">
      <c r="A3732" s="112" t="s">
        <v>7360</v>
      </c>
      <c r="B3732" s="113" t="s">
        <v>7361</v>
      </c>
      <c r="C3732" s="114" t="s">
        <v>63</v>
      </c>
      <c r="D3732" s="115">
        <v>8.27</v>
      </c>
      <c r="E3732" s="115">
        <v>18.39</v>
      </c>
      <c r="F3732" s="115">
        <v>26.66</v>
      </c>
    </row>
    <row r="3733" spans="1:6" x14ac:dyDescent="0.25">
      <c r="A3733" s="108" t="s">
        <v>7362</v>
      </c>
      <c r="B3733" s="109" t="s">
        <v>7363</v>
      </c>
      <c r="C3733" s="110"/>
      <c r="D3733" s="111"/>
      <c r="E3733" s="111"/>
      <c r="F3733" s="111"/>
    </row>
    <row r="3734" spans="1:6" x14ac:dyDescent="0.25">
      <c r="A3734" s="108" t="s">
        <v>7364</v>
      </c>
      <c r="B3734" s="109" t="s">
        <v>7365</v>
      </c>
      <c r="C3734" s="110"/>
      <c r="D3734" s="111"/>
      <c r="E3734" s="111"/>
      <c r="F3734" s="111"/>
    </row>
    <row r="3735" spans="1:6" x14ac:dyDescent="0.25">
      <c r="A3735" s="112" t="s">
        <v>7366</v>
      </c>
      <c r="B3735" s="113" t="s">
        <v>7367</v>
      </c>
      <c r="C3735" s="114" t="s">
        <v>63</v>
      </c>
      <c r="D3735" s="115"/>
      <c r="E3735" s="115">
        <v>11.73</v>
      </c>
      <c r="F3735" s="115">
        <v>11.73</v>
      </c>
    </row>
    <row r="3736" spans="1:6" x14ac:dyDescent="0.25">
      <c r="A3736" s="112" t="s">
        <v>7368</v>
      </c>
      <c r="B3736" s="113" t="s">
        <v>7369</v>
      </c>
      <c r="C3736" s="114" t="s">
        <v>63</v>
      </c>
      <c r="D3736" s="115">
        <v>2.4</v>
      </c>
      <c r="E3736" s="115">
        <v>4.97</v>
      </c>
      <c r="F3736" s="115">
        <v>7.37</v>
      </c>
    </row>
    <row r="3737" spans="1:6" x14ac:dyDescent="0.25">
      <c r="A3737" s="112" t="s">
        <v>7370</v>
      </c>
      <c r="B3737" s="113" t="s">
        <v>7371</v>
      </c>
      <c r="C3737" s="114" t="s">
        <v>63</v>
      </c>
      <c r="D3737" s="115">
        <v>1.83</v>
      </c>
      <c r="E3737" s="115">
        <v>3.35</v>
      </c>
      <c r="F3737" s="115">
        <v>5.18</v>
      </c>
    </row>
    <row r="3738" spans="1:6" x14ac:dyDescent="0.25">
      <c r="A3738" s="112" t="s">
        <v>7372</v>
      </c>
      <c r="B3738" s="113" t="s">
        <v>7373</v>
      </c>
      <c r="C3738" s="114" t="s">
        <v>13</v>
      </c>
      <c r="D3738" s="115"/>
      <c r="E3738" s="115">
        <v>13.4</v>
      </c>
      <c r="F3738" s="115">
        <v>13.4</v>
      </c>
    </row>
    <row r="3739" spans="1:6" x14ac:dyDescent="0.25">
      <c r="A3739" s="112" t="s">
        <v>7374</v>
      </c>
      <c r="B3739" s="113" t="s">
        <v>7375</v>
      </c>
      <c r="C3739" s="114" t="s">
        <v>63</v>
      </c>
      <c r="D3739" s="115"/>
      <c r="E3739" s="115">
        <v>12.56</v>
      </c>
      <c r="F3739" s="115">
        <v>12.56</v>
      </c>
    </row>
    <row r="3740" spans="1:6" ht="30" x14ac:dyDescent="0.25">
      <c r="A3740" s="112" t="s">
        <v>7376</v>
      </c>
      <c r="B3740" s="113" t="s">
        <v>7377</v>
      </c>
      <c r="C3740" s="114" t="s">
        <v>63</v>
      </c>
      <c r="D3740" s="115">
        <v>6.23</v>
      </c>
      <c r="E3740" s="115">
        <v>4.97</v>
      </c>
      <c r="F3740" s="115">
        <v>11.2</v>
      </c>
    </row>
    <row r="3741" spans="1:6" x14ac:dyDescent="0.25">
      <c r="A3741" s="112" t="s">
        <v>7378</v>
      </c>
      <c r="B3741" s="113" t="s">
        <v>7379</v>
      </c>
      <c r="C3741" s="114" t="s">
        <v>63</v>
      </c>
      <c r="D3741" s="115">
        <v>6.64</v>
      </c>
      <c r="E3741" s="115"/>
      <c r="F3741" s="115">
        <v>6.64</v>
      </c>
    </row>
    <row r="3742" spans="1:6" x14ac:dyDescent="0.25">
      <c r="A3742" s="108" t="s">
        <v>7380</v>
      </c>
      <c r="B3742" s="109" t="s">
        <v>7381</v>
      </c>
      <c r="C3742" s="110"/>
      <c r="D3742" s="111"/>
      <c r="E3742" s="111"/>
      <c r="F3742" s="111"/>
    </row>
    <row r="3743" spans="1:6" x14ac:dyDescent="0.25">
      <c r="A3743" s="112" t="s">
        <v>7382</v>
      </c>
      <c r="B3743" s="113" t="s">
        <v>7383</v>
      </c>
      <c r="C3743" s="114" t="s">
        <v>13</v>
      </c>
      <c r="D3743" s="115"/>
      <c r="E3743" s="115">
        <v>5.03</v>
      </c>
      <c r="F3743" s="115">
        <v>5.03</v>
      </c>
    </row>
    <row r="3744" spans="1:6" x14ac:dyDescent="0.25">
      <c r="A3744" s="112" t="s">
        <v>7384</v>
      </c>
      <c r="B3744" s="113" t="s">
        <v>7385</v>
      </c>
      <c r="C3744" s="114" t="s">
        <v>13</v>
      </c>
      <c r="D3744" s="115">
        <v>19.71</v>
      </c>
      <c r="E3744" s="115">
        <v>16.75</v>
      </c>
      <c r="F3744" s="115">
        <v>36.46</v>
      </c>
    </row>
    <row r="3745" spans="1:6" x14ac:dyDescent="0.25">
      <c r="A3745" s="112" t="s">
        <v>7386</v>
      </c>
      <c r="B3745" s="113" t="s">
        <v>7387</v>
      </c>
      <c r="C3745" s="114" t="s">
        <v>142</v>
      </c>
      <c r="D3745" s="115">
        <v>178.42</v>
      </c>
      <c r="E3745" s="115"/>
      <c r="F3745" s="115">
        <v>178.42</v>
      </c>
    </row>
    <row r="3746" spans="1:6" x14ac:dyDescent="0.25">
      <c r="A3746" s="112" t="s">
        <v>7388</v>
      </c>
      <c r="B3746" s="113" t="s">
        <v>7389</v>
      </c>
      <c r="C3746" s="114" t="s">
        <v>13</v>
      </c>
      <c r="D3746" s="115"/>
      <c r="E3746" s="115">
        <v>18.559999999999999</v>
      </c>
      <c r="F3746" s="115">
        <v>18.559999999999999</v>
      </c>
    </row>
    <row r="3747" spans="1:6" x14ac:dyDescent="0.25">
      <c r="A3747" s="112" t="s">
        <v>7390</v>
      </c>
      <c r="B3747" s="113" t="s">
        <v>7391</v>
      </c>
      <c r="C3747" s="114" t="s">
        <v>119</v>
      </c>
      <c r="D3747" s="115"/>
      <c r="E3747" s="115">
        <v>9.2799999999999994</v>
      </c>
      <c r="F3747" s="115">
        <v>9.2799999999999994</v>
      </c>
    </row>
    <row r="3748" spans="1:6" x14ac:dyDescent="0.25">
      <c r="A3748" s="112" t="s">
        <v>7392</v>
      </c>
      <c r="B3748" s="113" t="s">
        <v>7393</v>
      </c>
      <c r="C3748" s="114" t="s">
        <v>119</v>
      </c>
      <c r="D3748" s="115"/>
      <c r="E3748" s="115">
        <v>10.08</v>
      </c>
      <c r="F3748" s="115">
        <v>10.08</v>
      </c>
    </row>
    <row r="3749" spans="1:6" x14ac:dyDescent="0.25">
      <c r="A3749" s="108" t="s">
        <v>7394</v>
      </c>
      <c r="B3749" s="109" t="s">
        <v>7395</v>
      </c>
      <c r="C3749" s="110"/>
      <c r="D3749" s="111"/>
      <c r="E3749" s="111"/>
      <c r="F3749" s="111"/>
    </row>
    <row r="3750" spans="1:6" x14ac:dyDescent="0.25">
      <c r="A3750" s="112" t="s">
        <v>7396</v>
      </c>
      <c r="B3750" s="113" t="s">
        <v>7397</v>
      </c>
      <c r="C3750" s="114" t="s">
        <v>396</v>
      </c>
      <c r="D3750" s="115">
        <v>64.47</v>
      </c>
      <c r="E3750" s="115"/>
      <c r="F3750" s="115">
        <v>64.47</v>
      </c>
    </row>
    <row r="3751" spans="1:6" x14ac:dyDescent="0.25">
      <c r="A3751" s="108" t="s">
        <v>7398</v>
      </c>
      <c r="B3751" s="109" t="s">
        <v>7399</v>
      </c>
      <c r="C3751" s="110"/>
      <c r="D3751" s="111"/>
      <c r="E3751" s="111"/>
      <c r="F3751" s="111"/>
    </row>
    <row r="3752" spans="1:6" x14ac:dyDescent="0.25">
      <c r="A3752" s="108" t="s">
        <v>7400</v>
      </c>
      <c r="B3752" s="109" t="s">
        <v>7401</v>
      </c>
      <c r="C3752" s="110"/>
      <c r="D3752" s="111"/>
      <c r="E3752" s="111"/>
      <c r="F3752" s="111"/>
    </row>
    <row r="3753" spans="1:6" ht="30" x14ac:dyDescent="0.25">
      <c r="A3753" s="112" t="s">
        <v>7402</v>
      </c>
      <c r="B3753" s="113" t="s">
        <v>7403</v>
      </c>
      <c r="C3753" s="114" t="s">
        <v>319</v>
      </c>
      <c r="D3753" s="115">
        <v>94575</v>
      </c>
      <c r="E3753" s="115"/>
      <c r="F3753" s="115">
        <v>94575</v>
      </c>
    </row>
    <row r="3754" spans="1:6" ht="30" x14ac:dyDescent="0.25">
      <c r="A3754" s="112" t="s">
        <v>7404</v>
      </c>
      <c r="B3754" s="113" t="s">
        <v>7405</v>
      </c>
      <c r="C3754" s="114" t="s">
        <v>319</v>
      </c>
      <c r="D3754" s="115">
        <v>109125</v>
      </c>
      <c r="E3754" s="115"/>
      <c r="F3754" s="115">
        <v>109125</v>
      </c>
    </row>
    <row r="3755" spans="1:6" ht="30" x14ac:dyDescent="0.25">
      <c r="A3755" s="112" t="s">
        <v>7406</v>
      </c>
      <c r="B3755" s="113" t="s">
        <v>7407</v>
      </c>
      <c r="C3755" s="114" t="s">
        <v>319</v>
      </c>
      <c r="D3755" s="115">
        <v>114945</v>
      </c>
      <c r="E3755" s="115"/>
      <c r="F3755" s="115">
        <v>114945</v>
      </c>
    </row>
    <row r="3756" spans="1:6" ht="30" x14ac:dyDescent="0.25">
      <c r="A3756" s="112" t="s">
        <v>7408</v>
      </c>
      <c r="B3756" s="113" t="s">
        <v>7409</v>
      </c>
      <c r="C3756" s="114" t="s">
        <v>319</v>
      </c>
      <c r="D3756" s="115">
        <v>123190</v>
      </c>
      <c r="E3756" s="115"/>
      <c r="F3756" s="115">
        <v>123190</v>
      </c>
    </row>
    <row r="3757" spans="1:6" ht="30" x14ac:dyDescent="0.25">
      <c r="A3757" s="112" t="s">
        <v>7410</v>
      </c>
      <c r="B3757" s="113" t="s">
        <v>7411</v>
      </c>
      <c r="C3757" s="114" t="s">
        <v>319</v>
      </c>
      <c r="D3757" s="115">
        <v>124536.72</v>
      </c>
      <c r="E3757" s="115"/>
      <c r="F3757" s="115">
        <v>124536.72</v>
      </c>
    </row>
    <row r="3758" spans="1:6" x14ac:dyDescent="0.25">
      <c r="A3758" s="112" t="s">
        <v>7412</v>
      </c>
      <c r="B3758" s="113" t="s">
        <v>7413</v>
      </c>
      <c r="C3758" s="114" t="s">
        <v>63</v>
      </c>
      <c r="D3758" s="115">
        <v>782.18</v>
      </c>
      <c r="E3758" s="115"/>
      <c r="F3758" s="115">
        <v>782.18</v>
      </c>
    </row>
    <row r="3759" spans="1:6" x14ac:dyDescent="0.25">
      <c r="A3759" s="108" t="s">
        <v>7414</v>
      </c>
      <c r="B3759" s="109" t="s">
        <v>7415</v>
      </c>
      <c r="C3759" s="110"/>
      <c r="D3759" s="111"/>
      <c r="E3759" s="111"/>
      <c r="F3759" s="111"/>
    </row>
    <row r="3760" spans="1:6" ht="30" x14ac:dyDescent="0.25">
      <c r="A3760" s="112" t="s">
        <v>7416</v>
      </c>
      <c r="B3760" s="113" t="s">
        <v>7417</v>
      </c>
      <c r="C3760" s="114" t="s">
        <v>13</v>
      </c>
      <c r="D3760" s="115">
        <v>411743.28</v>
      </c>
      <c r="E3760" s="115">
        <v>25949.75</v>
      </c>
      <c r="F3760" s="115">
        <v>437693.03</v>
      </c>
    </row>
    <row r="3761" spans="1:6" ht="30" x14ac:dyDescent="0.25">
      <c r="A3761" s="112" t="s">
        <v>7418</v>
      </c>
      <c r="B3761" s="113" t="s">
        <v>7419</v>
      </c>
      <c r="C3761" s="114" t="s">
        <v>13</v>
      </c>
      <c r="D3761" s="115">
        <v>382264.21</v>
      </c>
      <c r="E3761" s="115">
        <v>27642.05</v>
      </c>
      <c r="F3761" s="115">
        <v>409906.26</v>
      </c>
    </row>
    <row r="3762" spans="1:6" ht="30" x14ac:dyDescent="0.25">
      <c r="A3762" s="112" t="s">
        <v>7420</v>
      </c>
      <c r="B3762" s="113" t="s">
        <v>7421</v>
      </c>
      <c r="C3762" s="114" t="s">
        <v>13</v>
      </c>
      <c r="D3762" s="115">
        <v>674033.88</v>
      </c>
      <c r="E3762" s="115">
        <v>25132.95</v>
      </c>
      <c r="F3762" s="115">
        <v>699166.83</v>
      </c>
    </row>
    <row r="3763" spans="1:6" ht="30" x14ac:dyDescent="0.25">
      <c r="A3763" s="112" t="s">
        <v>7422</v>
      </c>
      <c r="B3763" s="113" t="s">
        <v>7423</v>
      </c>
      <c r="C3763" s="114" t="s">
        <v>13</v>
      </c>
      <c r="D3763" s="115">
        <v>239050.12</v>
      </c>
      <c r="E3763" s="115">
        <v>20759.8</v>
      </c>
      <c r="F3763" s="115">
        <v>259809.92000000001</v>
      </c>
    </row>
    <row r="3764" spans="1:6" ht="30" x14ac:dyDescent="0.25">
      <c r="A3764" s="112" t="s">
        <v>7424</v>
      </c>
      <c r="B3764" s="113" t="s">
        <v>7425</v>
      </c>
      <c r="C3764" s="114" t="s">
        <v>13</v>
      </c>
      <c r="D3764" s="115">
        <v>88626.07</v>
      </c>
      <c r="E3764" s="115">
        <v>12974.88</v>
      </c>
      <c r="F3764" s="115">
        <v>101600.95</v>
      </c>
    </row>
    <row r="3765" spans="1:6" ht="30" x14ac:dyDescent="0.25">
      <c r="A3765" s="112" t="s">
        <v>7426</v>
      </c>
      <c r="B3765" s="113" t="s">
        <v>7427</v>
      </c>
      <c r="C3765" s="114" t="s">
        <v>13</v>
      </c>
      <c r="D3765" s="115">
        <v>18659.16</v>
      </c>
      <c r="E3765" s="115">
        <v>3068.75</v>
      </c>
      <c r="F3765" s="115">
        <v>21727.91</v>
      </c>
    </row>
    <row r="3766" spans="1:6" ht="30" x14ac:dyDescent="0.25">
      <c r="A3766" s="112" t="s">
        <v>14850</v>
      </c>
      <c r="B3766" s="113" t="s">
        <v>14851</v>
      </c>
      <c r="C3766" s="114" t="s">
        <v>13</v>
      </c>
      <c r="D3766" s="115">
        <v>15893.08</v>
      </c>
      <c r="E3766" s="115">
        <v>3068.75</v>
      </c>
      <c r="F3766" s="115">
        <v>18961.830000000002</v>
      </c>
    </row>
    <row r="3767" spans="1:6" ht="30" x14ac:dyDescent="0.25">
      <c r="A3767" s="112" t="s">
        <v>7428</v>
      </c>
      <c r="B3767" s="113" t="s">
        <v>7429</v>
      </c>
      <c r="C3767" s="114" t="s">
        <v>13</v>
      </c>
      <c r="D3767" s="115">
        <v>51339.72</v>
      </c>
      <c r="E3767" s="115">
        <v>6702.36</v>
      </c>
      <c r="F3767" s="115">
        <v>58042.080000000002</v>
      </c>
    </row>
    <row r="3768" spans="1:6" ht="30" x14ac:dyDescent="0.25">
      <c r="A3768" s="112" t="s">
        <v>7430</v>
      </c>
      <c r="B3768" s="113" t="s">
        <v>7431</v>
      </c>
      <c r="C3768" s="114" t="s">
        <v>13</v>
      </c>
      <c r="D3768" s="115">
        <v>46813.279999999999</v>
      </c>
      <c r="E3768" s="115">
        <v>8179.5</v>
      </c>
      <c r="F3768" s="115">
        <v>54992.78</v>
      </c>
    </row>
    <row r="3769" spans="1:6" ht="45" x14ac:dyDescent="0.25">
      <c r="A3769" s="112" t="s">
        <v>7432</v>
      </c>
      <c r="B3769" s="113" t="s">
        <v>7433</v>
      </c>
      <c r="C3769" s="114" t="s">
        <v>13</v>
      </c>
      <c r="D3769" s="115">
        <v>4119.6899999999996</v>
      </c>
      <c r="E3769" s="115">
        <v>519.44000000000005</v>
      </c>
      <c r="F3769" s="115">
        <v>4639.13</v>
      </c>
    </row>
    <row r="3770" spans="1:6" ht="45" x14ac:dyDescent="0.25">
      <c r="A3770" s="112" t="s">
        <v>7434</v>
      </c>
      <c r="B3770" s="113" t="s">
        <v>7435</v>
      </c>
      <c r="C3770" s="114" t="s">
        <v>13</v>
      </c>
      <c r="D3770" s="115">
        <v>4619.57</v>
      </c>
      <c r="E3770" s="115">
        <v>649.29999999999995</v>
      </c>
      <c r="F3770" s="115">
        <v>5268.87</v>
      </c>
    </row>
    <row r="3771" spans="1:6" ht="45" x14ac:dyDescent="0.25">
      <c r="A3771" s="112" t="s">
        <v>7436</v>
      </c>
      <c r="B3771" s="113" t="s">
        <v>7437</v>
      </c>
      <c r="C3771" s="114" t="s">
        <v>13</v>
      </c>
      <c r="D3771" s="115">
        <v>5893.86</v>
      </c>
      <c r="E3771" s="115">
        <v>779.16</v>
      </c>
      <c r="F3771" s="115">
        <v>6673.02</v>
      </c>
    </row>
    <row r="3772" spans="1:6" ht="45" x14ac:dyDescent="0.25">
      <c r="A3772" s="112" t="s">
        <v>7438</v>
      </c>
      <c r="B3772" s="113" t="s">
        <v>7439</v>
      </c>
      <c r="C3772" s="114" t="s">
        <v>13</v>
      </c>
      <c r="D3772" s="115">
        <v>5952.08</v>
      </c>
      <c r="E3772" s="115">
        <v>844.09</v>
      </c>
      <c r="F3772" s="115">
        <v>6796.17</v>
      </c>
    </row>
    <row r="3773" spans="1:6" ht="30" x14ac:dyDescent="0.25">
      <c r="A3773" s="112" t="s">
        <v>7440</v>
      </c>
      <c r="B3773" s="113" t="s">
        <v>7441</v>
      </c>
      <c r="C3773" s="114" t="s">
        <v>13</v>
      </c>
      <c r="D3773" s="115">
        <v>4273.3599999999997</v>
      </c>
      <c r="E3773" s="115">
        <v>406.33</v>
      </c>
      <c r="F3773" s="115">
        <v>4679.6899999999996</v>
      </c>
    </row>
    <row r="3774" spans="1:6" ht="30" x14ac:dyDescent="0.25">
      <c r="A3774" s="112" t="s">
        <v>7442</v>
      </c>
      <c r="B3774" s="113" t="s">
        <v>7443</v>
      </c>
      <c r="C3774" s="114" t="s">
        <v>13</v>
      </c>
      <c r="D3774" s="115">
        <v>4672.62</v>
      </c>
      <c r="E3774" s="115">
        <v>406.33</v>
      </c>
      <c r="F3774" s="115">
        <v>5078.95</v>
      </c>
    </row>
    <row r="3775" spans="1:6" ht="30" x14ac:dyDescent="0.25">
      <c r="A3775" s="112" t="s">
        <v>7444</v>
      </c>
      <c r="B3775" s="113" t="s">
        <v>7445</v>
      </c>
      <c r="C3775" s="114" t="s">
        <v>13</v>
      </c>
      <c r="D3775" s="115">
        <v>5530.2</v>
      </c>
      <c r="E3775" s="115">
        <v>406.33</v>
      </c>
      <c r="F3775" s="115">
        <v>5936.53</v>
      </c>
    </row>
    <row r="3776" spans="1:6" x14ac:dyDescent="0.25">
      <c r="A3776" s="112" t="s">
        <v>7446</v>
      </c>
      <c r="B3776" s="113" t="s">
        <v>7447</v>
      </c>
      <c r="C3776" s="114" t="s">
        <v>119</v>
      </c>
      <c r="D3776" s="115">
        <v>10.18</v>
      </c>
      <c r="E3776" s="115">
        <v>11.32</v>
      </c>
      <c r="F3776" s="115">
        <v>21.5</v>
      </c>
    </row>
    <row r="3777" spans="1:6" x14ac:dyDescent="0.25">
      <c r="A3777" s="112" t="s">
        <v>7448</v>
      </c>
      <c r="B3777" s="113" t="s">
        <v>7449</v>
      </c>
      <c r="C3777" s="114" t="s">
        <v>119</v>
      </c>
      <c r="D3777" s="115">
        <v>15.34</v>
      </c>
      <c r="E3777" s="115">
        <v>11.32</v>
      </c>
      <c r="F3777" s="115">
        <v>26.66</v>
      </c>
    </row>
    <row r="3778" spans="1:6" x14ac:dyDescent="0.25">
      <c r="A3778" s="112" t="s">
        <v>7450</v>
      </c>
      <c r="B3778" s="113" t="s">
        <v>7451</v>
      </c>
      <c r="C3778" s="114" t="s">
        <v>119</v>
      </c>
      <c r="D3778" s="115">
        <v>22.63</v>
      </c>
      <c r="E3778" s="115">
        <v>11.32</v>
      </c>
      <c r="F3778" s="115">
        <v>33.950000000000003</v>
      </c>
    </row>
    <row r="3779" spans="1:6" x14ac:dyDescent="0.25">
      <c r="A3779" s="112" t="s">
        <v>7452</v>
      </c>
      <c r="B3779" s="113" t="s">
        <v>7453</v>
      </c>
      <c r="C3779" s="114" t="s">
        <v>63</v>
      </c>
      <c r="D3779" s="115">
        <v>87.87</v>
      </c>
      <c r="E3779" s="115">
        <v>81.17</v>
      </c>
      <c r="F3779" s="115">
        <v>169.04</v>
      </c>
    </row>
    <row r="3780" spans="1:6" ht="30" x14ac:dyDescent="0.25">
      <c r="A3780" s="112" t="s">
        <v>7454</v>
      </c>
      <c r="B3780" s="113" t="s">
        <v>7455</v>
      </c>
      <c r="C3780" s="114" t="s">
        <v>63</v>
      </c>
      <c r="D3780" s="115">
        <v>4502.5200000000004</v>
      </c>
      <c r="E3780" s="115"/>
      <c r="F3780" s="115">
        <v>4502.5200000000004</v>
      </c>
    </row>
    <row r="3781" spans="1:6" x14ac:dyDescent="0.25">
      <c r="A3781" s="112" t="s">
        <v>7456</v>
      </c>
      <c r="B3781" s="113" t="s">
        <v>7457</v>
      </c>
      <c r="C3781" s="114" t="s">
        <v>63</v>
      </c>
      <c r="D3781" s="115">
        <v>1934.15</v>
      </c>
      <c r="E3781" s="115">
        <v>106</v>
      </c>
      <c r="F3781" s="115">
        <v>2040.15</v>
      </c>
    </row>
    <row r="3782" spans="1:6" x14ac:dyDescent="0.25">
      <c r="A3782" s="112" t="s">
        <v>7458</v>
      </c>
      <c r="B3782" s="113" t="s">
        <v>7459</v>
      </c>
      <c r="C3782" s="114" t="s">
        <v>63</v>
      </c>
      <c r="D3782" s="115">
        <v>1617.32</v>
      </c>
      <c r="E3782" s="115">
        <v>81.91</v>
      </c>
      <c r="F3782" s="115">
        <v>1699.23</v>
      </c>
    </row>
    <row r="3783" spans="1:6" x14ac:dyDescent="0.25">
      <c r="A3783" s="112" t="s">
        <v>7460</v>
      </c>
      <c r="B3783" s="113" t="s">
        <v>7461</v>
      </c>
      <c r="C3783" s="114" t="s">
        <v>63</v>
      </c>
      <c r="D3783" s="115">
        <v>1272.77</v>
      </c>
      <c r="E3783" s="115">
        <v>72.28</v>
      </c>
      <c r="F3783" s="115">
        <v>1345.05</v>
      </c>
    </row>
    <row r="3784" spans="1:6" x14ac:dyDescent="0.25">
      <c r="A3784" s="112" t="s">
        <v>7462</v>
      </c>
      <c r="B3784" s="113" t="s">
        <v>7463</v>
      </c>
      <c r="C3784" s="114" t="s">
        <v>13</v>
      </c>
      <c r="D3784" s="115"/>
      <c r="E3784" s="115">
        <v>309.56</v>
      </c>
      <c r="F3784" s="115">
        <v>309.56</v>
      </c>
    </row>
    <row r="3785" spans="1:6" ht="30" x14ac:dyDescent="0.25">
      <c r="A3785" s="112" t="s">
        <v>7464</v>
      </c>
      <c r="B3785" s="113" t="s">
        <v>7465</v>
      </c>
      <c r="C3785" s="114" t="s">
        <v>13</v>
      </c>
      <c r="D3785" s="115">
        <v>6189.06</v>
      </c>
      <c r="E3785" s="115">
        <v>1298.5999999999999</v>
      </c>
      <c r="F3785" s="115">
        <v>7487.66</v>
      </c>
    </row>
    <row r="3786" spans="1:6" x14ac:dyDescent="0.25">
      <c r="A3786" s="112" t="s">
        <v>7466</v>
      </c>
      <c r="B3786" s="113" t="s">
        <v>7467</v>
      </c>
      <c r="C3786" s="114" t="s">
        <v>13</v>
      </c>
      <c r="D3786" s="115">
        <v>147.34</v>
      </c>
      <c r="E3786" s="115">
        <v>38.54</v>
      </c>
      <c r="F3786" s="115">
        <v>185.88</v>
      </c>
    </row>
    <row r="3787" spans="1:6" x14ac:dyDescent="0.25">
      <c r="A3787" s="112" t="s">
        <v>7468</v>
      </c>
      <c r="B3787" s="113" t="s">
        <v>7469</v>
      </c>
      <c r="C3787" s="114" t="s">
        <v>13</v>
      </c>
      <c r="D3787" s="115">
        <v>1194.24</v>
      </c>
      <c r="E3787" s="115">
        <v>110.82</v>
      </c>
      <c r="F3787" s="115">
        <v>1305.06</v>
      </c>
    </row>
    <row r="3788" spans="1:6" x14ac:dyDescent="0.25">
      <c r="A3788" s="112" t="s">
        <v>7470</v>
      </c>
      <c r="B3788" s="113" t="s">
        <v>7471</v>
      </c>
      <c r="C3788" s="114" t="s">
        <v>63</v>
      </c>
      <c r="D3788" s="115">
        <v>4107.43</v>
      </c>
      <c r="E3788" s="115">
        <v>168.64</v>
      </c>
      <c r="F3788" s="115">
        <v>4276.07</v>
      </c>
    </row>
    <row r="3789" spans="1:6" x14ac:dyDescent="0.25">
      <c r="A3789" s="112" t="s">
        <v>7472</v>
      </c>
      <c r="B3789" s="113" t="s">
        <v>7473</v>
      </c>
      <c r="C3789" s="114" t="s">
        <v>119</v>
      </c>
      <c r="D3789" s="115">
        <v>4128.84</v>
      </c>
      <c r="E3789" s="115">
        <v>41.99</v>
      </c>
      <c r="F3789" s="115">
        <v>4170.83</v>
      </c>
    </row>
    <row r="3790" spans="1:6" x14ac:dyDescent="0.25">
      <c r="A3790" s="112" t="s">
        <v>7474</v>
      </c>
      <c r="B3790" s="113" t="s">
        <v>7475</v>
      </c>
      <c r="C3790" s="114" t="s">
        <v>13</v>
      </c>
      <c r="D3790" s="115">
        <v>90.2</v>
      </c>
      <c r="E3790" s="115">
        <v>38.54</v>
      </c>
      <c r="F3790" s="115">
        <v>128.74</v>
      </c>
    </row>
    <row r="3791" spans="1:6" x14ac:dyDescent="0.25">
      <c r="A3791" s="112" t="s">
        <v>7476</v>
      </c>
      <c r="B3791" s="113" t="s">
        <v>7477</v>
      </c>
      <c r="C3791" s="114" t="s">
        <v>13</v>
      </c>
      <c r="D3791" s="115">
        <v>88.03</v>
      </c>
      <c r="E3791" s="115">
        <v>38.54</v>
      </c>
      <c r="F3791" s="115">
        <v>126.57</v>
      </c>
    </row>
    <row r="3792" spans="1:6" x14ac:dyDescent="0.25">
      <c r="A3792" s="112" t="s">
        <v>7478</v>
      </c>
      <c r="B3792" s="113" t="s">
        <v>7479</v>
      </c>
      <c r="C3792" s="114" t="s">
        <v>13</v>
      </c>
      <c r="D3792" s="115">
        <v>296.58</v>
      </c>
      <c r="E3792" s="115">
        <v>38.54</v>
      </c>
      <c r="F3792" s="115">
        <v>335.12</v>
      </c>
    </row>
    <row r="3793" spans="1:6" x14ac:dyDescent="0.25">
      <c r="A3793" s="112" t="s">
        <v>7480</v>
      </c>
      <c r="B3793" s="113" t="s">
        <v>7481</v>
      </c>
      <c r="C3793" s="114" t="s">
        <v>13</v>
      </c>
      <c r="D3793" s="115">
        <v>232.26</v>
      </c>
      <c r="E3793" s="115">
        <v>38.54</v>
      </c>
      <c r="F3793" s="115">
        <v>270.8</v>
      </c>
    </row>
    <row r="3794" spans="1:6" ht="30" x14ac:dyDescent="0.25">
      <c r="A3794" s="112" t="s">
        <v>7482</v>
      </c>
      <c r="B3794" s="113" t="s">
        <v>7483</v>
      </c>
      <c r="C3794" s="114" t="s">
        <v>63</v>
      </c>
      <c r="D3794" s="115">
        <v>2737.89</v>
      </c>
      <c r="E3794" s="115">
        <v>236.09</v>
      </c>
      <c r="F3794" s="115">
        <v>2973.98</v>
      </c>
    </row>
    <row r="3795" spans="1:6" ht="30" x14ac:dyDescent="0.25">
      <c r="A3795" s="112" t="s">
        <v>7484</v>
      </c>
      <c r="B3795" s="113" t="s">
        <v>7485</v>
      </c>
      <c r="C3795" s="114" t="s">
        <v>63</v>
      </c>
      <c r="D3795" s="115">
        <v>1653.49</v>
      </c>
      <c r="E3795" s="115">
        <v>96.36</v>
      </c>
      <c r="F3795" s="115">
        <v>1749.85</v>
      </c>
    </row>
    <row r="3796" spans="1:6" ht="30" x14ac:dyDescent="0.25">
      <c r="A3796" s="112" t="s">
        <v>7486</v>
      </c>
      <c r="B3796" s="113" t="s">
        <v>7487</v>
      </c>
      <c r="C3796" s="114" t="s">
        <v>63</v>
      </c>
      <c r="D3796" s="115">
        <v>1547.41</v>
      </c>
      <c r="E3796" s="115">
        <v>48.18</v>
      </c>
      <c r="F3796" s="115">
        <v>1595.59</v>
      </c>
    </row>
    <row r="3797" spans="1:6" x14ac:dyDescent="0.25">
      <c r="A3797" s="112" t="s">
        <v>7488</v>
      </c>
      <c r="B3797" s="113" t="s">
        <v>7489</v>
      </c>
      <c r="C3797" s="114" t="s">
        <v>63</v>
      </c>
      <c r="D3797" s="115">
        <v>1482.52</v>
      </c>
      <c r="E3797" s="115">
        <v>106</v>
      </c>
      <c r="F3797" s="115">
        <v>1588.52</v>
      </c>
    </row>
    <row r="3798" spans="1:6" x14ac:dyDescent="0.25">
      <c r="A3798" s="112" t="s">
        <v>7490</v>
      </c>
      <c r="B3798" s="113" t="s">
        <v>7491</v>
      </c>
      <c r="C3798" s="114" t="s">
        <v>63</v>
      </c>
      <c r="D3798" s="115">
        <v>1895.21</v>
      </c>
      <c r="E3798" s="115">
        <v>139.72999999999999</v>
      </c>
      <c r="F3798" s="115">
        <v>2034.94</v>
      </c>
    </row>
    <row r="3799" spans="1:6" x14ac:dyDescent="0.25">
      <c r="A3799" s="112" t="s">
        <v>7492</v>
      </c>
      <c r="B3799" s="113" t="s">
        <v>7493</v>
      </c>
      <c r="C3799" s="114" t="s">
        <v>63</v>
      </c>
      <c r="D3799" s="115">
        <v>3205.26</v>
      </c>
      <c r="E3799" s="115">
        <v>231.26</v>
      </c>
      <c r="F3799" s="115">
        <v>3436.52</v>
      </c>
    </row>
    <row r="3800" spans="1:6" x14ac:dyDescent="0.25">
      <c r="A3800" s="112" t="s">
        <v>7494</v>
      </c>
      <c r="B3800" s="113" t="s">
        <v>7495</v>
      </c>
      <c r="C3800" s="114" t="s">
        <v>63</v>
      </c>
      <c r="D3800" s="115">
        <v>2313.16</v>
      </c>
      <c r="E3800" s="115">
        <v>173.45</v>
      </c>
      <c r="F3800" s="115">
        <v>2486.61</v>
      </c>
    </row>
    <row r="3801" spans="1:6" x14ac:dyDescent="0.25">
      <c r="A3801" s="112" t="s">
        <v>7496</v>
      </c>
      <c r="B3801" s="113" t="s">
        <v>7497</v>
      </c>
      <c r="C3801" s="114" t="s">
        <v>63</v>
      </c>
      <c r="D3801" s="115">
        <v>1663.98</v>
      </c>
      <c r="E3801" s="115">
        <v>120.46</v>
      </c>
      <c r="F3801" s="115">
        <v>1784.44</v>
      </c>
    </row>
    <row r="3802" spans="1:6" x14ac:dyDescent="0.25">
      <c r="A3802" s="112" t="s">
        <v>7498</v>
      </c>
      <c r="B3802" s="113" t="s">
        <v>7499</v>
      </c>
      <c r="C3802" s="114" t="s">
        <v>63</v>
      </c>
      <c r="D3802" s="115">
        <v>1417.43</v>
      </c>
      <c r="E3802" s="115">
        <v>96.36</v>
      </c>
      <c r="F3802" s="115">
        <v>1513.79</v>
      </c>
    </row>
    <row r="3803" spans="1:6" x14ac:dyDescent="0.25">
      <c r="A3803" s="112" t="s">
        <v>7500</v>
      </c>
      <c r="B3803" s="113" t="s">
        <v>7501</v>
      </c>
      <c r="C3803" s="114" t="s">
        <v>63</v>
      </c>
      <c r="D3803" s="115">
        <v>1245.2</v>
      </c>
      <c r="E3803" s="115">
        <v>81.91</v>
      </c>
      <c r="F3803" s="115">
        <v>1327.11</v>
      </c>
    </row>
    <row r="3804" spans="1:6" x14ac:dyDescent="0.25">
      <c r="A3804" s="112" t="s">
        <v>7502</v>
      </c>
      <c r="B3804" s="113" t="s">
        <v>7503</v>
      </c>
      <c r="C3804" s="114" t="s">
        <v>63</v>
      </c>
      <c r="D3804" s="115">
        <v>1026.3</v>
      </c>
      <c r="E3804" s="115">
        <v>72.28</v>
      </c>
      <c r="F3804" s="115">
        <v>1098.58</v>
      </c>
    </row>
    <row r="3805" spans="1:6" x14ac:dyDescent="0.25">
      <c r="A3805" s="112" t="s">
        <v>7504</v>
      </c>
      <c r="B3805" s="113" t="s">
        <v>7505</v>
      </c>
      <c r="C3805" s="114" t="s">
        <v>63</v>
      </c>
      <c r="D3805" s="115">
        <v>1338.48</v>
      </c>
      <c r="E3805" s="115">
        <v>96.36</v>
      </c>
      <c r="F3805" s="115">
        <v>1434.84</v>
      </c>
    </row>
    <row r="3806" spans="1:6" x14ac:dyDescent="0.25">
      <c r="A3806" s="112" t="s">
        <v>7506</v>
      </c>
      <c r="B3806" s="113" t="s">
        <v>7507</v>
      </c>
      <c r="C3806" s="114" t="s">
        <v>63</v>
      </c>
      <c r="D3806" s="115">
        <v>855.29</v>
      </c>
      <c r="E3806" s="115">
        <v>57.82</v>
      </c>
      <c r="F3806" s="115">
        <v>913.11</v>
      </c>
    </row>
    <row r="3807" spans="1:6" x14ac:dyDescent="0.25">
      <c r="A3807" s="112" t="s">
        <v>7508</v>
      </c>
      <c r="B3807" s="113" t="s">
        <v>7509</v>
      </c>
      <c r="C3807" s="114" t="s">
        <v>13</v>
      </c>
      <c r="D3807" s="115">
        <v>163.11000000000001</v>
      </c>
      <c r="E3807" s="115">
        <v>43.37</v>
      </c>
      <c r="F3807" s="115">
        <v>206.48</v>
      </c>
    </row>
    <row r="3808" spans="1:6" x14ac:dyDescent="0.25">
      <c r="A3808" s="112" t="s">
        <v>7510</v>
      </c>
      <c r="B3808" s="113" t="s">
        <v>7511</v>
      </c>
      <c r="C3808" s="114" t="s">
        <v>13</v>
      </c>
      <c r="D3808" s="115">
        <v>252.63</v>
      </c>
      <c r="E3808" s="115">
        <v>57.82</v>
      </c>
      <c r="F3808" s="115">
        <v>310.45</v>
      </c>
    </row>
    <row r="3809" spans="1:6" x14ac:dyDescent="0.25">
      <c r="A3809" s="108" t="s">
        <v>7512</v>
      </c>
      <c r="B3809" s="109" t="s">
        <v>7513</v>
      </c>
      <c r="C3809" s="110"/>
      <c r="D3809" s="111"/>
      <c r="E3809" s="111"/>
      <c r="F3809" s="111"/>
    </row>
    <row r="3810" spans="1:6" ht="30" x14ac:dyDescent="0.25">
      <c r="A3810" s="112" t="s">
        <v>7514</v>
      </c>
      <c r="B3810" s="113" t="s">
        <v>7515</v>
      </c>
      <c r="C3810" s="114" t="s">
        <v>13</v>
      </c>
      <c r="D3810" s="115">
        <v>5595.58</v>
      </c>
      <c r="E3810" s="115">
        <v>1947.9</v>
      </c>
      <c r="F3810" s="115">
        <v>7543.48</v>
      </c>
    </row>
    <row r="3811" spans="1:6" ht="30" x14ac:dyDescent="0.25">
      <c r="A3811" s="112" t="s">
        <v>7516</v>
      </c>
      <c r="B3811" s="113" t="s">
        <v>7517</v>
      </c>
      <c r="C3811" s="114" t="s">
        <v>13</v>
      </c>
      <c r="D3811" s="115">
        <v>21923.84</v>
      </c>
      <c r="E3811" s="115">
        <v>4545.1000000000004</v>
      </c>
      <c r="F3811" s="115">
        <v>26468.94</v>
      </c>
    </row>
    <row r="3812" spans="1:6" ht="30" x14ac:dyDescent="0.25">
      <c r="A3812" s="112" t="s">
        <v>7518</v>
      </c>
      <c r="B3812" s="113" t="s">
        <v>7519</v>
      </c>
      <c r="C3812" s="114" t="s">
        <v>13</v>
      </c>
      <c r="D3812" s="115">
        <v>8519.86</v>
      </c>
      <c r="E3812" s="115">
        <v>251.94</v>
      </c>
      <c r="F3812" s="115">
        <v>8771.7999999999993</v>
      </c>
    </row>
    <row r="3813" spans="1:6" ht="30" x14ac:dyDescent="0.25">
      <c r="A3813" s="112" t="s">
        <v>14852</v>
      </c>
      <c r="B3813" s="113" t="s">
        <v>14853</v>
      </c>
      <c r="C3813" s="114" t="s">
        <v>13</v>
      </c>
      <c r="D3813" s="115">
        <v>7733</v>
      </c>
      <c r="E3813" s="115">
        <v>251.94</v>
      </c>
      <c r="F3813" s="115">
        <v>7984.94</v>
      </c>
    </row>
    <row r="3814" spans="1:6" ht="30" x14ac:dyDescent="0.25">
      <c r="A3814" s="112" t="s">
        <v>7520</v>
      </c>
      <c r="B3814" s="113" t="s">
        <v>7521</v>
      </c>
      <c r="C3814" s="114" t="s">
        <v>13</v>
      </c>
      <c r="D3814" s="115">
        <v>4354.37</v>
      </c>
      <c r="E3814" s="115">
        <v>251.94</v>
      </c>
      <c r="F3814" s="115">
        <v>4606.3100000000004</v>
      </c>
    </row>
    <row r="3815" spans="1:6" ht="30" x14ac:dyDescent="0.25">
      <c r="A3815" s="112" t="s">
        <v>7522</v>
      </c>
      <c r="B3815" s="113" t="s">
        <v>7523</v>
      </c>
      <c r="C3815" s="114" t="s">
        <v>13</v>
      </c>
      <c r="D3815" s="115">
        <v>4234.3900000000003</v>
      </c>
      <c r="E3815" s="115">
        <v>251.94</v>
      </c>
      <c r="F3815" s="115">
        <v>4486.33</v>
      </c>
    </row>
    <row r="3816" spans="1:6" ht="30" x14ac:dyDescent="0.25">
      <c r="A3816" s="112" t="s">
        <v>7524</v>
      </c>
      <c r="B3816" s="113" t="s">
        <v>7525</v>
      </c>
      <c r="C3816" s="114" t="s">
        <v>13</v>
      </c>
      <c r="D3816" s="115">
        <v>13466.62</v>
      </c>
      <c r="E3816" s="115">
        <v>587.4</v>
      </c>
      <c r="F3816" s="115">
        <v>14054.02</v>
      </c>
    </row>
    <row r="3817" spans="1:6" x14ac:dyDescent="0.25">
      <c r="A3817" s="108" t="s">
        <v>7526</v>
      </c>
      <c r="B3817" s="109" t="s">
        <v>7527</v>
      </c>
      <c r="C3817" s="110"/>
      <c r="D3817" s="111"/>
      <c r="E3817" s="111"/>
      <c r="F3817" s="111"/>
    </row>
    <row r="3818" spans="1:6" x14ac:dyDescent="0.25">
      <c r="A3818" s="112" t="s">
        <v>7528</v>
      </c>
      <c r="B3818" s="113" t="s">
        <v>7529</v>
      </c>
      <c r="C3818" s="114" t="s">
        <v>13</v>
      </c>
      <c r="D3818" s="115">
        <v>185.82</v>
      </c>
      <c r="E3818" s="115">
        <v>2.1</v>
      </c>
      <c r="F3818" s="115">
        <v>187.92</v>
      </c>
    </row>
    <row r="3819" spans="1:6" x14ac:dyDescent="0.25">
      <c r="A3819" s="112" t="s">
        <v>7530</v>
      </c>
      <c r="B3819" s="113" t="s">
        <v>7531</v>
      </c>
      <c r="C3819" s="114" t="s">
        <v>13</v>
      </c>
      <c r="D3819" s="115">
        <v>10.19</v>
      </c>
      <c r="E3819" s="115">
        <v>12.6</v>
      </c>
      <c r="F3819" s="115">
        <v>22.79</v>
      </c>
    </row>
    <row r="3820" spans="1:6" ht="30" x14ac:dyDescent="0.25">
      <c r="A3820" s="112" t="s">
        <v>7532</v>
      </c>
      <c r="B3820" s="113" t="s">
        <v>7533</v>
      </c>
      <c r="C3820" s="114" t="s">
        <v>13</v>
      </c>
      <c r="D3820" s="115">
        <v>207.04</v>
      </c>
      <c r="E3820" s="115">
        <v>2.1</v>
      </c>
      <c r="F3820" s="115">
        <v>209.14</v>
      </c>
    </row>
    <row r="3821" spans="1:6" ht="30" x14ac:dyDescent="0.25">
      <c r="A3821" s="112" t="s">
        <v>7534</v>
      </c>
      <c r="B3821" s="113" t="s">
        <v>7535</v>
      </c>
      <c r="C3821" s="114" t="s">
        <v>13</v>
      </c>
      <c r="D3821" s="115">
        <v>1934.46</v>
      </c>
      <c r="E3821" s="115">
        <v>12.9</v>
      </c>
      <c r="F3821" s="115">
        <v>1947.36</v>
      </c>
    </row>
    <row r="3822" spans="1:6" ht="30" x14ac:dyDescent="0.25">
      <c r="A3822" s="112" t="s">
        <v>7536</v>
      </c>
      <c r="B3822" s="113" t="s">
        <v>7537</v>
      </c>
      <c r="C3822" s="114" t="s">
        <v>13</v>
      </c>
      <c r="D3822" s="115">
        <v>1742.41</v>
      </c>
      <c r="E3822" s="115">
        <v>19.350000000000001</v>
      </c>
      <c r="F3822" s="115">
        <v>1761.76</v>
      </c>
    </row>
    <row r="3823" spans="1:6" x14ac:dyDescent="0.25">
      <c r="A3823" s="112" t="s">
        <v>7538</v>
      </c>
      <c r="B3823" s="113" t="s">
        <v>7539</v>
      </c>
      <c r="C3823" s="114" t="s">
        <v>13</v>
      </c>
      <c r="D3823" s="115">
        <v>802.58</v>
      </c>
      <c r="E3823" s="115">
        <v>15.16</v>
      </c>
      <c r="F3823" s="115">
        <v>817.74</v>
      </c>
    </row>
    <row r="3824" spans="1:6" ht="30" x14ac:dyDescent="0.25">
      <c r="A3824" s="112" t="s">
        <v>7540</v>
      </c>
      <c r="B3824" s="113" t="s">
        <v>7541</v>
      </c>
      <c r="C3824" s="114" t="s">
        <v>13</v>
      </c>
      <c r="D3824" s="115">
        <v>2381.86</v>
      </c>
      <c r="E3824" s="115">
        <v>19.350000000000001</v>
      </c>
      <c r="F3824" s="115">
        <v>2401.21</v>
      </c>
    </row>
    <row r="3825" spans="1:6" x14ac:dyDescent="0.25">
      <c r="A3825" s="112" t="s">
        <v>7542</v>
      </c>
      <c r="B3825" s="113" t="s">
        <v>7543</v>
      </c>
      <c r="C3825" s="114" t="s">
        <v>13</v>
      </c>
      <c r="D3825" s="115">
        <v>304.41000000000003</v>
      </c>
      <c r="E3825" s="115">
        <v>19.350000000000001</v>
      </c>
      <c r="F3825" s="115">
        <v>323.76</v>
      </c>
    </row>
    <row r="3826" spans="1:6" ht="30" x14ac:dyDescent="0.25">
      <c r="A3826" s="112" t="s">
        <v>7544</v>
      </c>
      <c r="B3826" s="113" t="s">
        <v>7545</v>
      </c>
      <c r="C3826" s="114" t="s">
        <v>13</v>
      </c>
      <c r="D3826" s="115">
        <v>1978.63</v>
      </c>
      <c r="E3826" s="115">
        <v>19.350000000000001</v>
      </c>
      <c r="F3826" s="115">
        <v>1997.98</v>
      </c>
    </row>
    <row r="3827" spans="1:6" x14ac:dyDescent="0.25">
      <c r="A3827" s="112" t="s">
        <v>7546</v>
      </c>
      <c r="B3827" s="113" t="s">
        <v>7547</v>
      </c>
      <c r="C3827" s="114" t="s">
        <v>13</v>
      </c>
      <c r="D3827" s="115">
        <v>905.3</v>
      </c>
      <c r="E3827" s="115">
        <v>12.9</v>
      </c>
      <c r="F3827" s="115">
        <v>918.2</v>
      </c>
    </row>
    <row r="3828" spans="1:6" x14ac:dyDescent="0.25">
      <c r="A3828" s="112" t="s">
        <v>7548</v>
      </c>
      <c r="B3828" s="113" t="s">
        <v>7549</v>
      </c>
      <c r="C3828" s="114" t="s">
        <v>13</v>
      </c>
      <c r="D3828" s="115">
        <v>2014.05</v>
      </c>
      <c r="E3828" s="115">
        <v>15.16</v>
      </c>
      <c r="F3828" s="115">
        <v>2029.21</v>
      </c>
    </row>
    <row r="3829" spans="1:6" x14ac:dyDescent="0.25">
      <c r="A3829" s="112" t="s">
        <v>7550</v>
      </c>
      <c r="B3829" s="113" t="s">
        <v>7551</v>
      </c>
      <c r="C3829" s="114" t="s">
        <v>13</v>
      </c>
      <c r="D3829" s="115">
        <v>106.75</v>
      </c>
      <c r="E3829" s="115">
        <v>6.3</v>
      </c>
      <c r="F3829" s="115">
        <v>113.05</v>
      </c>
    </row>
    <row r="3830" spans="1:6" x14ac:dyDescent="0.25">
      <c r="A3830" s="112" t="s">
        <v>7552</v>
      </c>
      <c r="B3830" s="113" t="s">
        <v>7553</v>
      </c>
      <c r="C3830" s="114" t="s">
        <v>13</v>
      </c>
      <c r="D3830" s="115">
        <v>199.7</v>
      </c>
      <c r="E3830" s="115">
        <v>64.41</v>
      </c>
      <c r="F3830" s="115">
        <v>264.11</v>
      </c>
    </row>
    <row r="3831" spans="1:6" x14ac:dyDescent="0.25">
      <c r="A3831" s="112" t="s">
        <v>7554</v>
      </c>
      <c r="B3831" s="113" t="s">
        <v>7555</v>
      </c>
      <c r="C3831" s="114" t="s">
        <v>13</v>
      </c>
      <c r="D3831" s="115">
        <v>1462.73</v>
      </c>
      <c r="E3831" s="115">
        <v>44.09</v>
      </c>
      <c r="F3831" s="115">
        <v>1506.82</v>
      </c>
    </row>
    <row r="3832" spans="1:6" x14ac:dyDescent="0.25">
      <c r="A3832" s="112" t="s">
        <v>7556</v>
      </c>
      <c r="B3832" s="113" t="s">
        <v>7557</v>
      </c>
      <c r="C3832" s="114" t="s">
        <v>13</v>
      </c>
      <c r="D3832" s="115">
        <v>325.26</v>
      </c>
      <c r="E3832" s="115">
        <v>31.49</v>
      </c>
      <c r="F3832" s="115">
        <v>356.75</v>
      </c>
    </row>
    <row r="3833" spans="1:6" x14ac:dyDescent="0.25">
      <c r="A3833" s="112" t="s">
        <v>7558</v>
      </c>
      <c r="B3833" s="113" t="s">
        <v>7559</v>
      </c>
      <c r="C3833" s="114" t="s">
        <v>13</v>
      </c>
      <c r="D3833" s="115">
        <v>179.58</v>
      </c>
      <c r="E3833" s="115">
        <v>64.41</v>
      </c>
      <c r="F3833" s="115">
        <v>243.99</v>
      </c>
    </row>
    <row r="3834" spans="1:6" x14ac:dyDescent="0.25">
      <c r="A3834" s="112" t="s">
        <v>7560</v>
      </c>
      <c r="B3834" s="113" t="s">
        <v>7561</v>
      </c>
      <c r="C3834" s="114" t="s">
        <v>13</v>
      </c>
      <c r="D3834" s="115">
        <v>73.05</v>
      </c>
      <c r="E3834" s="115">
        <v>69.709999999999994</v>
      </c>
      <c r="F3834" s="115">
        <v>142.76</v>
      </c>
    </row>
    <row r="3835" spans="1:6" x14ac:dyDescent="0.25">
      <c r="A3835" s="112" t="s">
        <v>7562</v>
      </c>
      <c r="B3835" s="113" t="s">
        <v>7563</v>
      </c>
      <c r="C3835" s="114" t="s">
        <v>13</v>
      </c>
      <c r="D3835" s="115">
        <v>945.47</v>
      </c>
      <c r="E3835" s="115">
        <v>64.41</v>
      </c>
      <c r="F3835" s="115">
        <v>1009.88</v>
      </c>
    </row>
    <row r="3836" spans="1:6" ht="30" x14ac:dyDescent="0.25">
      <c r="A3836" s="112" t="s">
        <v>7564</v>
      </c>
      <c r="B3836" s="113" t="s">
        <v>7565</v>
      </c>
      <c r="C3836" s="114" t="s">
        <v>13</v>
      </c>
      <c r="D3836" s="115">
        <v>901.87</v>
      </c>
      <c r="E3836" s="115">
        <v>64.41</v>
      </c>
      <c r="F3836" s="115">
        <v>966.28</v>
      </c>
    </row>
    <row r="3837" spans="1:6" ht="30" x14ac:dyDescent="0.25">
      <c r="A3837" s="112" t="s">
        <v>7566</v>
      </c>
      <c r="B3837" s="113" t="s">
        <v>7567</v>
      </c>
      <c r="C3837" s="114" t="s">
        <v>13</v>
      </c>
      <c r="D3837" s="115">
        <v>1782.96</v>
      </c>
      <c r="E3837" s="115">
        <v>64.41</v>
      </c>
      <c r="F3837" s="115">
        <v>1847.37</v>
      </c>
    </row>
    <row r="3838" spans="1:6" x14ac:dyDescent="0.25">
      <c r="A3838" s="112" t="s">
        <v>7568</v>
      </c>
      <c r="B3838" s="113" t="s">
        <v>7569</v>
      </c>
      <c r="C3838" s="114" t="s">
        <v>13</v>
      </c>
      <c r="D3838" s="115">
        <v>3443.59</v>
      </c>
      <c r="E3838" s="115">
        <v>293.14</v>
      </c>
      <c r="F3838" s="115">
        <v>3736.73</v>
      </c>
    </row>
    <row r="3839" spans="1:6" x14ac:dyDescent="0.25">
      <c r="A3839" s="112" t="s">
        <v>7570</v>
      </c>
      <c r="B3839" s="113" t="s">
        <v>7571</v>
      </c>
      <c r="C3839" s="114" t="s">
        <v>13</v>
      </c>
      <c r="D3839" s="115">
        <v>2768.07</v>
      </c>
      <c r="E3839" s="115">
        <v>171.81</v>
      </c>
      <c r="F3839" s="115">
        <v>2939.88</v>
      </c>
    </row>
    <row r="3840" spans="1:6" x14ac:dyDescent="0.25">
      <c r="A3840" s="112" t="s">
        <v>7572</v>
      </c>
      <c r="B3840" s="113" t="s">
        <v>7573</v>
      </c>
      <c r="C3840" s="114" t="s">
        <v>13</v>
      </c>
      <c r="D3840" s="115">
        <v>4101.92</v>
      </c>
      <c r="E3840" s="115">
        <v>171.81</v>
      </c>
      <c r="F3840" s="115">
        <v>4273.7299999999996</v>
      </c>
    </row>
    <row r="3841" spans="1:6" x14ac:dyDescent="0.25">
      <c r="A3841" s="112" t="s">
        <v>7574</v>
      </c>
      <c r="B3841" s="113" t="s">
        <v>7575</v>
      </c>
      <c r="C3841" s="114" t="s">
        <v>13</v>
      </c>
      <c r="D3841" s="115">
        <v>705.56</v>
      </c>
      <c r="E3841" s="115">
        <v>197.1</v>
      </c>
      <c r="F3841" s="115">
        <v>902.66</v>
      </c>
    </row>
    <row r="3842" spans="1:6" x14ac:dyDescent="0.25">
      <c r="A3842" s="108" t="s">
        <v>7576</v>
      </c>
      <c r="B3842" s="109" t="s">
        <v>7577</v>
      </c>
      <c r="C3842" s="110"/>
      <c r="D3842" s="111"/>
      <c r="E3842" s="111"/>
      <c r="F3842" s="111"/>
    </row>
    <row r="3843" spans="1:6" x14ac:dyDescent="0.25">
      <c r="A3843" s="112" t="s">
        <v>7578</v>
      </c>
      <c r="B3843" s="113" t="s">
        <v>7579</v>
      </c>
      <c r="C3843" s="114" t="s">
        <v>319</v>
      </c>
      <c r="D3843" s="115">
        <v>831.68</v>
      </c>
      <c r="E3843" s="115">
        <v>10.9</v>
      </c>
      <c r="F3843" s="115">
        <v>842.58</v>
      </c>
    </row>
    <row r="3844" spans="1:6" x14ac:dyDescent="0.25">
      <c r="A3844" s="112" t="s">
        <v>7580</v>
      </c>
      <c r="B3844" s="113" t="s">
        <v>7581</v>
      </c>
      <c r="C3844" s="114" t="s">
        <v>319</v>
      </c>
      <c r="D3844" s="115">
        <v>1055.0999999999999</v>
      </c>
      <c r="E3844" s="115">
        <v>10.9</v>
      </c>
      <c r="F3844" s="115">
        <v>1066</v>
      </c>
    </row>
    <row r="3845" spans="1:6" ht="30" x14ac:dyDescent="0.25">
      <c r="A3845" s="112" t="s">
        <v>7582</v>
      </c>
      <c r="B3845" s="113" t="s">
        <v>7583</v>
      </c>
      <c r="C3845" s="114" t="s">
        <v>319</v>
      </c>
      <c r="D3845" s="115">
        <v>1222.3900000000001</v>
      </c>
      <c r="E3845" s="115">
        <v>443.49</v>
      </c>
      <c r="F3845" s="115">
        <v>1665.88</v>
      </c>
    </row>
    <row r="3846" spans="1:6" ht="30" x14ac:dyDescent="0.25">
      <c r="A3846" s="112" t="s">
        <v>7584</v>
      </c>
      <c r="B3846" s="113" t="s">
        <v>7585</v>
      </c>
      <c r="C3846" s="114" t="s">
        <v>319</v>
      </c>
      <c r="D3846" s="115">
        <v>1447.2</v>
      </c>
      <c r="E3846" s="115">
        <v>472.86</v>
      </c>
      <c r="F3846" s="115">
        <v>1920.06</v>
      </c>
    </row>
    <row r="3847" spans="1:6" x14ac:dyDescent="0.25">
      <c r="A3847" s="112" t="s">
        <v>7586</v>
      </c>
      <c r="B3847" s="113" t="s">
        <v>7587</v>
      </c>
      <c r="C3847" s="114" t="s">
        <v>319</v>
      </c>
      <c r="D3847" s="115">
        <v>1713.11</v>
      </c>
      <c r="E3847" s="115">
        <v>531.6</v>
      </c>
      <c r="F3847" s="115">
        <v>2244.71</v>
      </c>
    </row>
    <row r="3848" spans="1:6" ht="30" x14ac:dyDescent="0.25">
      <c r="A3848" s="112" t="s">
        <v>7588</v>
      </c>
      <c r="B3848" s="113" t="s">
        <v>7589</v>
      </c>
      <c r="C3848" s="114" t="s">
        <v>319</v>
      </c>
      <c r="D3848" s="115">
        <v>2233.1799999999998</v>
      </c>
      <c r="E3848" s="115">
        <v>560.97</v>
      </c>
      <c r="F3848" s="115">
        <v>2794.15</v>
      </c>
    </row>
    <row r="3849" spans="1:6" x14ac:dyDescent="0.25">
      <c r="A3849" s="112" t="s">
        <v>7590</v>
      </c>
      <c r="B3849" s="113" t="s">
        <v>7591</v>
      </c>
      <c r="C3849" s="114" t="s">
        <v>560</v>
      </c>
      <c r="D3849" s="115">
        <v>29.95</v>
      </c>
      <c r="E3849" s="115">
        <v>24.43</v>
      </c>
      <c r="F3849" s="115">
        <v>54.38</v>
      </c>
    </row>
    <row r="3850" spans="1:6" x14ac:dyDescent="0.25">
      <c r="A3850" s="108" t="s">
        <v>7592</v>
      </c>
      <c r="B3850" s="109" t="s">
        <v>7593</v>
      </c>
      <c r="C3850" s="110"/>
      <c r="D3850" s="111"/>
      <c r="E3850" s="111"/>
      <c r="F3850" s="111"/>
    </row>
    <row r="3851" spans="1:6" x14ac:dyDescent="0.25">
      <c r="A3851" s="108" t="s">
        <v>7594</v>
      </c>
      <c r="B3851" s="109" t="s">
        <v>7595</v>
      </c>
      <c r="C3851" s="110"/>
      <c r="D3851" s="111"/>
      <c r="E3851" s="111"/>
      <c r="F3851" s="111"/>
    </row>
    <row r="3852" spans="1:6" x14ac:dyDescent="0.25">
      <c r="A3852" s="112" t="s">
        <v>7596</v>
      </c>
      <c r="B3852" s="113" t="s">
        <v>7597</v>
      </c>
      <c r="C3852" s="114" t="s">
        <v>13</v>
      </c>
      <c r="D3852" s="115">
        <v>4075.11</v>
      </c>
      <c r="E3852" s="115">
        <v>21</v>
      </c>
      <c r="F3852" s="115">
        <v>4096.1099999999997</v>
      </c>
    </row>
    <row r="3853" spans="1:6" x14ac:dyDescent="0.25">
      <c r="A3853" s="112" t="s">
        <v>7598</v>
      </c>
      <c r="B3853" s="113" t="s">
        <v>7599</v>
      </c>
      <c r="C3853" s="114" t="s">
        <v>119</v>
      </c>
      <c r="D3853" s="115">
        <v>1973</v>
      </c>
      <c r="E3853" s="115"/>
      <c r="F3853" s="115">
        <v>1973</v>
      </c>
    </row>
    <row r="3854" spans="1:6" ht="30" x14ac:dyDescent="0.25">
      <c r="A3854" s="112" t="s">
        <v>7600</v>
      </c>
      <c r="B3854" s="113" t="s">
        <v>7601</v>
      </c>
      <c r="C3854" s="114" t="s">
        <v>119</v>
      </c>
      <c r="D3854" s="115">
        <v>2084.65</v>
      </c>
      <c r="E3854" s="115"/>
      <c r="F3854" s="115">
        <v>2084.65</v>
      </c>
    </row>
    <row r="3855" spans="1:6" x14ac:dyDescent="0.25">
      <c r="A3855" s="108" t="s">
        <v>7602</v>
      </c>
      <c r="B3855" s="109" t="s">
        <v>7603</v>
      </c>
      <c r="C3855" s="110"/>
      <c r="D3855" s="111"/>
      <c r="E3855" s="111"/>
      <c r="F3855" s="111"/>
    </row>
    <row r="3856" spans="1:6" x14ac:dyDescent="0.25">
      <c r="A3856" s="112" t="s">
        <v>7604</v>
      </c>
      <c r="B3856" s="113" t="s">
        <v>7605</v>
      </c>
      <c r="C3856" s="114" t="s">
        <v>63</v>
      </c>
      <c r="D3856" s="115">
        <v>9887.5400000000009</v>
      </c>
      <c r="E3856" s="115"/>
      <c r="F3856" s="115">
        <v>9887.5400000000009</v>
      </c>
    </row>
    <row r="3857" spans="1:6" ht="30" x14ac:dyDescent="0.25">
      <c r="A3857" s="112" t="s">
        <v>7606</v>
      </c>
      <c r="B3857" s="113" t="s">
        <v>7607</v>
      </c>
      <c r="C3857" s="114" t="s">
        <v>63</v>
      </c>
      <c r="D3857" s="115">
        <v>8859.23</v>
      </c>
      <c r="E3857" s="115"/>
      <c r="F3857" s="115">
        <v>8859.23</v>
      </c>
    </row>
    <row r="3858" spans="1:6" ht="30" x14ac:dyDescent="0.25">
      <c r="A3858" s="112" t="s">
        <v>7608</v>
      </c>
      <c r="B3858" s="113" t="s">
        <v>7609</v>
      </c>
      <c r="C3858" s="114" t="s">
        <v>63</v>
      </c>
      <c r="D3858" s="115">
        <v>4549.53</v>
      </c>
      <c r="E3858" s="115"/>
      <c r="F3858" s="115">
        <v>4549.53</v>
      </c>
    </row>
    <row r="3859" spans="1:6" x14ac:dyDescent="0.25">
      <c r="A3859" s="108" t="s">
        <v>7610</v>
      </c>
      <c r="B3859" s="109" t="s">
        <v>7611</v>
      </c>
      <c r="C3859" s="110"/>
      <c r="D3859" s="111"/>
      <c r="E3859" s="111"/>
      <c r="F3859" s="111"/>
    </row>
    <row r="3860" spans="1:6" x14ac:dyDescent="0.25">
      <c r="A3860" s="108" t="s">
        <v>7612</v>
      </c>
      <c r="B3860" s="109" t="s">
        <v>7613</v>
      </c>
      <c r="C3860" s="110"/>
      <c r="D3860" s="111"/>
      <c r="E3860" s="111"/>
      <c r="F3860" s="111"/>
    </row>
    <row r="3861" spans="1:6" x14ac:dyDescent="0.25">
      <c r="A3861" s="112" t="s">
        <v>7614</v>
      </c>
      <c r="B3861" s="113" t="s">
        <v>7615</v>
      </c>
      <c r="C3861" s="114" t="s">
        <v>63</v>
      </c>
      <c r="D3861" s="115">
        <v>1813.81</v>
      </c>
      <c r="E3861" s="115"/>
      <c r="F3861" s="115">
        <v>1813.81</v>
      </c>
    </row>
    <row r="3862" spans="1:6" x14ac:dyDescent="0.25">
      <c r="A3862" s="108" t="s">
        <v>7616</v>
      </c>
      <c r="B3862" s="109" t="s">
        <v>7617</v>
      </c>
      <c r="C3862" s="110"/>
      <c r="D3862" s="111"/>
      <c r="E3862" s="111"/>
      <c r="F3862" s="111"/>
    </row>
    <row r="3863" spans="1:6" x14ac:dyDescent="0.25">
      <c r="A3863" s="112" t="s">
        <v>7618</v>
      </c>
      <c r="B3863" s="113" t="s">
        <v>7619</v>
      </c>
      <c r="C3863" s="114" t="s">
        <v>63</v>
      </c>
      <c r="D3863" s="115">
        <v>2198.58</v>
      </c>
      <c r="E3863" s="115"/>
      <c r="F3863" s="115">
        <v>2198.58</v>
      </c>
    </row>
    <row r="3864" spans="1:6" x14ac:dyDescent="0.25">
      <c r="A3864" s="108" t="s">
        <v>7620</v>
      </c>
      <c r="B3864" s="109" t="s">
        <v>7621</v>
      </c>
      <c r="C3864" s="110"/>
      <c r="D3864" s="111"/>
      <c r="E3864" s="111"/>
      <c r="F3864" s="111"/>
    </row>
    <row r="3865" spans="1:6" x14ac:dyDescent="0.25">
      <c r="A3865" s="108" t="s">
        <v>7622</v>
      </c>
      <c r="B3865" s="109" t="s">
        <v>7623</v>
      </c>
      <c r="C3865" s="110"/>
      <c r="D3865" s="111"/>
      <c r="E3865" s="111"/>
      <c r="F3865" s="111"/>
    </row>
    <row r="3866" spans="1:6" ht="30" x14ac:dyDescent="0.25">
      <c r="A3866" s="112" t="s">
        <v>7624</v>
      </c>
      <c r="B3866" s="113" t="s">
        <v>7625</v>
      </c>
      <c r="C3866" s="114" t="s">
        <v>13</v>
      </c>
      <c r="D3866" s="115">
        <v>979.62</v>
      </c>
      <c r="E3866" s="115">
        <v>12.6</v>
      </c>
      <c r="F3866" s="115">
        <v>992.22</v>
      </c>
    </row>
    <row r="3867" spans="1:6" x14ac:dyDescent="0.25">
      <c r="A3867" s="112" t="s">
        <v>7626</v>
      </c>
      <c r="B3867" s="113" t="s">
        <v>7627</v>
      </c>
      <c r="C3867" s="114" t="s">
        <v>13</v>
      </c>
      <c r="D3867" s="115">
        <v>10315.73</v>
      </c>
      <c r="E3867" s="115"/>
      <c r="F3867" s="115">
        <v>10315.73</v>
      </c>
    </row>
    <row r="3868" spans="1:6" x14ac:dyDescent="0.25">
      <c r="A3868" s="112" t="s">
        <v>7628</v>
      </c>
      <c r="B3868" s="113" t="s">
        <v>7629</v>
      </c>
      <c r="C3868" s="114" t="s">
        <v>319</v>
      </c>
      <c r="D3868" s="115">
        <v>197.01</v>
      </c>
      <c r="E3868" s="115">
        <v>41.99</v>
      </c>
      <c r="F3868" s="115">
        <v>239</v>
      </c>
    </row>
    <row r="3869" spans="1:6" ht="30" x14ac:dyDescent="0.25">
      <c r="A3869" s="112" t="s">
        <v>7630</v>
      </c>
      <c r="B3869" s="113" t="s">
        <v>7631</v>
      </c>
      <c r="C3869" s="114" t="s">
        <v>319</v>
      </c>
      <c r="D3869" s="115">
        <v>2877</v>
      </c>
      <c r="E3869" s="115"/>
      <c r="F3869" s="115">
        <v>2877</v>
      </c>
    </row>
    <row r="3870" spans="1:6" ht="30" x14ac:dyDescent="0.25">
      <c r="A3870" s="112" t="s">
        <v>7632</v>
      </c>
      <c r="B3870" s="113" t="s">
        <v>7633</v>
      </c>
      <c r="C3870" s="114" t="s">
        <v>319</v>
      </c>
      <c r="D3870" s="115">
        <v>5748.42</v>
      </c>
      <c r="E3870" s="115"/>
      <c r="F3870" s="115">
        <v>5748.42</v>
      </c>
    </row>
    <row r="3871" spans="1:6" x14ac:dyDescent="0.25">
      <c r="A3871" s="112" t="s">
        <v>7634</v>
      </c>
      <c r="B3871" s="113" t="s">
        <v>7635</v>
      </c>
      <c r="C3871" s="114" t="s">
        <v>319</v>
      </c>
      <c r="D3871" s="115">
        <v>1226.02</v>
      </c>
      <c r="E3871" s="115">
        <v>104.98</v>
      </c>
      <c r="F3871" s="115">
        <v>1331</v>
      </c>
    </row>
    <row r="3872" spans="1:6" x14ac:dyDescent="0.25">
      <c r="A3872" s="112" t="s">
        <v>7636</v>
      </c>
      <c r="B3872" s="113" t="s">
        <v>7637</v>
      </c>
      <c r="C3872" s="114" t="s">
        <v>13</v>
      </c>
      <c r="D3872" s="115">
        <v>2671.31</v>
      </c>
      <c r="E3872" s="115">
        <v>12.6</v>
      </c>
      <c r="F3872" s="115">
        <v>2683.91</v>
      </c>
    </row>
    <row r="3873" spans="1:6" ht="30" x14ac:dyDescent="0.25">
      <c r="A3873" s="112" t="s">
        <v>7638</v>
      </c>
      <c r="B3873" s="113" t="s">
        <v>7639</v>
      </c>
      <c r="C3873" s="114" t="s">
        <v>319</v>
      </c>
      <c r="D3873" s="115">
        <v>2563.62</v>
      </c>
      <c r="E3873" s="115">
        <v>574.20000000000005</v>
      </c>
      <c r="F3873" s="115">
        <v>3137.82</v>
      </c>
    </row>
    <row r="3874" spans="1:6" x14ac:dyDescent="0.25">
      <c r="A3874" s="108" t="s">
        <v>7640</v>
      </c>
      <c r="B3874" s="109" t="s">
        <v>7641</v>
      </c>
      <c r="C3874" s="110"/>
      <c r="D3874" s="111"/>
      <c r="E3874" s="111"/>
      <c r="F3874" s="111"/>
    </row>
    <row r="3875" spans="1:6" ht="30" x14ac:dyDescent="0.25">
      <c r="A3875" s="112" t="s">
        <v>7642</v>
      </c>
      <c r="B3875" s="113" t="s">
        <v>7643</v>
      </c>
      <c r="C3875" s="114" t="s">
        <v>13</v>
      </c>
      <c r="D3875" s="115">
        <v>3811.95</v>
      </c>
      <c r="E3875" s="115">
        <v>947.04</v>
      </c>
      <c r="F3875" s="115">
        <v>4758.99</v>
      </c>
    </row>
    <row r="3876" spans="1:6" x14ac:dyDescent="0.25">
      <c r="A3876" s="112" t="s">
        <v>7644</v>
      </c>
      <c r="B3876" s="113" t="s">
        <v>7645</v>
      </c>
      <c r="C3876" s="114" t="s">
        <v>13</v>
      </c>
      <c r="D3876" s="115">
        <v>706.3</v>
      </c>
      <c r="E3876" s="115">
        <v>295.95</v>
      </c>
      <c r="F3876" s="115">
        <v>1002.25</v>
      </c>
    </row>
    <row r="3877" spans="1:6" x14ac:dyDescent="0.25">
      <c r="A3877" s="112" t="s">
        <v>7646</v>
      </c>
      <c r="B3877" s="113" t="s">
        <v>7647</v>
      </c>
      <c r="C3877" s="114" t="s">
        <v>13</v>
      </c>
      <c r="D3877" s="115">
        <v>1165.3</v>
      </c>
      <c r="E3877" s="115">
        <v>295.95</v>
      </c>
      <c r="F3877" s="115">
        <v>1461.25</v>
      </c>
    </row>
    <row r="3878" spans="1:6" x14ac:dyDescent="0.25">
      <c r="A3878" s="112" t="s">
        <v>7648</v>
      </c>
      <c r="B3878" s="113" t="s">
        <v>7649</v>
      </c>
      <c r="C3878" s="114" t="s">
        <v>13</v>
      </c>
      <c r="D3878" s="115">
        <v>1101.3499999999999</v>
      </c>
      <c r="E3878" s="115">
        <v>295.95</v>
      </c>
      <c r="F3878" s="115">
        <v>1397.3</v>
      </c>
    </row>
    <row r="3879" spans="1:6" x14ac:dyDescent="0.25">
      <c r="A3879" s="112" t="s">
        <v>7650</v>
      </c>
      <c r="B3879" s="113" t="s">
        <v>7651</v>
      </c>
      <c r="C3879" s="114" t="s">
        <v>13</v>
      </c>
      <c r="D3879" s="115">
        <v>2235.12</v>
      </c>
      <c r="E3879" s="115">
        <v>591.9</v>
      </c>
      <c r="F3879" s="115">
        <v>2827.02</v>
      </c>
    </row>
    <row r="3880" spans="1:6" x14ac:dyDescent="0.25">
      <c r="A3880" s="112" t="s">
        <v>7652</v>
      </c>
      <c r="B3880" s="113" t="s">
        <v>7653</v>
      </c>
      <c r="C3880" s="114" t="s">
        <v>13</v>
      </c>
      <c r="D3880" s="115">
        <v>933.47</v>
      </c>
      <c r="E3880" s="115">
        <v>9.44</v>
      </c>
      <c r="F3880" s="115">
        <v>942.91</v>
      </c>
    </row>
    <row r="3881" spans="1:6" x14ac:dyDescent="0.25">
      <c r="A3881" s="112" t="s">
        <v>7654</v>
      </c>
      <c r="B3881" s="113" t="s">
        <v>7655</v>
      </c>
      <c r="C3881" s="114" t="s">
        <v>13</v>
      </c>
      <c r="D3881" s="115">
        <v>10.23</v>
      </c>
      <c r="E3881" s="115">
        <v>21</v>
      </c>
      <c r="F3881" s="115">
        <v>31.23</v>
      </c>
    </row>
    <row r="3882" spans="1:6" ht="30" x14ac:dyDescent="0.25">
      <c r="A3882" s="112" t="s">
        <v>7656</v>
      </c>
      <c r="B3882" s="113" t="s">
        <v>7657</v>
      </c>
      <c r="C3882" s="114" t="s">
        <v>13</v>
      </c>
      <c r="D3882" s="115">
        <v>1255.96</v>
      </c>
      <c r="E3882" s="115">
        <v>167.96</v>
      </c>
      <c r="F3882" s="115">
        <v>1423.92</v>
      </c>
    </row>
    <row r="3883" spans="1:6" x14ac:dyDescent="0.25">
      <c r="A3883" s="112" t="s">
        <v>7658</v>
      </c>
      <c r="B3883" s="113" t="s">
        <v>7659</v>
      </c>
      <c r="C3883" s="114" t="s">
        <v>13</v>
      </c>
      <c r="D3883" s="115">
        <v>154.47</v>
      </c>
      <c r="E3883" s="115">
        <v>41.99</v>
      </c>
      <c r="F3883" s="115">
        <v>196.46</v>
      </c>
    </row>
    <row r="3884" spans="1:6" x14ac:dyDescent="0.25">
      <c r="A3884" s="112" t="s">
        <v>7660</v>
      </c>
      <c r="B3884" s="113" t="s">
        <v>7661</v>
      </c>
      <c r="C3884" s="114" t="s">
        <v>13</v>
      </c>
      <c r="D3884" s="115">
        <v>423.93</v>
      </c>
      <c r="E3884" s="115">
        <v>12.6</v>
      </c>
      <c r="F3884" s="115">
        <v>436.53</v>
      </c>
    </row>
    <row r="3885" spans="1:6" ht="30" x14ac:dyDescent="0.25">
      <c r="A3885" s="112" t="s">
        <v>7662</v>
      </c>
      <c r="B3885" s="113" t="s">
        <v>7663</v>
      </c>
      <c r="C3885" s="114" t="s">
        <v>13</v>
      </c>
      <c r="D3885" s="115">
        <v>891.9</v>
      </c>
      <c r="E3885" s="115">
        <v>173.82</v>
      </c>
      <c r="F3885" s="115">
        <v>1065.72</v>
      </c>
    </row>
    <row r="3886" spans="1:6" ht="30" x14ac:dyDescent="0.25">
      <c r="A3886" s="112" t="s">
        <v>7664</v>
      </c>
      <c r="B3886" s="113" t="s">
        <v>7665</v>
      </c>
      <c r="C3886" s="114" t="s">
        <v>13</v>
      </c>
      <c r="D3886" s="115">
        <v>3369.98</v>
      </c>
      <c r="E3886" s="115">
        <v>173.82</v>
      </c>
      <c r="F3886" s="115">
        <v>3543.8</v>
      </c>
    </row>
    <row r="3887" spans="1:6" x14ac:dyDescent="0.25">
      <c r="A3887" s="112" t="s">
        <v>7666</v>
      </c>
      <c r="B3887" s="113" t="s">
        <v>7667</v>
      </c>
      <c r="C3887" s="114" t="s">
        <v>13</v>
      </c>
      <c r="D3887" s="115">
        <v>9639.41</v>
      </c>
      <c r="E3887" s="115">
        <v>173.82</v>
      </c>
      <c r="F3887" s="115">
        <v>9813.23</v>
      </c>
    </row>
    <row r="3888" spans="1:6" x14ac:dyDescent="0.25">
      <c r="A3888" s="112" t="s">
        <v>7668</v>
      </c>
      <c r="B3888" s="113" t="s">
        <v>7669</v>
      </c>
      <c r="C3888" s="114" t="s">
        <v>13</v>
      </c>
      <c r="D3888" s="115">
        <v>1197.06</v>
      </c>
      <c r="E3888" s="115">
        <v>3.15</v>
      </c>
      <c r="F3888" s="115">
        <v>1200.21</v>
      </c>
    </row>
    <row r="3889" spans="1:6" ht="30" x14ac:dyDescent="0.25">
      <c r="A3889" s="112" t="s">
        <v>7670</v>
      </c>
      <c r="B3889" s="113" t="s">
        <v>7671</v>
      </c>
      <c r="C3889" s="114" t="s">
        <v>319</v>
      </c>
      <c r="D3889" s="115">
        <v>9867.7800000000007</v>
      </c>
      <c r="E3889" s="115">
        <v>224.78</v>
      </c>
      <c r="F3889" s="115">
        <v>10092.56</v>
      </c>
    </row>
    <row r="3890" spans="1:6" ht="30" x14ac:dyDescent="0.25">
      <c r="A3890" s="112" t="s">
        <v>7672</v>
      </c>
      <c r="B3890" s="113" t="s">
        <v>7673</v>
      </c>
      <c r="C3890" s="114" t="s">
        <v>319</v>
      </c>
      <c r="D3890" s="115">
        <v>14916.45</v>
      </c>
      <c r="E3890" s="115">
        <v>224.78</v>
      </c>
      <c r="F3890" s="115">
        <v>15141.23</v>
      </c>
    </row>
    <row r="3891" spans="1:6" ht="30" x14ac:dyDescent="0.25">
      <c r="A3891" s="112" t="s">
        <v>7674</v>
      </c>
      <c r="B3891" s="113" t="s">
        <v>7675</v>
      </c>
      <c r="C3891" s="114" t="s">
        <v>13</v>
      </c>
      <c r="D3891" s="115">
        <v>1175.75</v>
      </c>
      <c r="E3891" s="115">
        <v>149.85</v>
      </c>
      <c r="F3891" s="115">
        <v>1325.6</v>
      </c>
    </row>
    <row r="3892" spans="1:6" ht="45" x14ac:dyDescent="0.25">
      <c r="A3892" s="112" t="s">
        <v>7676</v>
      </c>
      <c r="B3892" s="113" t="s">
        <v>7677</v>
      </c>
      <c r="C3892" s="114" t="s">
        <v>13</v>
      </c>
      <c r="D3892" s="115">
        <v>1485.54</v>
      </c>
      <c r="E3892" s="115">
        <v>224.78</v>
      </c>
      <c r="F3892" s="115">
        <v>1710.32</v>
      </c>
    </row>
    <row r="3893" spans="1:6" ht="45" x14ac:dyDescent="0.25">
      <c r="A3893" s="112" t="s">
        <v>7678</v>
      </c>
      <c r="B3893" s="113" t="s">
        <v>7679</v>
      </c>
      <c r="C3893" s="114" t="s">
        <v>13</v>
      </c>
      <c r="D3893" s="115">
        <v>3633.51</v>
      </c>
      <c r="E3893" s="115">
        <v>295.95</v>
      </c>
      <c r="F3893" s="115">
        <v>3929.46</v>
      </c>
    </row>
    <row r="3894" spans="1:6" x14ac:dyDescent="0.25">
      <c r="A3894" s="108" t="s">
        <v>7680</v>
      </c>
      <c r="B3894" s="109" t="s">
        <v>7681</v>
      </c>
      <c r="C3894" s="110"/>
      <c r="D3894" s="111"/>
      <c r="E3894" s="111"/>
      <c r="F3894" s="111"/>
    </row>
    <row r="3895" spans="1:6" x14ac:dyDescent="0.25">
      <c r="A3895" s="112" t="s">
        <v>7682</v>
      </c>
      <c r="B3895" s="113" t="s">
        <v>7683</v>
      </c>
      <c r="C3895" s="114" t="s">
        <v>13</v>
      </c>
      <c r="D3895" s="115">
        <v>17.75</v>
      </c>
      <c r="E3895" s="115">
        <v>11.83</v>
      </c>
      <c r="F3895" s="115">
        <v>29.58</v>
      </c>
    </row>
    <row r="3896" spans="1:6" x14ac:dyDescent="0.25">
      <c r="A3896" s="112" t="s">
        <v>7684</v>
      </c>
      <c r="B3896" s="113" t="s">
        <v>7685</v>
      </c>
      <c r="C3896" s="114" t="s">
        <v>13</v>
      </c>
      <c r="D3896" s="115">
        <v>31.43</v>
      </c>
      <c r="E3896" s="115">
        <v>11.83</v>
      </c>
      <c r="F3896" s="115">
        <v>43.26</v>
      </c>
    </row>
    <row r="3897" spans="1:6" x14ac:dyDescent="0.25">
      <c r="A3897" s="112" t="s">
        <v>7686</v>
      </c>
      <c r="B3897" s="113" t="s">
        <v>7687</v>
      </c>
      <c r="C3897" s="114" t="s">
        <v>13</v>
      </c>
      <c r="D3897" s="115"/>
      <c r="E3897" s="115">
        <v>173.82</v>
      </c>
      <c r="F3897" s="115">
        <v>173.82</v>
      </c>
    </row>
    <row r="3898" spans="1:6" x14ac:dyDescent="0.25">
      <c r="A3898" s="112" t="s">
        <v>7688</v>
      </c>
      <c r="B3898" s="113" t="s">
        <v>7689</v>
      </c>
      <c r="C3898" s="114" t="s">
        <v>13</v>
      </c>
      <c r="D3898" s="115"/>
      <c r="E3898" s="115">
        <v>173.82</v>
      </c>
      <c r="F3898" s="115">
        <v>173.82</v>
      </c>
    </row>
    <row r="3899" spans="1:6" ht="30" x14ac:dyDescent="0.25">
      <c r="A3899" s="112" t="s">
        <v>7690</v>
      </c>
      <c r="B3899" s="113" t="s">
        <v>7691</v>
      </c>
      <c r="C3899" s="114" t="s">
        <v>13</v>
      </c>
      <c r="D3899" s="115">
        <v>14014.14</v>
      </c>
      <c r="E3899" s="115">
        <v>15.74</v>
      </c>
      <c r="F3899" s="115">
        <v>14029.88</v>
      </c>
    </row>
    <row r="3900" spans="1:6" x14ac:dyDescent="0.25">
      <c r="A3900" s="112" t="s">
        <v>7692</v>
      </c>
      <c r="B3900" s="113" t="s">
        <v>7693</v>
      </c>
      <c r="C3900" s="114" t="s">
        <v>13</v>
      </c>
      <c r="D3900" s="115">
        <v>2476.83</v>
      </c>
      <c r="E3900" s="115">
        <v>15.74</v>
      </c>
      <c r="F3900" s="115">
        <v>2492.5700000000002</v>
      </c>
    </row>
    <row r="3901" spans="1:6" ht="30" x14ac:dyDescent="0.25">
      <c r="A3901" s="108" t="s">
        <v>7694</v>
      </c>
      <c r="B3901" s="109" t="s">
        <v>7695</v>
      </c>
      <c r="C3901" s="110"/>
      <c r="D3901" s="111"/>
      <c r="E3901" s="111"/>
      <c r="F3901" s="111"/>
    </row>
    <row r="3902" spans="1:6" x14ac:dyDescent="0.25">
      <c r="A3902" s="108" t="s">
        <v>7696</v>
      </c>
      <c r="B3902" s="109" t="s">
        <v>7697</v>
      </c>
      <c r="C3902" s="110"/>
      <c r="D3902" s="111"/>
      <c r="E3902" s="111"/>
      <c r="F3902" s="111"/>
    </row>
    <row r="3903" spans="1:6" x14ac:dyDescent="0.25">
      <c r="A3903" s="112" t="s">
        <v>7698</v>
      </c>
      <c r="B3903" s="113" t="s">
        <v>7699</v>
      </c>
      <c r="C3903" s="114" t="s">
        <v>13</v>
      </c>
      <c r="D3903" s="115">
        <v>1601.04</v>
      </c>
      <c r="E3903" s="115">
        <v>74.22</v>
      </c>
      <c r="F3903" s="115">
        <v>1675.26</v>
      </c>
    </row>
    <row r="3904" spans="1:6" x14ac:dyDescent="0.25">
      <c r="A3904" s="112" t="s">
        <v>7700</v>
      </c>
      <c r="B3904" s="113" t="s">
        <v>7701</v>
      </c>
      <c r="C3904" s="114" t="s">
        <v>63</v>
      </c>
      <c r="D3904" s="115">
        <v>896.93</v>
      </c>
      <c r="E3904" s="115">
        <v>8.3800000000000008</v>
      </c>
      <c r="F3904" s="115">
        <v>905.31</v>
      </c>
    </row>
    <row r="3905" spans="1:6" ht="30" x14ac:dyDescent="0.25">
      <c r="A3905" s="112" t="s">
        <v>7702</v>
      </c>
      <c r="B3905" s="113" t="s">
        <v>7703</v>
      </c>
      <c r="C3905" s="114" t="s">
        <v>63</v>
      </c>
      <c r="D3905" s="115">
        <v>2139.7199999999998</v>
      </c>
      <c r="E3905" s="115">
        <v>8.3800000000000008</v>
      </c>
      <c r="F3905" s="115">
        <v>2148.1</v>
      </c>
    </row>
    <row r="3906" spans="1:6" ht="30" x14ac:dyDescent="0.25">
      <c r="A3906" s="112" t="s">
        <v>7704</v>
      </c>
      <c r="B3906" s="113" t="s">
        <v>7705</v>
      </c>
      <c r="C3906" s="114" t="s">
        <v>13</v>
      </c>
      <c r="D3906" s="115">
        <v>845.26</v>
      </c>
      <c r="E3906" s="115">
        <v>4.1900000000000004</v>
      </c>
      <c r="F3906" s="115">
        <v>849.45</v>
      </c>
    </row>
    <row r="3907" spans="1:6" ht="30" x14ac:dyDescent="0.25">
      <c r="A3907" s="112" t="s">
        <v>7706</v>
      </c>
      <c r="B3907" s="113" t="s">
        <v>7707</v>
      </c>
      <c r="C3907" s="114" t="s">
        <v>13</v>
      </c>
      <c r="D3907" s="115">
        <v>18626.75</v>
      </c>
      <c r="E3907" s="115">
        <v>149.71</v>
      </c>
      <c r="F3907" s="115">
        <v>18776.46</v>
      </c>
    </row>
    <row r="3908" spans="1:6" x14ac:dyDescent="0.25">
      <c r="A3908" s="112" t="s">
        <v>7708</v>
      </c>
      <c r="B3908" s="113" t="s">
        <v>7709</v>
      </c>
      <c r="C3908" s="114" t="s">
        <v>63</v>
      </c>
      <c r="D3908" s="115">
        <v>1685.76</v>
      </c>
      <c r="E3908" s="115">
        <v>26.93</v>
      </c>
      <c r="F3908" s="115">
        <v>1712.69</v>
      </c>
    </row>
    <row r="3909" spans="1:6" ht="30" x14ac:dyDescent="0.25">
      <c r="A3909" s="112" t="s">
        <v>7710</v>
      </c>
      <c r="B3909" s="113" t="s">
        <v>7711</v>
      </c>
      <c r="C3909" s="114" t="s">
        <v>13</v>
      </c>
      <c r="D3909" s="115">
        <v>88643.4</v>
      </c>
      <c r="E3909" s="115"/>
      <c r="F3909" s="115">
        <v>88643.4</v>
      </c>
    </row>
    <row r="3910" spans="1:6" ht="30" x14ac:dyDescent="0.25">
      <c r="A3910" s="112" t="s">
        <v>7712</v>
      </c>
      <c r="B3910" s="113" t="s">
        <v>7713</v>
      </c>
      <c r="C3910" s="114" t="s">
        <v>13</v>
      </c>
      <c r="D3910" s="115">
        <v>46593.54</v>
      </c>
      <c r="E3910" s="115">
        <v>243.22</v>
      </c>
      <c r="F3910" s="115">
        <v>46836.76</v>
      </c>
    </row>
    <row r="3911" spans="1:6" ht="45" x14ac:dyDescent="0.25">
      <c r="A3911" s="112" t="s">
        <v>7714</v>
      </c>
      <c r="B3911" s="113" t="s">
        <v>7715</v>
      </c>
      <c r="C3911" s="114" t="s">
        <v>319</v>
      </c>
      <c r="D3911" s="115">
        <v>399721.81</v>
      </c>
      <c r="E3911" s="115"/>
      <c r="F3911" s="115">
        <v>399721.81</v>
      </c>
    </row>
    <row r="3912" spans="1:6" ht="45" x14ac:dyDescent="0.25">
      <c r="A3912" s="112" t="s">
        <v>7716</v>
      </c>
      <c r="B3912" s="113" t="s">
        <v>7717</v>
      </c>
      <c r="C3912" s="114" t="s">
        <v>319</v>
      </c>
      <c r="D3912" s="115">
        <v>5073.09</v>
      </c>
      <c r="E3912" s="115">
        <v>54025.34</v>
      </c>
      <c r="F3912" s="115">
        <v>59098.43</v>
      </c>
    </row>
    <row r="3913" spans="1:6" ht="60" x14ac:dyDescent="0.25">
      <c r="A3913" s="112" t="s">
        <v>7718</v>
      </c>
      <c r="B3913" s="113" t="s">
        <v>7719</v>
      </c>
      <c r="C3913" s="114" t="s">
        <v>319</v>
      </c>
      <c r="D3913" s="115">
        <v>7021.84</v>
      </c>
      <c r="E3913" s="115">
        <v>65212.63</v>
      </c>
      <c r="F3913" s="115">
        <v>72234.47</v>
      </c>
    </row>
    <row r="3914" spans="1:6" x14ac:dyDescent="0.25">
      <c r="A3914" s="108" t="s">
        <v>7720</v>
      </c>
      <c r="B3914" s="109" t="s">
        <v>7721</v>
      </c>
      <c r="C3914" s="110"/>
      <c r="D3914" s="111"/>
      <c r="E3914" s="111"/>
      <c r="F3914" s="111"/>
    </row>
    <row r="3915" spans="1:6" x14ac:dyDescent="0.25">
      <c r="A3915" s="108" t="s">
        <v>7722</v>
      </c>
      <c r="B3915" s="109" t="s">
        <v>7723</v>
      </c>
      <c r="C3915" s="110"/>
      <c r="D3915" s="111"/>
      <c r="E3915" s="111"/>
      <c r="F3915" s="111"/>
    </row>
    <row r="3916" spans="1:6" x14ac:dyDescent="0.25">
      <c r="A3916" s="112" t="s">
        <v>7724</v>
      </c>
      <c r="B3916" s="113" t="s">
        <v>7725</v>
      </c>
      <c r="C3916" s="114" t="s">
        <v>13</v>
      </c>
      <c r="D3916" s="115">
        <v>1363.93</v>
      </c>
      <c r="E3916" s="115">
        <v>251.77</v>
      </c>
      <c r="F3916" s="115">
        <v>1615.7</v>
      </c>
    </row>
    <row r="3917" spans="1:6" x14ac:dyDescent="0.25">
      <c r="A3917" s="112" t="s">
        <v>7726</v>
      </c>
      <c r="B3917" s="113" t="s">
        <v>7727</v>
      </c>
      <c r="C3917" s="114" t="s">
        <v>13</v>
      </c>
      <c r="D3917" s="115">
        <v>1201.27</v>
      </c>
      <c r="E3917" s="115">
        <v>251.77</v>
      </c>
      <c r="F3917" s="115">
        <v>1453.04</v>
      </c>
    </row>
    <row r="3918" spans="1:6" x14ac:dyDescent="0.25">
      <c r="A3918" s="112" t="s">
        <v>7728</v>
      </c>
      <c r="B3918" s="113" t="s">
        <v>7729</v>
      </c>
      <c r="C3918" s="114" t="s">
        <v>13</v>
      </c>
      <c r="D3918" s="115">
        <v>1755.94</v>
      </c>
      <c r="E3918" s="115">
        <v>251.77</v>
      </c>
      <c r="F3918" s="115">
        <v>2007.71</v>
      </c>
    </row>
    <row r="3919" spans="1:6" x14ac:dyDescent="0.25">
      <c r="A3919" s="112" t="s">
        <v>14903</v>
      </c>
      <c r="B3919" s="113" t="s">
        <v>14904</v>
      </c>
      <c r="C3919" s="114" t="s">
        <v>13</v>
      </c>
      <c r="D3919" s="115">
        <v>2428.5</v>
      </c>
      <c r="E3919" s="115">
        <v>251.77</v>
      </c>
      <c r="F3919" s="115">
        <v>2680.27</v>
      </c>
    </row>
    <row r="3920" spans="1:6" x14ac:dyDescent="0.25">
      <c r="A3920" s="112" t="s">
        <v>7730</v>
      </c>
      <c r="B3920" s="113" t="s">
        <v>7731</v>
      </c>
      <c r="C3920" s="114" t="s">
        <v>13</v>
      </c>
      <c r="D3920" s="115">
        <v>1948.75</v>
      </c>
      <c r="E3920" s="115">
        <v>251.77</v>
      </c>
      <c r="F3920" s="115">
        <v>2200.52</v>
      </c>
    </row>
    <row r="3921" spans="1:6" x14ac:dyDescent="0.25">
      <c r="A3921" s="112" t="s">
        <v>7732</v>
      </c>
      <c r="B3921" s="113" t="s">
        <v>7733</v>
      </c>
      <c r="C3921" s="114" t="s">
        <v>13</v>
      </c>
      <c r="D3921" s="115">
        <v>1266.6400000000001</v>
      </c>
      <c r="E3921" s="115">
        <v>251.77</v>
      </c>
      <c r="F3921" s="115">
        <v>1518.41</v>
      </c>
    </row>
    <row r="3922" spans="1:6" x14ac:dyDescent="0.25">
      <c r="A3922" s="112" t="s">
        <v>7734</v>
      </c>
      <c r="B3922" s="113" t="s">
        <v>7735</v>
      </c>
      <c r="C3922" s="114" t="s">
        <v>13</v>
      </c>
      <c r="D3922" s="115">
        <v>1484.83</v>
      </c>
      <c r="E3922" s="115">
        <v>251.77</v>
      </c>
      <c r="F3922" s="115">
        <v>1736.6</v>
      </c>
    </row>
    <row r="3923" spans="1:6" x14ac:dyDescent="0.25">
      <c r="A3923" s="112" t="s">
        <v>7736</v>
      </c>
      <c r="B3923" s="113" t="s">
        <v>7737</v>
      </c>
      <c r="C3923" s="114" t="s">
        <v>13</v>
      </c>
      <c r="D3923" s="115">
        <v>1890.7</v>
      </c>
      <c r="E3923" s="115">
        <v>251.77</v>
      </c>
      <c r="F3923" s="115">
        <v>2142.4699999999998</v>
      </c>
    </row>
    <row r="3924" spans="1:6" x14ac:dyDescent="0.25">
      <c r="A3924" s="112" t="s">
        <v>7738</v>
      </c>
      <c r="B3924" s="113" t="s">
        <v>7739</v>
      </c>
      <c r="C3924" s="114" t="s">
        <v>13</v>
      </c>
      <c r="D3924" s="115">
        <v>2269.7399999999998</v>
      </c>
      <c r="E3924" s="115">
        <v>251.77</v>
      </c>
      <c r="F3924" s="115">
        <v>2521.5100000000002</v>
      </c>
    </row>
    <row r="3925" spans="1:6" x14ac:dyDescent="0.25">
      <c r="A3925" s="112" t="s">
        <v>7740</v>
      </c>
      <c r="B3925" s="113" t="s">
        <v>7741</v>
      </c>
      <c r="C3925" s="114" t="s">
        <v>13</v>
      </c>
      <c r="D3925" s="115">
        <v>2674.95</v>
      </c>
      <c r="E3925" s="115">
        <v>251.77</v>
      </c>
      <c r="F3925" s="115">
        <v>2926.72</v>
      </c>
    </row>
    <row r="3926" spans="1:6" x14ac:dyDescent="0.25">
      <c r="A3926" s="112" t="s">
        <v>7742</v>
      </c>
      <c r="B3926" s="113" t="s">
        <v>7743</v>
      </c>
      <c r="C3926" s="114" t="s">
        <v>13</v>
      </c>
      <c r="D3926" s="115">
        <v>2882.32</v>
      </c>
      <c r="E3926" s="115">
        <v>251.77</v>
      </c>
      <c r="F3926" s="115">
        <v>3134.09</v>
      </c>
    </row>
    <row r="3927" spans="1:6" x14ac:dyDescent="0.25">
      <c r="A3927" s="112" t="s">
        <v>7744</v>
      </c>
      <c r="B3927" s="113" t="s">
        <v>7745</v>
      </c>
      <c r="C3927" s="114" t="s">
        <v>13</v>
      </c>
      <c r="D3927" s="115">
        <v>3148.45</v>
      </c>
      <c r="E3927" s="115">
        <v>251.77</v>
      </c>
      <c r="F3927" s="115">
        <v>3400.22</v>
      </c>
    </row>
    <row r="3928" spans="1:6" x14ac:dyDescent="0.25">
      <c r="A3928" s="112" t="s">
        <v>7746</v>
      </c>
      <c r="B3928" s="113" t="s">
        <v>7747</v>
      </c>
      <c r="C3928" s="114" t="s">
        <v>13</v>
      </c>
      <c r="D3928" s="115">
        <v>4595.58</v>
      </c>
      <c r="E3928" s="115">
        <v>251.77</v>
      </c>
      <c r="F3928" s="115">
        <v>4847.3500000000004</v>
      </c>
    </row>
    <row r="3929" spans="1:6" x14ac:dyDescent="0.25">
      <c r="A3929" s="108" t="s">
        <v>7748</v>
      </c>
      <c r="B3929" s="109" t="s">
        <v>7749</v>
      </c>
      <c r="C3929" s="110"/>
      <c r="D3929" s="111"/>
      <c r="E3929" s="111"/>
      <c r="F3929" s="111"/>
    </row>
    <row r="3930" spans="1:6" x14ac:dyDescent="0.25">
      <c r="A3930" s="112" t="s">
        <v>7750</v>
      </c>
      <c r="B3930" s="113" t="s">
        <v>7751</v>
      </c>
      <c r="C3930" s="114" t="s">
        <v>13</v>
      </c>
      <c r="D3930" s="115">
        <v>573.98</v>
      </c>
      <c r="E3930" s="115">
        <v>151.03</v>
      </c>
      <c r="F3930" s="115">
        <v>725.01</v>
      </c>
    </row>
    <row r="3931" spans="1:6" x14ac:dyDescent="0.25">
      <c r="A3931" s="112" t="s">
        <v>7752</v>
      </c>
      <c r="B3931" s="113" t="s">
        <v>7753</v>
      </c>
      <c r="C3931" s="114" t="s">
        <v>13</v>
      </c>
      <c r="D3931" s="115">
        <v>411.87</v>
      </c>
      <c r="E3931" s="115">
        <v>181.23</v>
      </c>
      <c r="F3931" s="115">
        <v>593.1</v>
      </c>
    </row>
    <row r="3932" spans="1:6" x14ac:dyDescent="0.25">
      <c r="A3932" s="112" t="s">
        <v>7754</v>
      </c>
      <c r="B3932" s="113" t="s">
        <v>7755</v>
      </c>
      <c r="C3932" s="114" t="s">
        <v>13</v>
      </c>
      <c r="D3932" s="115">
        <v>895.53</v>
      </c>
      <c r="E3932" s="115">
        <v>181.23</v>
      </c>
      <c r="F3932" s="115">
        <v>1076.76</v>
      </c>
    </row>
    <row r="3933" spans="1:6" x14ac:dyDescent="0.25">
      <c r="A3933" s="112" t="s">
        <v>7756</v>
      </c>
      <c r="B3933" s="113" t="s">
        <v>7757</v>
      </c>
      <c r="C3933" s="114" t="s">
        <v>13</v>
      </c>
      <c r="D3933" s="115">
        <v>1132.99</v>
      </c>
      <c r="E3933" s="115">
        <v>271.85000000000002</v>
      </c>
      <c r="F3933" s="115">
        <v>1404.84</v>
      </c>
    </row>
    <row r="3934" spans="1:6" x14ac:dyDescent="0.25">
      <c r="A3934" s="112" t="s">
        <v>7758</v>
      </c>
      <c r="B3934" s="113" t="s">
        <v>7759</v>
      </c>
      <c r="C3934" s="114" t="s">
        <v>13</v>
      </c>
      <c r="D3934" s="115">
        <v>1307.3399999999999</v>
      </c>
      <c r="E3934" s="115">
        <v>362.46</v>
      </c>
      <c r="F3934" s="115">
        <v>1669.8</v>
      </c>
    </row>
    <row r="3935" spans="1:6" x14ac:dyDescent="0.25">
      <c r="A3935" s="112" t="s">
        <v>7760</v>
      </c>
      <c r="B3935" s="113" t="s">
        <v>7761</v>
      </c>
      <c r="C3935" s="114" t="s">
        <v>13</v>
      </c>
      <c r="D3935" s="115">
        <v>2004.09</v>
      </c>
      <c r="E3935" s="115">
        <v>271.85000000000002</v>
      </c>
      <c r="F3935" s="115">
        <v>2275.94</v>
      </c>
    </row>
    <row r="3936" spans="1:6" x14ac:dyDescent="0.25">
      <c r="A3936" s="112" t="s">
        <v>7762</v>
      </c>
      <c r="B3936" s="113" t="s">
        <v>7763</v>
      </c>
      <c r="C3936" s="114" t="s">
        <v>13</v>
      </c>
      <c r="D3936" s="115">
        <v>1023.25</v>
      </c>
      <c r="E3936" s="115">
        <v>271.85000000000002</v>
      </c>
      <c r="F3936" s="115">
        <v>1295.0999999999999</v>
      </c>
    </row>
    <row r="3937" spans="1:6" x14ac:dyDescent="0.25">
      <c r="A3937" s="112" t="s">
        <v>7764</v>
      </c>
      <c r="B3937" s="113" t="s">
        <v>7765</v>
      </c>
      <c r="C3937" s="114" t="s">
        <v>13</v>
      </c>
      <c r="D3937" s="115">
        <v>2005.99</v>
      </c>
      <c r="E3937" s="115">
        <v>362.46</v>
      </c>
      <c r="F3937" s="115">
        <v>2368.4499999999998</v>
      </c>
    </row>
    <row r="3938" spans="1:6" x14ac:dyDescent="0.25">
      <c r="A3938" s="112" t="s">
        <v>7766</v>
      </c>
      <c r="B3938" s="113" t="s">
        <v>7767</v>
      </c>
      <c r="C3938" s="114" t="s">
        <v>13</v>
      </c>
      <c r="D3938" s="115">
        <v>100.86</v>
      </c>
      <c r="E3938" s="115">
        <v>120.82</v>
      </c>
      <c r="F3938" s="115">
        <v>221.68</v>
      </c>
    </row>
    <row r="3939" spans="1:6" x14ac:dyDescent="0.25">
      <c r="A3939" s="112" t="s">
        <v>7768</v>
      </c>
      <c r="B3939" s="113" t="s">
        <v>7769</v>
      </c>
      <c r="C3939" s="114" t="s">
        <v>13</v>
      </c>
      <c r="D3939" s="115">
        <v>108.92</v>
      </c>
      <c r="E3939" s="115">
        <v>120.82</v>
      </c>
      <c r="F3939" s="115">
        <v>229.74</v>
      </c>
    </row>
    <row r="3940" spans="1:6" x14ac:dyDescent="0.25">
      <c r="A3940" s="112" t="s">
        <v>7770</v>
      </c>
      <c r="B3940" s="113" t="s">
        <v>7771</v>
      </c>
      <c r="C3940" s="114" t="s">
        <v>13</v>
      </c>
      <c r="D3940" s="115">
        <v>185.27</v>
      </c>
      <c r="E3940" s="115">
        <v>151.03</v>
      </c>
      <c r="F3940" s="115">
        <v>336.3</v>
      </c>
    </row>
    <row r="3941" spans="1:6" x14ac:dyDescent="0.25">
      <c r="A3941" s="112" t="s">
        <v>7772</v>
      </c>
      <c r="B3941" s="113" t="s">
        <v>7773</v>
      </c>
      <c r="C3941" s="114" t="s">
        <v>13</v>
      </c>
      <c r="D3941" s="115">
        <v>370.54</v>
      </c>
      <c r="E3941" s="115">
        <v>181.23</v>
      </c>
      <c r="F3941" s="115">
        <v>551.77</v>
      </c>
    </row>
    <row r="3942" spans="1:6" x14ac:dyDescent="0.25">
      <c r="A3942" s="108" t="s">
        <v>7774</v>
      </c>
      <c r="B3942" s="109" t="s">
        <v>7775</v>
      </c>
      <c r="C3942" s="110"/>
      <c r="D3942" s="111"/>
      <c r="E3942" s="111"/>
      <c r="F3942" s="111"/>
    </row>
    <row r="3943" spans="1:6" x14ac:dyDescent="0.25">
      <c r="A3943" s="112" t="s">
        <v>7776</v>
      </c>
      <c r="B3943" s="113" t="s">
        <v>7777</v>
      </c>
      <c r="C3943" s="114" t="s">
        <v>13</v>
      </c>
      <c r="D3943" s="115">
        <v>209.04</v>
      </c>
      <c r="E3943" s="115">
        <v>198.43</v>
      </c>
      <c r="F3943" s="115">
        <v>407.47</v>
      </c>
    </row>
    <row r="3944" spans="1:6" ht="30" x14ac:dyDescent="0.25">
      <c r="A3944" s="112" t="s">
        <v>7778</v>
      </c>
      <c r="B3944" s="113" t="s">
        <v>7779</v>
      </c>
      <c r="C3944" s="114" t="s">
        <v>13</v>
      </c>
      <c r="D3944" s="115">
        <v>53.11</v>
      </c>
      <c r="E3944" s="115">
        <v>14.69</v>
      </c>
      <c r="F3944" s="115">
        <v>67.8</v>
      </c>
    </row>
    <row r="3945" spans="1:6" ht="30" x14ac:dyDescent="0.25">
      <c r="A3945" s="112" t="s">
        <v>7780</v>
      </c>
      <c r="B3945" s="113" t="s">
        <v>7781</v>
      </c>
      <c r="C3945" s="114" t="s">
        <v>13</v>
      </c>
      <c r="D3945" s="115">
        <v>580.82000000000005</v>
      </c>
      <c r="E3945" s="115">
        <v>29.37</v>
      </c>
      <c r="F3945" s="115">
        <v>610.19000000000005</v>
      </c>
    </row>
    <row r="3946" spans="1:6" x14ac:dyDescent="0.25">
      <c r="A3946" s="112" t="s">
        <v>7782</v>
      </c>
      <c r="B3946" s="113" t="s">
        <v>7783</v>
      </c>
      <c r="C3946" s="114" t="s">
        <v>13</v>
      </c>
      <c r="D3946" s="115">
        <v>32.24</v>
      </c>
      <c r="E3946" s="115">
        <v>29.4</v>
      </c>
      <c r="F3946" s="115">
        <v>61.64</v>
      </c>
    </row>
    <row r="3947" spans="1:6" ht="30" x14ac:dyDescent="0.25">
      <c r="A3947" s="108" t="s">
        <v>7784</v>
      </c>
      <c r="B3947" s="109" t="s">
        <v>7785</v>
      </c>
      <c r="C3947" s="110"/>
      <c r="D3947" s="111"/>
      <c r="E3947" s="111"/>
      <c r="F3947" s="111"/>
    </row>
    <row r="3948" spans="1:6" x14ac:dyDescent="0.25">
      <c r="A3948" s="108" t="s">
        <v>7786</v>
      </c>
      <c r="B3948" s="109" t="s">
        <v>7787</v>
      </c>
      <c r="C3948" s="110"/>
      <c r="D3948" s="111"/>
      <c r="E3948" s="111"/>
      <c r="F3948" s="111"/>
    </row>
    <row r="3949" spans="1:6" ht="30" x14ac:dyDescent="0.25">
      <c r="A3949" s="112" t="s">
        <v>7788</v>
      </c>
      <c r="B3949" s="113" t="s">
        <v>7789</v>
      </c>
      <c r="C3949" s="114" t="s">
        <v>13</v>
      </c>
      <c r="D3949" s="115">
        <v>64.69</v>
      </c>
      <c r="E3949" s="115"/>
      <c r="F3949" s="115">
        <v>64.69</v>
      </c>
    </row>
    <row r="3950" spans="1:6" ht="30" x14ac:dyDescent="0.25">
      <c r="A3950" s="112" t="s">
        <v>7790</v>
      </c>
      <c r="B3950" s="113" t="s">
        <v>7791</v>
      </c>
      <c r="C3950" s="114" t="s">
        <v>13</v>
      </c>
      <c r="D3950" s="115">
        <v>395.85</v>
      </c>
      <c r="E3950" s="115">
        <v>51.87</v>
      </c>
      <c r="F3950" s="115">
        <v>447.72</v>
      </c>
    </row>
    <row r="3951" spans="1:6" ht="30" x14ac:dyDescent="0.25">
      <c r="A3951" s="112" t="s">
        <v>7792</v>
      </c>
      <c r="B3951" s="113" t="s">
        <v>7793</v>
      </c>
      <c r="C3951" s="114" t="s">
        <v>13</v>
      </c>
      <c r="D3951" s="115">
        <v>828.16</v>
      </c>
      <c r="E3951" s="115">
        <v>110.32</v>
      </c>
      <c r="F3951" s="115">
        <v>938.48</v>
      </c>
    </row>
    <row r="3952" spans="1:6" ht="30" x14ac:dyDescent="0.25">
      <c r="A3952" s="112" t="s">
        <v>7794</v>
      </c>
      <c r="B3952" s="113" t="s">
        <v>7795</v>
      </c>
      <c r="C3952" s="114" t="s">
        <v>13</v>
      </c>
      <c r="D3952" s="115">
        <v>163.6</v>
      </c>
      <c r="E3952" s="115">
        <v>16.8</v>
      </c>
      <c r="F3952" s="115">
        <v>180.4</v>
      </c>
    </row>
    <row r="3953" spans="1:6" x14ac:dyDescent="0.25">
      <c r="A3953" s="112" t="s">
        <v>7796</v>
      </c>
      <c r="B3953" s="113" t="s">
        <v>7797</v>
      </c>
      <c r="C3953" s="114" t="s">
        <v>13</v>
      </c>
      <c r="D3953" s="115">
        <v>33.76</v>
      </c>
      <c r="E3953" s="115">
        <v>6.3</v>
      </c>
      <c r="F3953" s="115">
        <v>40.06</v>
      </c>
    </row>
    <row r="3954" spans="1:6" x14ac:dyDescent="0.25">
      <c r="A3954" s="112" t="s">
        <v>7798</v>
      </c>
      <c r="B3954" s="113" t="s">
        <v>7799</v>
      </c>
      <c r="C3954" s="114" t="s">
        <v>13</v>
      </c>
      <c r="D3954" s="115">
        <v>147.79</v>
      </c>
      <c r="E3954" s="115">
        <v>6.3</v>
      </c>
      <c r="F3954" s="115">
        <v>154.09</v>
      </c>
    </row>
    <row r="3955" spans="1:6" ht="30" x14ac:dyDescent="0.25">
      <c r="A3955" s="112" t="s">
        <v>7800</v>
      </c>
      <c r="B3955" s="113" t="s">
        <v>7801</v>
      </c>
      <c r="C3955" s="114" t="s">
        <v>319</v>
      </c>
      <c r="D3955" s="115">
        <v>4998.6899999999996</v>
      </c>
      <c r="E3955" s="115"/>
      <c r="F3955" s="115">
        <v>4998.6899999999996</v>
      </c>
    </row>
    <row r="3956" spans="1:6" ht="30" x14ac:dyDescent="0.25">
      <c r="A3956" s="112" t="s">
        <v>7802</v>
      </c>
      <c r="B3956" s="113" t="s">
        <v>7803</v>
      </c>
      <c r="C3956" s="114" t="s">
        <v>319</v>
      </c>
      <c r="D3956" s="115">
        <v>23281.01</v>
      </c>
      <c r="E3956" s="115"/>
      <c r="F3956" s="115">
        <v>23281.01</v>
      </c>
    </row>
    <row r="3957" spans="1:6" ht="30" x14ac:dyDescent="0.25">
      <c r="A3957" s="112" t="s">
        <v>7804</v>
      </c>
      <c r="B3957" s="113" t="s">
        <v>7805</v>
      </c>
      <c r="C3957" s="114" t="s">
        <v>319</v>
      </c>
      <c r="D3957" s="115">
        <v>65151.42</v>
      </c>
      <c r="E3957" s="115"/>
      <c r="F3957" s="115">
        <v>65151.42</v>
      </c>
    </row>
    <row r="3958" spans="1:6" x14ac:dyDescent="0.25">
      <c r="A3958" s="108" t="s">
        <v>7806</v>
      </c>
      <c r="B3958" s="109" t="s">
        <v>7807</v>
      </c>
      <c r="C3958" s="110"/>
      <c r="D3958" s="111"/>
      <c r="E3958" s="111"/>
      <c r="F3958" s="111"/>
    </row>
    <row r="3959" spans="1:6" x14ac:dyDescent="0.25">
      <c r="A3959" s="112" t="s">
        <v>7808</v>
      </c>
      <c r="B3959" s="113" t="s">
        <v>7809</v>
      </c>
      <c r="C3959" s="114" t="s">
        <v>13</v>
      </c>
      <c r="D3959" s="115">
        <v>8431.35</v>
      </c>
      <c r="E3959" s="115">
        <v>62.99</v>
      </c>
      <c r="F3959" s="115">
        <v>8494.34</v>
      </c>
    </row>
    <row r="3960" spans="1:6" ht="30" x14ac:dyDescent="0.25">
      <c r="A3960" s="112" t="s">
        <v>7810</v>
      </c>
      <c r="B3960" s="113" t="s">
        <v>7811</v>
      </c>
      <c r="C3960" s="114" t="s">
        <v>13</v>
      </c>
      <c r="D3960" s="115">
        <v>11415.78</v>
      </c>
      <c r="E3960" s="115">
        <v>62.99</v>
      </c>
      <c r="F3960" s="115">
        <v>11478.77</v>
      </c>
    </row>
    <row r="3961" spans="1:6" x14ac:dyDescent="0.25">
      <c r="A3961" s="112" t="s">
        <v>7812</v>
      </c>
      <c r="B3961" s="113" t="s">
        <v>7813</v>
      </c>
      <c r="C3961" s="114" t="s">
        <v>13</v>
      </c>
      <c r="D3961" s="115">
        <v>32000.23</v>
      </c>
      <c r="E3961" s="115">
        <v>62.99</v>
      </c>
      <c r="F3961" s="115">
        <v>32063.22</v>
      </c>
    </row>
    <row r="3962" spans="1:6" x14ac:dyDescent="0.25">
      <c r="A3962" s="108" t="s">
        <v>7814</v>
      </c>
      <c r="B3962" s="109" t="s">
        <v>7815</v>
      </c>
      <c r="C3962" s="110"/>
      <c r="D3962" s="111"/>
      <c r="E3962" s="111"/>
      <c r="F3962" s="111"/>
    </row>
    <row r="3963" spans="1:6" ht="30" x14ac:dyDescent="0.25">
      <c r="A3963" s="112" t="s">
        <v>7816</v>
      </c>
      <c r="B3963" s="113" t="s">
        <v>7817</v>
      </c>
      <c r="C3963" s="114" t="s">
        <v>13</v>
      </c>
      <c r="D3963" s="115">
        <v>33984.910000000003</v>
      </c>
      <c r="E3963" s="115">
        <v>117.48</v>
      </c>
      <c r="F3963" s="115">
        <v>34102.39</v>
      </c>
    </row>
    <row r="3964" spans="1:6" ht="30" x14ac:dyDescent="0.25">
      <c r="A3964" s="112" t="s">
        <v>7818</v>
      </c>
      <c r="B3964" s="113" t="s">
        <v>7819</v>
      </c>
      <c r="C3964" s="114" t="s">
        <v>13</v>
      </c>
      <c r="D3964" s="115">
        <v>44676.87</v>
      </c>
      <c r="E3964" s="115">
        <v>117.48</v>
      </c>
      <c r="F3964" s="115">
        <v>44794.35</v>
      </c>
    </row>
    <row r="3965" spans="1:6" ht="30" x14ac:dyDescent="0.25">
      <c r="A3965" s="112" t="s">
        <v>7820</v>
      </c>
      <c r="B3965" s="113" t="s">
        <v>7821</v>
      </c>
      <c r="C3965" s="114" t="s">
        <v>13</v>
      </c>
      <c r="D3965" s="115">
        <v>50598.62</v>
      </c>
      <c r="E3965" s="115">
        <v>117.48</v>
      </c>
      <c r="F3965" s="115">
        <v>50716.1</v>
      </c>
    </row>
    <row r="3966" spans="1:6" x14ac:dyDescent="0.25">
      <c r="A3966" s="112" t="s">
        <v>7822</v>
      </c>
      <c r="B3966" s="113" t="s">
        <v>7823</v>
      </c>
      <c r="C3966" s="114" t="s">
        <v>13</v>
      </c>
      <c r="D3966" s="115">
        <v>4827.34</v>
      </c>
      <c r="E3966" s="115">
        <v>83.98</v>
      </c>
      <c r="F3966" s="115">
        <v>4911.32</v>
      </c>
    </row>
    <row r="3967" spans="1:6" ht="30" x14ac:dyDescent="0.25">
      <c r="A3967" s="112" t="s">
        <v>7824</v>
      </c>
      <c r="B3967" s="113" t="s">
        <v>7825</v>
      </c>
      <c r="C3967" s="114" t="s">
        <v>13</v>
      </c>
      <c r="D3967" s="115">
        <v>12972.28</v>
      </c>
      <c r="E3967" s="115">
        <v>117.48</v>
      </c>
      <c r="F3967" s="115">
        <v>13089.76</v>
      </c>
    </row>
    <row r="3968" spans="1:6" ht="30" x14ac:dyDescent="0.25">
      <c r="A3968" s="112" t="s">
        <v>7826</v>
      </c>
      <c r="B3968" s="113" t="s">
        <v>7827</v>
      </c>
      <c r="C3968" s="114" t="s">
        <v>13</v>
      </c>
      <c r="D3968" s="115">
        <v>19241.66</v>
      </c>
      <c r="E3968" s="115">
        <v>83.98</v>
      </c>
      <c r="F3968" s="115">
        <v>19325.64</v>
      </c>
    </row>
    <row r="3969" spans="1:6" ht="30" x14ac:dyDescent="0.25">
      <c r="A3969" s="112" t="s">
        <v>7828</v>
      </c>
      <c r="B3969" s="113" t="s">
        <v>7829</v>
      </c>
      <c r="C3969" s="114" t="s">
        <v>13</v>
      </c>
      <c r="D3969" s="115">
        <v>671.21</v>
      </c>
      <c r="E3969" s="115">
        <v>41.99</v>
      </c>
      <c r="F3969" s="115">
        <v>713.2</v>
      </c>
    </row>
    <row r="3970" spans="1:6" ht="30" x14ac:dyDescent="0.25">
      <c r="A3970" s="112" t="s">
        <v>7830</v>
      </c>
      <c r="B3970" s="113" t="s">
        <v>7831</v>
      </c>
      <c r="C3970" s="114" t="s">
        <v>13</v>
      </c>
      <c r="D3970" s="115">
        <v>42177.65</v>
      </c>
      <c r="E3970" s="115">
        <v>117.48</v>
      </c>
      <c r="F3970" s="115">
        <v>42295.13</v>
      </c>
    </row>
    <row r="3971" spans="1:6" ht="30" x14ac:dyDescent="0.25">
      <c r="A3971" s="112" t="s">
        <v>7832</v>
      </c>
      <c r="B3971" s="113" t="s">
        <v>7833</v>
      </c>
      <c r="C3971" s="114" t="s">
        <v>13</v>
      </c>
      <c r="D3971" s="115">
        <v>53730.77</v>
      </c>
      <c r="E3971" s="115">
        <v>117.48</v>
      </c>
      <c r="F3971" s="115">
        <v>53848.25</v>
      </c>
    </row>
    <row r="3972" spans="1:6" ht="30" x14ac:dyDescent="0.25">
      <c r="A3972" s="112" t="s">
        <v>7834</v>
      </c>
      <c r="B3972" s="113" t="s">
        <v>7835</v>
      </c>
      <c r="C3972" s="114" t="s">
        <v>13</v>
      </c>
      <c r="D3972" s="115">
        <v>124447.73</v>
      </c>
      <c r="E3972" s="115">
        <v>117.48</v>
      </c>
      <c r="F3972" s="115">
        <v>124565.21</v>
      </c>
    </row>
    <row r="3973" spans="1:6" ht="30" x14ac:dyDescent="0.25">
      <c r="A3973" s="112" t="s">
        <v>7836</v>
      </c>
      <c r="B3973" s="113" t="s">
        <v>7837</v>
      </c>
      <c r="C3973" s="114" t="s">
        <v>13</v>
      </c>
      <c r="D3973" s="115">
        <v>131717.53</v>
      </c>
      <c r="E3973" s="115">
        <v>117.48</v>
      </c>
      <c r="F3973" s="115">
        <v>131835.01</v>
      </c>
    </row>
    <row r="3974" spans="1:6" ht="30" x14ac:dyDescent="0.25">
      <c r="A3974" s="112" t="s">
        <v>7838</v>
      </c>
      <c r="B3974" s="113" t="s">
        <v>7839</v>
      </c>
      <c r="C3974" s="114" t="s">
        <v>13</v>
      </c>
      <c r="D3974" s="115">
        <v>52598.14</v>
      </c>
      <c r="E3974" s="115">
        <v>117.48</v>
      </c>
      <c r="F3974" s="115">
        <v>52715.62</v>
      </c>
    </row>
    <row r="3975" spans="1:6" ht="30" x14ac:dyDescent="0.25">
      <c r="A3975" s="112" t="s">
        <v>7840</v>
      </c>
      <c r="B3975" s="113" t="s">
        <v>7841</v>
      </c>
      <c r="C3975" s="114" t="s">
        <v>13</v>
      </c>
      <c r="D3975" s="115">
        <v>23387.32</v>
      </c>
      <c r="E3975" s="115">
        <v>117.48</v>
      </c>
      <c r="F3975" s="115">
        <v>23504.799999999999</v>
      </c>
    </row>
    <row r="3976" spans="1:6" ht="30" x14ac:dyDescent="0.25">
      <c r="A3976" s="112" t="s">
        <v>7842</v>
      </c>
      <c r="B3976" s="113" t="s">
        <v>7843</v>
      </c>
      <c r="C3976" s="114" t="s">
        <v>13</v>
      </c>
      <c r="D3976" s="115">
        <v>33901.46</v>
      </c>
      <c r="E3976" s="115">
        <v>117.48</v>
      </c>
      <c r="F3976" s="115">
        <v>34018.94</v>
      </c>
    </row>
    <row r="3977" spans="1:6" ht="30" x14ac:dyDescent="0.25">
      <c r="A3977" s="112" t="s">
        <v>7844</v>
      </c>
      <c r="B3977" s="113" t="s">
        <v>7845</v>
      </c>
      <c r="C3977" s="114" t="s">
        <v>13</v>
      </c>
      <c r="D3977" s="115">
        <v>80930.95</v>
      </c>
      <c r="E3977" s="115">
        <v>117.48</v>
      </c>
      <c r="F3977" s="115">
        <v>81048.429999999993</v>
      </c>
    </row>
    <row r="3978" spans="1:6" ht="30" x14ac:dyDescent="0.25">
      <c r="A3978" s="112" t="s">
        <v>7846</v>
      </c>
      <c r="B3978" s="113" t="s">
        <v>7847</v>
      </c>
      <c r="C3978" s="114" t="s">
        <v>13</v>
      </c>
      <c r="D3978" s="115">
        <v>30045.599999999999</v>
      </c>
      <c r="E3978" s="115">
        <v>117.48</v>
      </c>
      <c r="F3978" s="115">
        <v>30163.08</v>
      </c>
    </row>
    <row r="3979" spans="1:6" ht="30" x14ac:dyDescent="0.25">
      <c r="A3979" s="112" t="s">
        <v>7848</v>
      </c>
      <c r="B3979" s="113" t="s">
        <v>7849</v>
      </c>
      <c r="C3979" s="114" t="s">
        <v>13</v>
      </c>
      <c r="D3979" s="115">
        <v>76725.34</v>
      </c>
      <c r="E3979" s="115">
        <v>117.48</v>
      </c>
      <c r="F3979" s="115">
        <v>76842.820000000007</v>
      </c>
    </row>
    <row r="3980" spans="1:6" x14ac:dyDescent="0.25">
      <c r="A3980" s="108" t="s">
        <v>7850</v>
      </c>
      <c r="B3980" s="109" t="s">
        <v>7851</v>
      </c>
      <c r="C3980" s="110"/>
      <c r="D3980" s="111"/>
      <c r="E3980" s="111"/>
      <c r="F3980" s="111"/>
    </row>
    <row r="3981" spans="1:6" x14ac:dyDescent="0.25">
      <c r="A3981" s="112" t="s">
        <v>7852</v>
      </c>
      <c r="B3981" s="113" t="s">
        <v>7853</v>
      </c>
      <c r="C3981" s="114" t="s">
        <v>13</v>
      </c>
      <c r="D3981" s="115">
        <v>674.06</v>
      </c>
      <c r="E3981" s="115">
        <v>48.22</v>
      </c>
      <c r="F3981" s="115">
        <v>722.28</v>
      </c>
    </row>
    <row r="3982" spans="1:6" x14ac:dyDescent="0.25">
      <c r="A3982" s="108" t="s">
        <v>7854</v>
      </c>
      <c r="B3982" s="109" t="s">
        <v>7855</v>
      </c>
      <c r="C3982" s="110"/>
      <c r="D3982" s="111"/>
      <c r="E3982" s="111"/>
      <c r="F3982" s="111"/>
    </row>
    <row r="3983" spans="1:6" x14ac:dyDescent="0.25">
      <c r="A3983" s="112" t="s">
        <v>7856</v>
      </c>
      <c r="B3983" s="113" t="s">
        <v>7857</v>
      </c>
      <c r="C3983" s="114" t="s">
        <v>13</v>
      </c>
      <c r="D3983" s="115">
        <v>47.02</v>
      </c>
      <c r="E3983" s="115">
        <v>8.4</v>
      </c>
      <c r="F3983" s="115">
        <v>55.42</v>
      </c>
    </row>
    <row r="3984" spans="1:6" x14ac:dyDescent="0.25">
      <c r="A3984" s="112" t="s">
        <v>7858</v>
      </c>
      <c r="B3984" s="113" t="s">
        <v>7859</v>
      </c>
      <c r="C3984" s="114" t="s">
        <v>13</v>
      </c>
      <c r="D3984" s="115">
        <v>695.72</v>
      </c>
      <c r="E3984" s="115">
        <v>33.590000000000003</v>
      </c>
      <c r="F3984" s="115">
        <v>729.31</v>
      </c>
    </row>
    <row r="3985" spans="1:6" x14ac:dyDescent="0.25">
      <c r="A3985" s="112" t="s">
        <v>7860</v>
      </c>
      <c r="B3985" s="113" t="s">
        <v>7861</v>
      </c>
      <c r="C3985" s="114" t="s">
        <v>13</v>
      </c>
      <c r="D3985" s="115">
        <v>562.27</v>
      </c>
      <c r="E3985" s="115">
        <v>33.590000000000003</v>
      </c>
      <c r="F3985" s="115">
        <v>595.86</v>
      </c>
    </row>
    <row r="3986" spans="1:6" x14ac:dyDescent="0.25">
      <c r="A3986" s="112" t="s">
        <v>7862</v>
      </c>
      <c r="B3986" s="113" t="s">
        <v>7863</v>
      </c>
      <c r="C3986" s="114" t="s">
        <v>13</v>
      </c>
      <c r="D3986" s="115">
        <v>151.13999999999999</v>
      </c>
      <c r="E3986" s="115">
        <v>8.4</v>
      </c>
      <c r="F3986" s="115">
        <v>159.54</v>
      </c>
    </row>
    <row r="3987" spans="1:6" x14ac:dyDescent="0.25">
      <c r="A3987" s="112" t="s">
        <v>7864</v>
      </c>
      <c r="B3987" s="113" t="s">
        <v>7865</v>
      </c>
      <c r="C3987" s="114" t="s">
        <v>13</v>
      </c>
      <c r="D3987" s="115">
        <v>1331.09</v>
      </c>
      <c r="E3987" s="115">
        <v>3.15</v>
      </c>
      <c r="F3987" s="115">
        <v>1334.24</v>
      </c>
    </row>
    <row r="3988" spans="1:6" x14ac:dyDescent="0.25">
      <c r="A3988" s="108" t="s">
        <v>7866</v>
      </c>
      <c r="B3988" s="109" t="s">
        <v>7867</v>
      </c>
      <c r="C3988" s="110"/>
      <c r="D3988" s="111"/>
      <c r="E3988" s="111"/>
      <c r="F3988" s="111"/>
    </row>
    <row r="3989" spans="1:6" ht="30" x14ac:dyDescent="0.25">
      <c r="A3989" s="112" t="s">
        <v>7868</v>
      </c>
      <c r="B3989" s="113" t="s">
        <v>7869</v>
      </c>
      <c r="C3989" s="114" t="s">
        <v>13</v>
      </c>
      <c r="D3989" s="115">
        <v>456.96</v>
      </c>
      <c r="E3989" s="115">
        <v>19.29</v>
      </c>
      <c r="F3989" s="115">
        <v>476.25</v>
      </c>
    </row>
    <row r="3990" spans="1:6" ht="30" x14ac:dyDescent="0.25">
      <c r="A3990" s="112" t="s">
        <v>7870</v>
      </c>
      <c r="B3990" s="113" t="s">
        <v>7871</v>
      </c>
      <c r="C3990" s="114" t="s">
        <v>319</v>
      </c>
      <c r="D3990" s="115">
        <v>466.44</v>
      </c>
      <c r="E3990" s="115">
        <v>335.92</v>
      </c>
      <c r="F3990" s="115">
        <v>802.36</v>
      </c>
    </row>
    <row r="3991" spans="1:6" x14ac:dyDescent="0.25">
      <c r="A3991" s="108" t="s">
        <v>7872</v>
      </c>
      <c r="B3991" s="109" t="s">
        <v>7873</v>
      </c>
      <c r="C3991" s="110"/>
      <c r="D3991" s="111"/>
      <c r="E3991" s="111"/>
      <c r="F3991" s="111"/>
    </row>
    <row r="3992" spans="1:6" x14ac:dyDescent="0.25">
      <c r="A3992" s="112" t="s">
        <v>7874</v>
      </c>
      <c r="B3992" s="113" t="s">
        <v>7875</v>
      </c>
      <c r="C3992" s="114" t="s">
        <v>119</v>
      </c>
      <c r="D3992" s="115">
        <v>0.47</v>
      </c>
      <c r="E3992" s="115">
        <v>4.2</v>
      </c>
      <c r="F3992" s="115">
        <v>4.67</v>
      </c>
    </row>
    <row r="3993" spans="1:6" x14ac:dyDescent="0.25">
      <c r="A3993" s="112" t="s">
        <v>7876</v>
      </c>
      <c r="B3993" s="113" t="s">
        <v>7877</v>
      </c>
      <c r="C3993" s="114" t="s">
        <v>13</v>
      </c>
      <c r="D3993" s="115">
        <v>6.52</v>
      </c>
      <c r="E3993" s="115">
        <v>8.4</v>
      </c>
      <c r="F3993" s="115">
        <v>14.92</v>
      </c>
    </row>
    <row r="3994" spans="1:6" x14ac:dyDescent="0.25">
      <c r="A3994" s="112" t="s">
        <v>7878</v>
      </c>
      <c r="B3994" s="113" t="s">
        <v>7879</v>
      </c>
      <c r="C3994" s="114" t="s">
        <v>13</v>
      </c>
      <c r="D3994" s="115">
        <v>2.23</v>
      </c>
      <c r="E3994" s="115">
        <v>8.4</v>
      </c>
      <c r="F3994" s="115">
        <v>10.63</v>
      </c>
    </row>
    <row r="3995" spans="1:6" ht="30" x14ac:dyDescent="0.25">
      <c r="A3995" s="112" t="s">
        <v>7880</v>
      </c>
      <c r="B3995" s="113" t="s">
        <v>7881</v>
      </c>
      <c r="C3995" s="114" t="s">
        <v>13</v>
      </c>
      <c r="D3995" s="115">
        <v>2.77</v>
      </c>
      <c r="E3995" s="115">
        <v>8.4</v>
      </c>
      <c r="F3995" s="115">
        <v>11.17</v>
      </c>
    </row>
    <row r="3996" spans="1:6" x14ac:dyDescent="0.25">
      <c r="A3996" s="112" t="s">
        <v>7882</v>
      </c>
      <c r="B3996" s="113" t="s">
        <v>7883</v>
      </c>
      <c r="C3996" s="114" t="s">
        <v>13</v>
      </c>
      <c r="D3996" s="115">
        <v>280.45999999999998</v>
      </c>
      <c r="E3996" s="115">
        <v>9.2200000000000006</v>
      </c>
      <c r="F3996" s="115">
        <v>289.68</v>
      </c>
    </row>
    <row r="3997" spans="1:6" x14ac:dyDescent="0.25">
      <c r="A3997" s="112" t="s">
        <v>7884</v>
      </c>
      <c r="B3997" s="113" t="s">
        <v>7885</v>
      </c>
      <c r="C3997" s="114" t="s">
        <v>13</v>
      </c>
      <c r="D3997" s="115">
        <v>620.32000000000005</v>
      </c>
      <c r="E3997" s="115">
        <v>9.2200000000000006</v>
      </c>
      <c r="F3997" s="115">
        <v>629.54</v>
      </c>
    </row>
    <row r="3998" spans="1:6" x14ac:dyDescent="0.25">
      <c r="A3998" s="112" t="s">
        <v>7886</v>
      </c>
      <c r="B3998" s="113" t="s">
        <v>7887</v>
      </c>
      <c r="C3998" s="114" t="s">
        <v>13</v>
      </c>
      <c r="D3998" s="115">
        <v>4.32</v>
      </c>
      <c r="E3998" s="115">
        <v>14.69</v>
      </c>
      <c r="F3998" s="115">
        <v>19.010000000000002</v>
      </c>
    </row>
    <row r="3999" spans="1:6" x14ac:dyDescent="0.25">
      <c r="A3999" s="112" t="s">
        <v>7888</v>
      </c>
      <c r="B3999" s="113" t="s">
        <v>7889</v>
      </c>
      <c r="C3999" s="114" t="s">
        <v>13</v>
      </c>
      <c r="D3999" s="115">
        <v>19.37</v>
      </c>
      <c r="E3999" s="115">
        <v>14.69</v>
      </c>
      <c r="F3999" s="115">
        <v>34.06</v>
      </c>
    </row>
    <row r="4000" spans="1:6" x14ac:dyDescent="0.25">
      <c r="A4000" s="112" t="s">
        <v>7890</v>
      </c>
      <c r="B4000" s="113" t="s">
        <v>7891</v>
      </c>
      <c r="C4000" s="114" t="s">
        <v>13</v>
      </c>
      <c r="D4000" s="115">
        <v>71.19</v>
      </c>
      <c r="E4000" s="115">
        <v>1.68</v>
      </c>
      <c r="F4000" s="115">
        <v>72.87</v>
      </c>
    </row>
    <row r="4001" spans="1:6" x14ac:dyDescent="0.25">
      <c r="A4001" s="112" t="s">
        <v>7892</v>
      </c>
      <c r="B4001" s="113" t="s">
        <v>7893</v>
      </c>
      <c r="C4001" s="114" t="s">
        <v>13</v>
      </c>
      <c r="D4001" s="115">
        <v>214.11</v>
      </c>
      <c r="E4001" s="115">
        <v>9.64</v>
      </c>
      <c r="F4001" s="115">
        <v>223.75</v>
      </c>
    </row>
    <row r="4002" spans="1:6" x14ac:dyDescent="0.25">
      <c r="A4002" s="112" t="s">
        <v>7894</v>
      </c>
      <c r="B4002" s="113" t="s">
        <v>7895</v>
      </c>
      <c r="C4002" s="114" t="s">
        <v>13</v>
      </c>
      <c r="D4002" s="115">
        <v>75.12</v>
      </c>
      <c r="E4002" s="115">
        <v>6.29</v>
      </c>
      <c r="F4002" s="115">
        <v>81.41</v>
      </c>
    </row>
    <row r="4003" spans="1:6" x14ac:dyDescent="0.25">
      <c r="A4003" s="112" t="s">
        <v>7896</v>
      </c>
      <c r="B4003" s="113" t="s">
        <v>7897</v>
      </c>
      <c r="C4003" s="114" t="s">
        <v>13</v>
      </c>
      <c r="D4003" s="115">
        <v>97.55</v>
      </c>
      <c r="E4003" s="115">
        <v>6.29</v>
      </c>
      <c r="F4003" s="115">
        <v>103.84</v>
      </c>
    </row>
    <row r="4004" spans="1:6" x14ac:dyDescent="0.25">
      <c r="A4004" s="112" t="s">
        <v>7898</v>
      </c>
      <c r="B4004" s="113" t="s">
        <v>7899</v>
      </c>
      <c r="C4004" s="114" t="s">
        <v>13</v>
      </c>
      <c r="D4004" s="115">
        <v>160.46</v>
      </c>
      <c r="E4004" s="115">
        <v>6.29</v>
      </c>
      <c r="F4004" s="115">
        <v>166.75</v>
      </c>
    </row>
    <row r="4005" spans="1:6" x14ac:dyDescent="0.25">
      <c r="A4005" s="112" t="s">
        <v>7900</v>
      </c>
      <c r="B4005" s="113" t="s">
        <v>7901</v>
      </c>
      <c r="C4005" s="114" t="s">
        <v>13</v>
      </c>
      <c r="D4005" s="115">
        <v>86.83</v>
      </c>
      <c r="E4005" s="115">
        <v>1.68</v>
      </c>
      <c r="F4005" s="115">
        <v>88.51</v>
      </c>
    </row>
    <row r="4006" spans="1:6" x14ac:dyDescent="0.25">
      <c r="A4006" s="112" t="s">
        <v>7902</v>
      </c>
      <c r="B4006" s="113" t="s">
        <v>7903</v>
      </c>
      <c r="C4006" s="114" t="s">
        <v>13</v>
      </c>
      <c r="D4006" s="115">
        <v>96.11</v>
      </c>
      <c r="E4006" s="115">
        <v>1.68</v>
      </c>
      <c r="F4006" s="115">
        <v>97.79</v>
      </c>
    </row>
    <row r="4007" spans="1:6" x14ac:dyDescent="0.25">
      <c r="A4007" s="112" t="s">
        <v>7904</v>
      </c>
      <c r="B4007" s="113" t="s">
        <v>7905</v>
      </c>
      <c r="C4007" s="114" t="s">
        <v>13</v>
      </c>
      <c r="D4007" s="115">
        <v>9.1999999999999993</v>
      </c>
      <c r="E4007" s="115">
        <v>3.35</v>
      </c>
      <c r="F4007" s="115">
        <v>12.55</v>
      </c>
    </row>
    <row r="4008" spans="1:6" x14ac:dyDescent="0.25">
      <c r="A4008" s="112" t="s">
        <v>7906</v>
      </c>
      <c r="B4008" s="113" t="s">
        <v>7907</v>
      </c>
      <c r="C4008" s="114" t="s">
        <v>13</v>
      </c>
      <c r="D4008" s="115">
        <v>11.36</v>
      </c>
      <c r="E4008" s="115">
        <v>3.35</v>
      </c>
      <c r="F4008" s="115">
        <v>14.71</v>
      </c>
    </row>
    <row r="4009" spans="1:6" x14ac:dyDescent="0.25">
      <c r="A4009" s="112" t="s">
        <v>7908</v>
      </c>
      <c r="B4009" s="113" t="s">
        <v>7909</v>
      </c>
      <c r="C4009" s="114" t="s">
        <v>13</v>
      </c>
      <c r="D4009" s="115">
        <v>20.03</v>
      </c>
      <c r="E4009" s="115">
        <v>15.92</v>
      </c>
      <c r="F4009" s="115">
        <v>35.950000000000003</v>
      </c>
    </row>
    <row r="4010" spans="1:6" x14ac:dyDescent="0.25">
      <c r="A4010" s="112" t="s">
        <v>7910</v>
      </c>
      <c r="B4010" s="113" t="s">
        <v>7911</v>
      </c>
      <c r="C4010" s="114" t="s">
        <v>13</v>
      </c>
      <c r="D4010" s="115">
        <v>7.53</v>
      </c>
      <c r="E4010" s="115">
        <v>9.64</v>
      </c>
      <c r="F4010" s="115">
        <v>17.170000000000002</v>
      </c>
    </row>
    <row r="4011" spans="1:6" x14ac:dyDescent="0.25">
      <c r="A4011" s="112" t="s">
        <v>7912</v>
      </c>
      <c r="B4011" s="113" t="s">
        <v>7913</v>
      </c>
      <c r="C4011" s="114" t="s">
        <v>13</v>
      </c>
      <c r="D4011" s="115">
        <v>12.16</v>
      </c>
      <c r="E4011" s="115">
        <v>9.64</v>
      </c>
      <c r="F4011" s="115">
        <v>21.8</v>
      </c>
    </row>
    <row r="4012" spans="1:6" x14ac:dyDescent="0.25">
      <c r="A4012" s="112" t="s">
        <v>7914</v>
      </c>
      <c r="B4012" s="113" t="s">
        <v>7915</v>
      </c>
      <c r="C4012" s="114" t="s">
        <v>13</v>
      </c>
      <c r="D4012" s="115">
        <v>11.2</v>
      </c>
      <c r="E4012" s="115">
        <v>9.64</v>
      </c>
      <c r="F4012" s="115">
        <v>20.84</v>
      </c>
    </row>
    <row r="4013" spans="1:6" x14ac:dyDescent="0.25">
      <c r="A4013" s="112" t="s">
        <v>7916</v>
      </c>
      <c r="B4013" s="113" t="s">
        <v>7917</v>
      </c>
      <c r="C4013" s="114" t="s">
        <v>13</v>
      </c>
      <c r="D4013" s="115">
        <v>24.97</v>
      </c>
      <c r="E4013" s="115">
        <v>16.25</v>
      </c>
      <c r="F4013" s="115">
        <v>41.22</v>
      </c>
    </row>
    <row r="4014" spans="1:6" x14ac:dyDescent="0.25">
      <c r="A4014" s="112" t="s">
        <v>7918</v>
      </c>
      <c r="B4014" s="113" t="s">
        <v>7919</v>
      </c>
      <c r="C4014" s="114" t="s">
        <v>13</v>
      </c>
      <c r="D4014" s="115">
        <v>11.4</v>
      </c>
      <c r="E4014" s="115">
        <v>8.4</v>
      </c>
      <c r="F4014" s="115">
        <v>19.8</v>
      </c>
    </row>
    <row r="4015" spans="1:6" x14ac:dyDescent="0.25">
      <c r="A4015" s="112" t="s">
        <v>7920</v>
      </c>
      <c r="B4015" s="113" t="s">
        <v>7921</v>
      </c>
      <c r="C4015" s="114" t="s">
        <v>13</v>
      </c>
      <c r="D4015" s="115">
        <v>145.78</v>
      </c>
      <c r="E4015" s="115">
        <v>29.37</v>
      </c>
      <c r="F4015" s="115">
        <v>175.15</v>
      </c>
    </row>
    <row r="4016" spans="1:6" x14ac:dyDescent="0.25">
      <c r="A4016" s="108" t="s">
        <v>7922</v>
      </c>
      <c r="B4016" s="109" t="s">
        <v>7923</v>
      </c>
      <c r="C4016" s="110"/>
      <c r="D4016" s="111"/>
      <c r="E4016" s="111"/>
      <c r="F4016" s="111"/>
    </row>
    <row r="4017" spans="1:6" x14ac:dyDescent="0.25">
      <c r="A4017" s="108" t="s">
        <v>7924</v>
      </c>
      <c r="B4017" s="109" t="s">
        <v>7925</v>
      </c>
      <c r="C4017" s="110"/>
      <c r="D4017" s="111"/>
      <c r="E4017" s="111"/>
      <c r="F4017" s="111"/>
    </row>
    <row r="4018" spans="1:6" x14ac:dyDescent="0.25">
      <c r="A4018" s="112" t="s">
        <v>7926</v>
      </c>
      <c r="B4018" s="113" t="s">
        <v>7927</v>
      </c>
      <c r="C4018" s="114" t="s">
        <v>63</v>
      </c>
      <c r="D4018" s="115">
        <v>132.25</v>
      </c>
      <c r="E4018" s="115">
        <v>18.7</v>
      </c>
      <c r="F4018" s="115">
        <v>150.94999999999999</v>
      </c>
    </row>
    <row r="4019" spans="1:6" x14ac:dyDescent="0.25">
      <c r="A4019" s="112" t="s">
        <v>7928</v>
      </c>
      <c r="B4019" s="113" t="s">
        <v>7929</v>
      </c>
      <c r="C4019" s="114" t="s">
        <v>63</v>
      </c>
      <c r="D4019" s="115">
        <v>194.74</v>
      </c>
      <c r="E4019" s="115">
        <v>29.72</v>
      </c>
      <c r="F4019" s="115">
        <v>224.46</v>
      </c>
    </row>
    <row r="4020" spans="1:6" x14ac:dyDescent="0.25">
      <c r="A4020" s="112" t="s">
        <v>7930</v>
      </c>
      <c r="B4020" s="113" t="s">
        <v>7931</v>
      </c>
      <c r="C4020" s="114" t="s">
        <v>63</v>
      </c>
      <c r="D4020" s="115">
        <v>364.36</v>
      </c>
      <c r="E4020" s="115">
        <v>72.02</v>
      </c>
      <c r="F4020" s="115">
        <v>436.38</v>
      </c>
    </row>
    <row r="4021" spans="1:6" x14ac:dyDescent="0.25">
      <c r="A4021" s="112" t="s">
        <v>7932</v>
      </c>
      <c r="B4021" s="113" t="s">
        <v>7933</v>
      </c>
      <c r="C4021" s="114" t="s">
        <v>119</v>
      </c>
      <c r="D4021" s="115">
        <v>122.24</v>
      </c>
      <c r="E4021" s="115">
        <v>12.05</v>
      </c>
      <c r="F4021" s="115">
        <v>134.29</v>
      </c>
    </row>
    <row r="4022" spans="1:6" x14ac:dyDescent="0.25">
      <c r="A4022" s="108" t="s">
        <v>7935</v>
      </c>
      <c r="B4022" s="109" t="s">
        <v>7936</v>
      </c>
      <c r="C4022" s="110"/>
      <c r="D4022" s="111"/>
      <c r="E4022" s="111"/>
      <c r="F4022" s="111"/>
    </row>
    <row r="4023" spans="1:6" x14ac:dyDescent="0.25">
      <c r="A4023" s="112" t="s">
        <v>7937</v>
      </c>
      <c r="B4023" s="113" t="s">
        <v>7938</v>
      </c>
      <c r="C4023" s="114" t="s">
        <v>63</v>
      </c>
      <c r="D4023" s="115">
        <v>66.5</v>
      </c>
      <c r="E4023" s="115"/>
      <c r="F4023" s="115">
        <v>66.5</v>
      </c>
    </row>
    <row r="4024" spans="1:6" x14ac:dyDescent="0.25">
      <c r="A4024" s="112" t="s">
        <v>7939</v>
      </c>
      <c r="B4024" s="113" t="s">
        <v>7940</v>
      </c>
      <c r="C4024" s="114" t="s">
        <v>63</v>
      </c>
      <c r="D4024" s="115">
        <v>31.29</v>
      </c>
      <c r="E4024" s="115"/>
      <c r="F4024" s="115">
        <v>31.29</v>
      </c>
    </row>
    <row r="4025" spans="1:6" ht="30" x14ac:dyDescent="0.25">
      <c r="A4025" s="112" t="s">
        <v>7941</v>
      </c>
      <c r="B4025" s="113" t="s">
        <v>7942</v>
      </c>
      <c r="C4025" s="114" t="s">
        <v>63</v>
      </c>
      <c r="D4025" s="115">
        <v>172.91</v>
      </c>
      <c r="E4025" s="115"/>
      <c r="F4025" s="115">
        <v>172.91</v>
      </c>
    </row>
    <row r="4026" spans="1:6" ht="30" x14ac:dyDescent="0.25">
      <c r="A4026" s="112" t="s">
        <v>7943</v>
      </c>
      <c r="B4026" s="113" t="s">
        <v>7944</v>
      </c>
      <c r="C4026" s="114" t="s">
        <v>63</v>
      </c>
      <c r="D4026" s="115">
        <v>216.14</v>
      </c>
      <c r="E4026" s="115"/>
      <c r="F4026" s="115">
        <v>216.14</v>
      </c>
    </row>
    <row r="4027" spans="1:6" ht="30" x14ac:dyDescent="0.25">
      <c r="A4027" s="112" t="s">
        <v>7945</v>
      </c>
      <c r="B4027" s="113" t="s">
        <v>7946</v>
      </c>
      <c r="C4027" s="114" t="s">
        <v>63</v>
      </c>
      <c r="D4027" s="115">
        <v>72.239999999999995</v>
      </c>
      <c r="E4027" s="115"/>
      <c r="F4027" s="115">
        <v>72.239999999999995</v>
      </c>
    </row>
    <row r="4028" spans="1:6" ht="30" x14ac:dyDescent="0.25">
      <c r="A4028" s="112" t="s">
        <v>7947</v>
      </c>
      <c r="B4028" s="113" t="s">
        <v>7948</v>
      </c>
      <c r="C4028" s="114" t="s">
        <v>63</v>
      </c>
      <c r="D4028" s="115">
        <v>105.84</v>
      </c>
      <c r="E4028" s="115"/>
      <c r="F4028" s="115">
        <v>105.84</v>
      </c>
    </row>
    <row r="4029" spans="1:6" ht="30" x14ac:dyDescent="0.25">
      <c r="A4029" s="112" t="s">
        <v>7949</v>
      </c>
      <c r="B4029" s="113" t="s">
        <v>7950</v>
      </c>
      <c r="C4029" s="114" t="s">
        <v>63</v>
      </c>
      <c r="D4029" s="115">
        <v>122.28</v>
      </c>
      <c r="E4029" s="115"/>
      <c r="F4029" s="115">
        <v>122.28</v>
      </c>
    </row>
    <row r="4030" spans="1:6" x14ac:dyDescent="0.25">
      <c r="A4030" s="112" t="s">
        <v>7951</v>
      </c>
      <c r="B4030" s="113" t="s">
        <v>7952</v>
      </c>
      <c r="C4030" s="114" t="s">
        <v>63</v>
      </c>
      <c r="D4030" s="115">
        <v>213.09</v>
      </c>
      <c r="E4030" s="115"/>
      <c r="F4030" s="115">
        <v>213.09</v>
      </c>
    </row>
    <row r="4031" spans="1:6" x14ac:dyDescent="0.25">
      <c r="A4031" s="112" t="s">
        <v>7953</v>
      </c>
      <c r="B4031" s="113" t="s">
        <v>7954</v>
      </c>
      <c r="C4031" s="114" t="s">
        <v>63</v>
      </c>
      <c r="D4031" s="115">
        <v>196.85</v>
      </c>
      <c r="E4031" s="115"/>
      <c r="F4031" s="115">
        <v>196.85</v>
      </c>
    </row>
    <row r="4032" spans="1:6" ht="30" x14ac:dyDescent="0.25">
      <c r="A4032" s="112" t="s">
        <v>7955</v>
      </c>
      <c r="B4032" s="113" t="s">
        <v>7956</v>
      </c>
      <c r="C4032" s="114" t="s">
        <v>63</v>
      </c>
      <c r="D4032" s="115">
        <v>35.1</v>
      </c>
      <c r="E4032" s="115"/>
      <c r="F4032" s="115">
        <v>35.1</v>
      </c>
    </row>
    <row r="4033" spans="1:6" x14ac:dyDescent="0.25">
      <c r="A4033" s="108" t="s">
        <v>7957</v>
      </c>
      <c r="B4033" s="109" t="s">
        <v>7958</v>
      </c>
      <c r="C4033" s="110"/>
      <c r="D4033" s="111"/>
      <c r="E4033" s="111"/>
      <c r="F4033" s="111"/>
    </row>
    <row r="4034" spans="1:6" ht="30" x14ac:dyDescent="0.25">
      <c r="A4034" s="112" t="s">
        <v>7959</v>
      </c>
      <c r="B4034" s="113" t="s">
        <v>7960</v>
      </c>
      <c r="C4034" s="114" t="s">
        <v>63</v>
      </c>
      <c r="D4034" s="115">
        <v>853.98</v>
      </c>
      <c r="E4034" s="115">
        <v>21.65</v>
      </c>
      <c r="F4034" s="115">
        <v>875.63</v>
      </c>
    </row>
    <row r="4035" spans="1:6" ht="30" x14ac:dyDescent="0.25">
      <c r="A4035" s="112" t="s">
        <v>7961</v>
      </c>
      <c r="B4035" s="113" t="s">
        <v>7962</v>
      </c>
      <c r="C4035" s="114" t="s">
        <v>63</v>
      </c>
      <c r="D4035" s="115">
        <v>900.62</v>
      </c>
      <c r="E4035" s="115">
        <v>21.65</v>
      </c>
      <c r="F4035" s="115">
        <v>922.27</v>
      </c>
    </row>
    <row r="4036" spans="1:6" ht="30" x14ac:dyDescent="0.25">
      <c r="A4036" s="112" t="s">
        <v>7963</v>
      </c>
      <c r="B4036" s="113" t="s">
        <v>7964</v>
      </c>
      <c r="C4036" s="114" t="s">
        <v>63</v>
      </c>
      <c r="D4036" s="115">
        <v>1044.3399999999999</v>
      </c>
      <c r="E4036" s="115">
        <v>21.65</v>
      </c>
      <c r="F4036" s="115">
        <v>1065.99</v>
      </c>
    </row>
    <row r="4037" spans="1:6" ht="30" x14ac:dyDescent="0.25">
      <c r="A4037" s="112" t="s">
        <v>7965</v>
      </c>
      <c r="B4037" s="113" t="s">
        <v>7966</v>
      </c>
      <c r="C4037" s="114" t="s">
        <v>63</v>
      </c>
      <c r="D4037" s="115">
        <v>1102.31</v>
      </c>
      <c r="E4037" s="115">
        <v>21.65</v>
      </c>
      <c r="F4037" s="115">
        <v>1123.96</v>
      </c>
    </row>
    <row r="4038" spans="1:6" ht="30" x14ac:dyDescent="0.25">
      <c r="A4038" s="112" t="s">
        <v>7967</v>
      </c>
      <c r="B4038" s="113" t="s">
        <v>7968</v>
      </c>
      <c r="C4038" s="114" t="s">
        <v>63</v>
      </c>
      <c r="D4038" s="115">
        <v>1319.13</v>
      </c>
      <c r="E4038" s="115">
        <v>21.65</v>
      </c>
      <c r="F4038" s="115">
        <v>1340.78</v>
      </c>
    </row>
    <row r="4039" spans="1:6" ht="30" x14ac:dyDescent="0.25">
      <c r="A4039" s="112" t="s">
        <v>7969</v>
      </c>
      <c r="B4039" s="113" t="s">
        <v>7970</v>
      </c>
      <c r="C4039" s="114" t="s">
        <v>63</v>
      </c>
      <c r="D4039" s="115">
        <v>837.87</v>
      </c>
      <c r="E4039" s="115">
        <v>32.47</v>
      </c>
      <c r="F4039" s="115">
        <v>870.34</v>
      </c>
    </row>
    <row r="4040" spans="1:6" ht="30" x14ac:dyDescent="0.25">
      <c r="A4040" s="112" t="s">
        <v>7971</v>
      </c>
      <c r="B4040" s="113" t="s">
        <v>7972</v>
      </c>
      <c r="C4040" s="114" t="s">
        <v>63</v>
      </c>
      <c r="D4040" s="115">
        <v>902.9</v>
      </c>
      <c r="E4040" s="115">
        <v>32.47</v>
      </c>
      <c r="F4040" s="115">
        <v>935.37</v>
      </c>
    </row>
    <row r="4041" spans="1:6" ht="30" x14ac:dyDescent="0.25">
      <c r="A4041" s="112" t="s">
        <v>7973</v>
      </c>
      <c r="B4041" s="113" t="s">
        <v>7974</v>
      </c>
      <c r="C4041" s="114" t="s">
        <v>63</v>
      </c>
      <c r="D4041" s="115">
        <v>1080.3599999999999</v>
      </c>
      <c r="E4041" s="115">
        <v>32.47</v>
      </c>
      <c r="F4041" s="115">
        <v>1112.83</v>
      </c>
    </row>
    <row r="4042" spans="1:6" x14ac:dyDescent="0.25">
      <c r="A4042" s="108" t="s">
        <v>7975</v>
      </c>
      <c r="B4042" s="109" t="s">
        <v>7976</v>
      </c>
      <c r="C4042" s="110"/>
      <c r="D4042" s="111"/>
      <c r="E4042" s="111"/>
      <c r="F4042" s="111"/>
    </row>
    <row r="4043" spans="1:6" x14ac:dyDescent="0.25">
      <c r="A4043" s="112" t="s">
        <v>7977</v>
      </c>
      <c r="B4043" s="113" t="s">
        <v>7978</v>
      </c>
      <c r="C4043" s="114" t="s">
        <v>13</v>
      </c>
      <c r="D4043" s="115">
        <v>1084.82</v>
      </c>
      <c r="E4043" s="115">
        <v>93.41</v>
      </c>
      <c r="F4043" s="115">
        <v>1178.23</v>
      </c>
    </row>
    <row r="4044" spans="1:6" x14ac:dyDescent="0.25">
      <c r="A4044" s="112" t="s">
        <v>7979</v>
      </c>
      <c r="B4044" s="113" t="s">
        <v>7980</v>
      </c>
      <c r="C4044" s="114" t="s">
        <v>13</v>
      </c>
      <c r="D4044" s="115">
        <v>2566.25</v>
      </c>
      <c r="E4044" s="115">
        <v>93.41</v>
      </c>
      <c r="F4044" s="115">
        <v>2659.66</v>
      </c>
    </row>
    <row r="4045" spans="1:6" x14ac:dyDescent="0.25">
      <c r="A4045" s="112" t="s">
        <v>7981</v>
      </c>
      <c r="B4045" s="113" t="s">
        <v>7982</v>
      </c>
      <c r="C4045" s="114" t="s">
        <v>13</v>
      </c>
      <c r="D4045" s="115">
        <v>3870.35</v>
      </c>
      <c r="E4045" s="115">
        <v>159.88999999999999</v>
      </c>
      <c r="F4045" s="115">
        <v>4030.24</v>
      </c>
    </row>
    <row r="4046" spans="1:6" x14ac:dyDescent="0.25">
      <c r="A4046" s="112" t="s">
        <v>7983</v>
      </c>
      <c r="B4046" s="113" t="s">
        <v>7984</v>
      </c>
      <c r="C4046" s="114" t="s">
        <v>13</v>
      </c>
      <c r="D4046" s="115">
        <v>3214.07</v>
      </c>
      <c r="E4046" s="115">
        <v>93.41</v>
      </c>
      <c r="F4046" s="115">
        <v>3307.48</v>
      </c>
    </row>
    <row r="4047" spans="1:6" x14ac:dyDescent="0.25">
      <c r="A4047" s="112" t="s">
        <v>7985</v>
      </c>
      <c r="B4047" s="113" t="s">
        <v>7986</v>
      </c>
      <c r="C4047" s="114" t="s">
        <v>13</v>
      </c>
      <c r="D4047" s="115">
        <v>1947.73</v>
      </c>
      <c r="E4047" s="115">
        <v>58.74</v>
      </c>
      <c r="F4047" s="115">
        <v>2006.47</v>
      </c>
    </row>
    <row r="4048" spans="1:6" x14ac:dyDescent="0.25">
      <c r="A4048" s="112" t="s">
        <v>7987</v>
      </c>
      <c r="B4048" s="113" t="s">
        <v>7988</v>
      </c>
      <c r="C4048" s="114" t="s">
        <v>13</v>
      </c>
      <c r="D4048" s="115">
        <v>1823.06</v>
      </c>
      <c r="E4048" s="115">
        <v>93.41</v>
      </c>
      <c r="F4048" s="115">
        <v>1916.47</v>
      </c>
    </row>
    <row r="4049" spans="1:6" x14ac:dyDescent="0.25">
      <c r="A4049" s="112" t="s">
        <v>7989</v>
      </c>
      <c r="B4049" s="113" t="s">
        <v>7990</v>
      </c>
      <c r="C4049" s="114" t="s">
        <v>13</v>
      </c>
      <c r="D4049" s="115">
        <v>2567.54</v>
      </c>
      <c r="E4049" s="115">
        <v>93.41</v>
      </c>
      <c r="F4049" s="115">
        <v>2660.95</v>
      </c>
    </row>
    <row r="4050" spans="1:6" x14ac:dyDescent="0.25">
      <c r="A4050" s="108" t="s">
        <v>7991</v>
      </c>
      <c r="B4050" s="109" t="s">
        <v>7992</v>
      </c>
      <c r="C4050" s="110"/>
      <c r="D4050" s="111"/>
      <c r="E4050" s="111"/>
      <c r="F4050" s="111"/>
    </row>
    <row r="4051" spans="1:6" x14ac:dyDescent="0.25">
      <c r="A4051" s="112" t="s">
        <v>7993</v>
      </c>
      <c r="B4051" s="113" t="s">
        <v>7994</v>
      </c>
      <c r="C4051" s="114" t="s">
        <v>13</v>
      </c>
      <c r="D4051" s="115">
        <v>330</v>
      </c>
      <c r="E4051" s="115">
        <v>20</v>
      </c>
      <c r="F4051" s="115">
        <v>350</v>
      </c>
    </row>
    <row r="4052" spans="1:6" x14ac:dyDescent="0.25">
      <c r="A4052" s="112" t="s">
        <v>7995</v>
      </c>
      <c r="B4052" s="113" t="s">
        <v>7996</v>
      </c>
      <c r="C4052" s="114" t="s">
        <v>13</v>
      </c>
      <c r="D4052" s="115">
        <v>3432.33</v>
      </c>
      <c r="E4052" s="115">
        <v>44.43</v>
      </c>
      <c r="F4052" s="115">
        <v>3476.76</v>
      </c>
    </row>
    <row r="4053" spans="1:6" x14ac:dyDescent="0.25">
      <c r="A4053" s="112" t="s">
        <v>7997</v>
      </c>
      <c r="B4053" s="113" t="s">
        <v>7998</v>
      </c>
      <c r="C4053" s="114" t="s">
        <v>13</v>
      </c>
      <c r="D4053" s="115">
        <v>1274.98</v>
      </c>
      <c r="E4053" s="115">
        <v>29.37</v>
      </c>
      <c r="F4053" s="115">
        <v>1304.3499999999999</v>
      </c>
    </row>
    <row r="4054" spans="1:6" x14ac:dyDescent="0.25">
      <c r="A4054" s="112" t="s">
        <v>7999</v>
      </c>
      <c r="B4054" s="113" t="s">
        <v>8000</v>
      </c>
      <c r="C4054" s="114" t="s">
        <v>13</v>
      </c>
      <c r="D4054" s="115">
        <v>1886.67</v>
      </c>
      <c r="E4054" s="115">
        <v>503.65</v>
      </c>
      <c r="F4054" s="115">
        <v>2390.3200000000002</v>
      </c>
    </row>
    <row r="4055" spans="1:6" ht="30" x14ac:dyDescent="0.25">
      <c r="A4055" s="112" t="s">
        <v>8001</v>
      </c>
      <c r="B4055" s="113" t="s">
        <v>8002</v>
      </c>
      <c r="C4055" s="114" t="s">
        <v>13</v>
      </c>
      <c r="D4055" s="115">
        <v>5835.72</v>
      </c>
      <c r="E4055" s="115">
        <v>587.63</v>
      </c>
      <c r="F4055" s="115">
        <v>6423.35</v>
      </c>
    </row>
    <row r="4056" spans="1:6" x14ac:dyDescent="0.25">
      <c r="A4056" s="108" t="s">
        <v>8003</v>
      </c>
      <c r="B4056" s="109" t="s">
        <v>8004</v>
      </c>
      <c r="C4056" s="110"/>
      <c r="D4056" s="111"/>
      <c r="E4056" s="111"/>
      <c r="F4056" s="111"/>
    </row>
    <row r="4057" spans="1:6" x14ac:dyDescent="0.25">
      <c r="A4057" s="112" t="s">
        <v>8005</v>
      </c>
      <c r="B4057" s="113" t="s">
        <v>8006</v>
      </c>
      <c r="C4057" s="114" t="s">
        <v>13</v>
      </c>
      <c r="D4057" s="115">
        <v>75.349999999999994</v>
      </c>
      <c r="E4057" s="115">
        <v>9.64</v>
      </c>
      <c r="F4057" s="115">
        <v>84.99</v>
      </c>
    </row>
    <row r="4058" spans="1:6" x14ac:dyDescent="0.25">
      <c r="A4058" s="112" t="s">
        <v>8007</v>
      </c>
      <c r="B4058" s="113" t="s">
        <v>8008</v>
      </c>
      <c r="C4058" s="114" t="s">
        <v>13</v>
      </c>
      <c r="D4058" s="115">
        <v>21.66</v>
      </c>
      <c r="E4058" s="115">
        <v>7.22</v>
      </c>
      <c r="F4058" s="115">
        <v>28.88</v>
      </c>
    </row>
    <row r="4059" spans="1:6" x14ac:dyDescent="0.25">
      <c r="A4059" s="112" t="s">
        <v>8009</v>
      </c>
      <c r="B4059" s="113" t="s">
        <v>8010</v>
      </c>
      <c r="C4059" s="114" t="s">
        <v>13</v>
      </c>
      <c r="D4059" s="115">
        <v>12.02</v>
      </c>
      <c r="E4059" s="115">
        <v>7.22</v>
      </c>
      <c r="F4059" s="115">
        <v>19.239999999999998</v>
      </c>
    </row>
    <row r="4060" spans="1:6" x14ac:dyDescent="0.25">
      <c r="A4060" s="112" t="s">
        <v>8011</v>
      </c>
      <c r="B4060" s="113" t="s">
        <v>8012</v>
      </c>
      <c r="C4060" s="114" t="s">
        <v>13</v>
      </c>
      <c r="D4060" s="115">
        <v>10.47</v>
      </c>
      <c r="E4060" s="115">
        <v>7.22</v>
      </c>
      <c r="F4060" s="115">
        <v>17.690000000000001</v>
      </c>
    </row>
    <row r="4061" spans="1:6" x14ac:dyDescent="0.25">
      <c r="A4061" s="112" t="s">
        <v>8013</v>
      </c>
      <c r="B4061" s="113" t="s">
        <v>8014</v>
      </c>
      <c r="C4061" s="114" t="s">
        <v>13</v>
      </c>
      <c r="D4061" s="115">
        <v>15.93</v>
      </c>
      <c r="E4061" s="115">
        <v>7.22</v>
      </c>
      <c r="F4061" s="115">
        <v>23.15</v>
      </c>
    </row>
    <row r="4062" spans="1:6" x14ac:dyDescent="0.25">
      <c r="A4062" s="112" t="s">
        <v>8015</v>
      </c>
      <c r="B4062" s="113" t="s">
        <v>8016</v>
      </c>
      <c r="C4062" s="114" t="s">
        <v>13</v>
      </c>
      <c r="D4062" s="115">
        <v>12.51</v>
      </c>
      <c r="E4062" s="115">
        <v>7.22</v>
      </c>
      <c r="F4062" s="115">
        <v>19.73</v>
      </c>
    </row>
    <row r="4063" spans="1:6" x14ac:dyDescent="0.25">
      <c r="A4063" s="112" t="s">
        <v>8017</v>
      </c>
      <c r="B4063" s="113" t="s">
        <v>8018</v>
      </c>
      <c r="C4063" s="114" t="s">
        <v>13</v>
      </c>
      <c r="D4063" s="115">
        <v>33.450000000000003</v>
      </c>
      <c r="E4063" s="115">
        <v>8.06</v>
      </c>
      <c r="F4063" s="115">
        <v>41.51</v>
      </c>
    </row>
    <row r="4064" spans="1:6" x14ac:dyDescent="0.25">
      <c r="A4064" s="112" t="s">
        <v>8019</v>
      </c>
      <c r="B4064" s="113" t="s">
        <v>8020</v>
      </c>
      <c r="C4064" s="114" t="s">
        <v>13</v>
      </c>
      <c r="D4064" s="115">
        <v>29.92</v>
      </c>
      <c r="E4064" s="115">
        <v>8.06</v>
      </c>
      <c r="F4064" s="115">
        <v>37.979999999999997</v>
      </c>
    </row>
    <row r="4065" spans="1:6" x14ac:dyDescent="0.25">
      <c r="A4065" s="108" t="s">
        <v>8021</v>
      </c>
      <c r="B4065" s="109" t="s">
        <v>8022</v>
      </c>
      <c r="C4065" s="110"/>
      <c r="D4065" s="111"/>
      <c r="E4065" s="111"/>
      <c r="F4065" s="111"/>
    </row>
    <row r="4066" spans="1:6" x14ac:dyDescent="0.25">
      <c r="A4066" s="108" t="s">
        <v>8023</v>
      </c>
      <c r="B4066" s="109" t="s">
        <v>8024</v>
      </c>
      <c r="C4066" s="110"/>
      <c r="D4066" s="111"/>
      <c r="E4066" s="111"/>
      <c r="F4066" s="111"/>
    </row>
    <row r="4067" spans="1:6" x14ac:dyDescent="0.25">
      <c r="A4067" s="112" t="s">
        <v>8025</v>
      </c>
      <c r="B4067" s="113" t="s">
        <v>8026</v>
      </c>
      <c r="C4067" s="114" t="s">
        <v>63</v>
      </c>
      <c r="D4067" s="115">
        <v>8573.15</v>
      </c>
      <c r="E4067" s="115">
        <v>74.22</v>
      </c>
      <c r="F4067" s="115">
        <v>8647.3700000000008</v>
      </c>
    </row>
    <row r="4068" spans="1:6" x14ac:dyDescent="0.25">
      <c r="A4068" s="112" t="s">
        <v>8027</v>
      </c>
      <c r="B4068" s="113" t="s">
        <v>8028</v>
      </c>
      <c r="C4068" s="114" t="s">
        <v>63</v>
      </c>
      <c r="D4068" s="115">
        <v>341.55</v>
      </c>
      <c r="E4068" s="115">
        <v>74.22</v>
      </c>
      <c r="F4068" s="115">
        <v>415.77</v>
      </c>
    </row>
    <row r="4069" spans="1:6" x14ac:dyDescent="0.25">
      <c r="A4069" s="112" t="s">
        <v>8029</v>
      </c>
      <c r="B4069" s="113" t="s">
        <v>8030</v>
      </c>
      <c r="C4069" s="114" t="s">
        <v>63</v>
      </c>
      <c r="D4069" s="115">
        <v>2238.35</v>
      </c>
      <c r="E4069" s="115">
        <v>74.22</v>
      </c>
      <c r="F4069" s="115">
        <v>2312.5700000000002</v>
      </c>
    </row>
    <row r="4070" spans="1:6" ht="45" x14ac:dyDescent="0.25">
      <c r="A4070" s="112" t="s">
        <v>8031</v>
      </c>
      <c r="B4070" s="113" t="s">
        <v>8032</v>
      </c>
      <c r="C4070" s="114" t="s">
        <v>13</v>
      </c>
      <c r="D4070" s="115">
        <v>9.33</v>
      </c>
      <c r="E4070" s="115">
        <v>5.39</v>
      </c>
      <c r="F4070" s="115">
        <v>14.72</v>
      </c>
    </row>
    <row r="4071" spans="1:6" ht="30" x14ac:dyDescent="0.25">
      <c r="A4071" s="112" t="s">
        <v>8033</v>
      </c>
      <c r="B4071" s="113" t="s">
        <v>8034</v>
      </c>
      <c r="C4071" s="114" t="s">
        <v>13</v>
      </c>
      <c r="D4071" s="115">
        <v>6.15</v>
      </c>
      <c r="E4071" s="115">
        <v>5.39</v>
      </c>
      <c r="F4071" s="115">
        <v>11.54</v>
      </c>
    </row>
    <row r="4072" spans="1:6" ht="30" x14ac:dyDescent="0.25">
      <c r="A4072" s="112" t="s">
        <v>8035</v>
      </c>
      <c r="B4072" s="113" t="s">
        <v>8036</v>
      </c>
      <c r="C4072" s="114" t="s">
        <v>13</v>
      </c>
      <c r="D4072" s="115">
        <v>6.75</v>
      </c>
      <c r="E4072" s="115">
        <v>5.39</v>
      </c>
      <c r="F4072" s="115">
        <v>12.14</v>
      </c>
    </row>
    <row r="4073" spans="1:6" ht="30" x14ac:dyDescent="0.25">
      <c r="A4073" s="112" t="s">
        <v>8037</v>
      </c>
      <c r="B4073" s="113" t="s">
        <v>8038</v>
      </c>
      <c r="C4073" s="114" t="s">
        <v>13</v>
      </c>
      <c r="D4073" s="115">
        <v>6.34</v>
      </c>
      <c r="E4073" s="115">
        <v>5.39</v>
      </c>
      <c r="F4073" s="115">
        <v>11.73</v>
      </c>
    </row>
    <row r="4074" spans="1:6" x14ac:dyDescent="0.25">
      <c r="A4074" s="112" t="s">
        <v>8039</v>
      </c>
      <c r="B4074" s="113" t="s">
        <v>8040</v>
      </c>
      <c r="C4074" s="114" t="s">
        <v>13</v>
      </c>
      <c r="D4074" s="115">
        <v>10.02</v>
      </c>
      <c r="E4074" s="115">
        <v>5.39</v>
      </c>
      <c r="F4074" s="115">
        <v>15.41</v>
      </c>
    </row>
    <row r="4075" spans="1:6" x14ac:dyDescent="0.25">
      <c r="A4075" s="112" t="s">
        <v>8041</v>
      </c>
      <c r="B4075" s="113" t="s">
        <v>8042</v>
      </c>
      <c r="C4075" s="114" t="s">
        <v>13</v>
      </c>
      <c r="D4075" s="115">
        <v>6.03</v>
      </c>
      <c r="E4075" s="115">
        <v>5.39</v>
      </c>
      <c r="F4075" s="115">
        <v>11.42</v>
      </c>
    </row>
    <row r="4076" spans="1:6" x14ac:dyDescent="0.25">
      <c r="A4076" s="112" t="s">
        <v>8043</v>
      </c>
      <c r="B4076" s="113" t="s">
        <v>8044</v>
      </c>
      <c r="C4076" s="114" t="s">
        <v>13</v>
      </c>
      <c r="D4076" s="115">
        <v>531.54</v>
      </c>
      <c r="E4076" s="115">
        <v>3.05</v>
      </c>
      <c r="F4076" s="115">
        <v>534.59</v>
      </c>
    </row>
    <row r="4077" spans="1:6" x14ac:dyDescent="0.25">
      <c r="A4077" s="108" t="s">
        <v>8045</v>
      </c>
      <c r="B4077" s="109" t="s">
        <v>8046</v>
      </c>
      <c r="C4077" s="110"/>
      <c r="D4077" s="111"/>
      <c r="E4077" s="111"/>
      <c r="F4077" s="111"/>
    </row>
    <row r="4078" spans="1:6" x14ac:dyDescent="0.25">
      <c r="A4078" s="112" t="s">
        <v>8047</v>
      </c>
      <c r="B4078" s="113" t="s">
        <v>8048</v>
      </c>
      <c r="C4078" s="114" t="s">
        <v>13</v>
      </c>
      <c r="D4078" s="115">
        <v>8.9700000000000006</v>
      </c>
      <c r="E4078" s="115">
        <v>46.94</v>
      </c>
      <c r="F4078" s="115">
        <v>55.91</v>
      </c>
    </row>
    <row r="4079" spans="1:6" x14ac:dyDescent="0.25">
      <c r="A4079" s="108" t="s">
        <v>8049</v>
      </c>
      <c r="B4079" s="109" t="s">
        <v>8050</v>
      </c>
      <c r="C4079" s="110"/>
      <c r="D4079" s="111"/>
      <c r="E4079" s="111"/>
      <c r="F4079" s="111"/>
    </row>
    <row r="4080" spans="1:6" ht="30" x14ac:dyDescent="0.25">
      <c r="A4080" s="112" t="s">
        <v>8051</v>
      </c>
      <c r="B4080" s="113" t="s">
        <v>8052</v>
      </c>
      <c r="C4080" s="114" t="s">
        <v>13</v>
      </c>
      <c r="D4080" s="115">
        <v>93.29</v>
      </c>
      <c r="E4080" s="115">
        <v>6.31</v>
      </c>
      <c r="F4080" s="115">
        <v>99.6</v>
      </c>
    </row>
    <row r="4081" spans="1:6" ht="30" x14ac:dyDescent="0.25">
      <c r="A4081" s="112" t="s">
        <v>8053</v>
      </c>
      <c r="B4081" s="113" t="s">
        <v>8054</v>
      </c>
      <c r="C4081" s="114" t="s">
        <v>13</v>
      </c>
      <c r="D4081" s="115">
        <v>34.69</v>
      </c>
      <c r="E4081" s="115">
        <v>1.3</v>
      </c>
      <c r="F4081" s="115">
        <v>35.99</v>
      </c>
    </row>
    <row r="4082" spans="1:6" x14ac:dyDescent="0.25">
      <c r="A4082" s="112" t="s">
        <v>8055</v>
      </c>
      <c r="B4082" s="113" t="s">
        <v>8056</v>
      </c>
      <c r="C4082" s="114" t="s">
        <v>63</v>
      </c>
      <c r="D4082" s="115">
        <v>58.04</v>
      </c>
      <c r="E4082" s="115"/>
      <c r="F4082" s="115">
        <v>58.04</v>
      </c>
    </row>
    <row r="4083" spans="1:6" x14ac:dyDescent="0.25">
      <c r="A4083" s="112" t="s">
        <v>8057</v>
      </c>
      <c r="B4083" s="113" t="s">
        <v>8058</v>
      </c>
      <c r="C4083" s="114" t="s">
        <v>560</v>
      </c>
      <c r="D4083" s="115">
        <v>26.18</v>
      </c>
      <c r="E4083" s="115"/>
      <c r="F4083" s="115">
        <v>26.18</v>
      </c>
    </row>
    <row r="4084" spans="1:6" x14ac:dyDescent="0.25">
      <c r="A4084" s="108" t="s">
        <v>8059</v>
      </c>
      <c r="B4084" s="109" t="s">
        <v>8060</v>
      </c>
      <c r="C4084" s="110"/>
      <c r="D4084" s="111"/>
      <c r="E4084" s="111"/>
      <c r="F4084" s="111"/>
    </row>
    <row r="4085" spans="1:6" x14ac:dyDescent="0.25">
      <c r="A4085" s="108" t="s">
        <v>8061</v>
      </c>
      <c r="B4085" s="109" t="s">
        <v>8062</v>
      </c>
      <c r="C4085" s="110"/>
      <c r="D4085" s="111"/>
      <c r="E4085" s="111"/>
      <c r="F4085" s="111"/>
    </row>
    <row r="4086" spans="1:6" x14ac:dyDescent="0.25">
      <c r="A4086" s="112" t="s">
        <v>8063</v>
      </c>
      <c r="B4086" s="113" t="s">
        <v>8064</v>
      </c>
      <c r="C4086" s="114" t="s">
        <v>13</v>
      </c>
      <c r="D4086" s="115">
        <v>602.77</v>
      </c>
      <c r="E4086" s="115"/>
      <c r="F4086" s="115">
        <v>602.77</v>
      </c>
    </row>
    <row r="4087" spans="1:6" x14ac:dyDescent="0.25">
      <c r="A4087" s="117"/>
      <c r="B4087" s="118"/>
      <c r="C4087" s="119"/>
      <c r="D4087" s="120"/>
      <c r="E4087" s="120"/>
      <c r="F4087" s="120"/>
    </row>
    <row r="4088" spans="1:6" x14ac:dyDescent="0.25">
      <c r="A4088" s="117"/>
      <c r="B4088" s="118"/>
      <c r="C4088" s="119"/>
      <c r="D4088" s="120"/>
      <c r="E4088" s="120"/>
      <c r="F4088" s="120"/>
    </row>
    <row r="4089" spans="1:6" ht="30" x14ac:dyDescent="0.25">
      <c r="A4089" s="85" t="s">
        <v>8051</v>
      </c>
      <c r="B4089" s="85" t="s">
        <v>8052</v>
      </c>
      <c r="C4089" s="86" t="s">
        <v>13</v>
      </c>
      <c r="D4089" s="87">
        <v>102.9</v>
      </c>
      <c r="E4089" s="87">
        <v>6.31</v>
      </c>
      <c r="F4089" s="87">
        <v>109.21</v>
      </c>
    </row>
    <row r="4090" spans="1:6" ht="30" x14ac:dyDescent="0.25">
      <c r="A4090" s="85" t="s">
        <v>8053</v>
      </c>
      <c r="B4090" s="85" t="s">
        <v>8054</v>
      </c>
      <c r="C4090" s="86" t="s">
        <v>13</v>
      </c>
      <c r="D4090" s="87">
        <v>33.31</v>
      </c>
      <c r="E4090" s="87">
        <v>1.3</v>
      </c>
      <c r="F4090" s="87">
        <v>34.61</v>
      </c>
    </row>
    <row r="4091" spans="1:6" x14ac:dyDescent="0.25">
      <c r="A4091" s="85" t="s">
        <v>8055</v>
      </c>
      <c r="B4091" s="85" t="s">
        <v>8056</v>
      </c>
      <c r="C4091" s="86" t="s">
        <v>63</v>
      </c>
      <c r="D4091" s="87">
        <v>51.21</v>
      </c>
      <c r="E4091" s="87"/>
      <c r="F4091" s="87">
        <v>51.21</v>
      </c>
    </row>
    <row r="4092" spans="1:6" x14ac:dyDescent="0.25">
      <c r="A4092" s="85" t="s">
        <v>8057</v>
      </c>
      <c r="B4092" s="85" t="s">
        <v>8058</v>
      </c>
      <c r="C4092" s="86" t="s">
        <v>560</v>
      </c>
      <c r="D4092" s="87">
        <v>20.87</v>
      </c>
      <c r="E4092" s="87"/>
      <c r="F4092" s="87">
        <v>20.87</v>
      </c>
    </row>
    <row r="4093" spans="1:6" x14ac:dyDescent="0.25">
      <c r="A4093" s="85" t="s">
        <v>8059</v>
      </c>
      <c r="B4093" s="85" t="s">
        <v>8060</v>
      </c>
      <c r="C4093" s="86"/>
      <c r="D4093" s="87"/>
      <c r="E4093" s="87"/>
      <c r="F4093" s="87"/>
    </row>
    <row r="4094" spans="1:6" x14ac:dyDescent="0.25">
      <c r="A4094" s="85" t="s">
        <v>8061</v>
      </c>
      <c r="B4094" s="85" t="s">
        <v>8062</v>
      </c>
      <c r="C4094" s="86"/>
      <c r="D4094" s="87"/>
      <c r="E4094" s="87"/>
      <c r="F4094" s="87"/>
    </row>
    <row r="4095" spans="1:6" x14ac:dyDescent="0.25">
      <c r="A4095" s="88" t="s">
        <v>8063</v>
      </c>
      <c r="B4095" s="88" t="s">
        <v>8064</v>
      </c>
      <c r="C4095" s="89" t="s">
        <v>13</v>
      </c>
      <c r="D4095" s="90">
        <v>591.48</v>
      </c>
      <c r="E4095" s="90"/>
      <c r="F4095" s="90">
        <v>591.48</v>
      </c>
    </row>
  </sheetData>
  <conditionalFormatting sqref="A3:A4086">
    <cfRule type="expression" dxfId="33" priority="6" stopIfTrue="1">
      <formula>G3&lt;6</formula>
    </cfRule>
  </conditionalFormatting>
  <conditionalFormatting sqref="B3:B4086">
    <cfRule type="expression" dxfId="32" priority="5" stopIfTrue="1">
      <formula>G3&lt;6</formula>
    </cfRule>
  </conditionalFormatting>
  <conditionalFormatting sqref="C3:C4086">
    <cfRule type="expression" dxfId="31" priority="4" stopIfTrue="1">
      <formula>G3&lt;6</formula>
    </cfRule>
  </conditionalFormatting>
  <conditionalFormatting sqref="D3:D4086">
    <cfRule type="expression" dxfId="30" priority="3" stopIfTrue="1">
      <formula>G3&lt;6</formula>
    </cfRule>
  </conditionalFormatting>
  <conditionalFormatting sqref="E3:E4086">
    <cfRule type="expression" dxfId="29" priority="2" stopIfTrue="1">
      <formula>G3&lt;6</formula>
    </cfRule>
  </conditionalFormatting>
  <conditionalFormatting sqref="F3:F4086">
    <cfRule type="expression" dxfId="28" priority="1" stopIfTrue="1">
      <formula>G3&lt;6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/>
  <dimension ref="A1:U673"/>
  <sheetViews>
    <sheetView topLeftCell="A19" workbookViewId="0">
      <selection activeCell="I4" sqref="I4"/>
    </sheetView>
  </sheetViews>
  <sheetFormatPr defaultColWidth="8.85546875" defaultRowHeight="15" x14ac:dyDescent="0.25"/>
  <cols>
    <col min="1" max="1" width="24.85546875" style="21" bestFit="1" customWidth="1"/>
    <col min="2" max="2" width="7.85546875" style="35" customWidth="1"/>
    <col min="3" max="3" width="8.85546875" style="21"/>
    <col min="4" max="4" width="8.85546875" style="35"/>
    <col min="5" max="7" width="8.85546875" style="21"/>
    <col min="8" max="9" width="9.28515625" style="21" bestFit="1" customWidth="1"/>
    <col min="10" max="15" width="8.85546875" style="21"/>
    <col min="16" max="16" width="9.28515625" style="21" bestFit="1" customWidth="1"/>
    <col min="17" max="16384" width="8.85546875" style="21"/>
  </cols>
  <sheetData>
    <row r="1" spans="1:21" x14ac:dyDescent="0.25">
      <c r="H1" s="38">
        <f>I1-J1</f>
        <v>1295.3399999999999</v>
      </c>
      <c r="I1" s="38">
        <f t="shared" ref="I1:J1" si="0">SUM(I3:I34)</f>
        <v>1711.9199999999998</v>
      </c>
      <c r="J1" s="38">
        <f t="shared" si="0"/>
        <v>416.57999999999993</v>
      </c>
      <c r="K1" s="38">
        <f>SUM(K3:K34)</f>
        <v>512.649</v>
      </c>
      <c r="M1" s="38">
        <f>SUM(M3:M34)</f>
        <v>431.77999999999986</v>
      </c>
      <c r="P1" s="38"/>
      <c r="Q1" s="38">
        <f t="shared" ref="Q1:S1" si="1">SUM(Q3:Q34)</f>
        <v>385.32900000000001</v>
      </c>
      <c r="R1" s="38">
        <f t="shared" si="1"/>
        <v>208.99199999999996</v>
      </c>
      <c r="S1" s="38">
        <f t="shared" si="1"/>
        <v>570.64</v>
      </c>
    </row>
    <row r="2" spans="1:21" s="35" customFormat="1" x14ac:dyDescent="0.25">
      <c r="B2" s="35" t="s">
        <v>8135</v>
      </c>
      <c r="C2" s="35" t="s">
        <v>8138</v>
      </c>
      <c r="D2" s="35" t="s">
        <v>8137</v>
      </c>
      <c r="E2" s="35" t="s">
        <v>8146</v>
      </c>
      <c r="F2" s="35" t="s">
        <v>8147</v>
      </c>
      <c r="G2" s="35" t="s">
        <v>8139</v>
      </c>
      <c r="I2" s="35" t="s">
        <v>8181</v>
      </c>
      <c r="J2" s="35" t="s">
        <v>8182</v>
      </c>
      <c r="L2" s="35" t="s">
        <v>8183</v>
      </c>
    </row>
    <row r="3" spans="1:21" x14ac:dyDescent="0.25">
      <c r="A3" s="21" t="s">
        <v>8134</v>
      </c>
      <c r="B3" s="35" t="s">
        <v>8136</v>
      </c>
      <c r="C3" s="36">
        <v>8.91</v>
      </c>
      <c r="D3" s="37" t="s">
        <v>8142</v>
      </c>
      <c r="E3" s="36">
        <v>4.45</v>
      </c>
      <c r="F3" s="36">
        <v>4</v>
      </c>
      <c r="G3" s="36">
        <f>(E3*F3)/2</f>
        <v>8.9</v>
      </c>
      <c r="H3" s="36"/>
      <c r="I3" s="36">
        <f>(E3*2+F3*2)*3</f>
        <v>50.699999999999996</v>
      </c>
      <c r="J3" s="36"/>
      <c r="K3" s="36">
        <f>G3</f>
        <v>8.9</v>
      </c>
      <c r="L3" s="36"/>
      <c r="M3" s="36">
        <f>E3*2+F3*2</f>
        <v>16.899999999999999</v>
      </c>
      <c r="N3" s="36"/>
      <c r="O3" s="36"/>
      <c r="P3" s="36"/>
      <c r="Q3" s="36">
        <f>G3</f>
        <v>8.9</v>
      </c>
      <c r="R3" s="36"/>
      <c r="S3" s="36">
        <f>E3*2+F3*2</f>
        <v>16.899999999999999</v>
      </c>
      <c r="T3" s="36"/>
      <c r="U3" s="36"/>
    </row>
    <row r="4" spans="1:21" x14ac:dyDescent="0.25">
      <c r="A4" s="21" t="s">
        <v>8140</v>
      </c>
      <c r="B4" s="35" t="s">
        <v>8136</v>
      </c>
      <c r="C4" s="36">
        <v>20.85</v>
      </c>
      <c r="D4" s="37" t="s">
        <v>8144</v>
      </c>
      <c r="E4" s="36">
        <v>5.65</v>
      </c>
      <c r="F4" s="36">
        <v>3.7</v>
      </c>
      <c r="G4" s="36">
        <f>(E4*F4)</f>
        <v>20.905000000000001</v>
      </c>
      <c r="H4" s="36"/>
      <c r="I4" s="36">
        <f t="shared" ref="I4:I33" si="2">(E4*2+F4*2)*3</f>
        <v>56.100000000000009</v>
      </c>
      <c r="J4" s="36"/>
      <c r="K4" s="36">
        <f>G4</f>
        <v>20.905000000000001</v>
      </c>
      <c r="L4" s="36"/>
      <c r="M4" s="36">
        <f>E4*2+F4*2</f>
        <v>18.700000000000003</v>
      </c>
      <c r="N4" s="36"/>
      <c r="O4" s="36"/>
      <c r="P4" s="36"/>
      <c r="Q4" s="36">
        <f t="shared" ref="Q4:Q18" si="3">G4</f>
        <v>20.905000000000001</v>
      </c>
      <c r="R4" s="36"/>
      <c r="S4" s="36">
        <f t="shared" ref="S4:S33" si="4">E4*2+F4*2</f>
        <v>18.700000000000003</v>
      </c>
      <c r="T4" s="36"/>
      <c r="U4" s="36"/>
    </row>
    <row r="5" spans="1:21" x14ac:dyDescent="0.25">
      <c r="A5" s="21" t="s">
        <v>8173</v>
      </c>
      <c r="B5" s="35" t="s">
        <v>8143</v>
      </c>
      <c r="C5" s="36">
        <v>2.8</v>
      </c>
      <c r="D5" s="37" t="s">
        <v>8145</v>
      </c>
      <c r="E5" s="36">
        <v>2</v>
      </c>
      <c r="F5" s="36">
        <v>1.4</v>
      </c>
      <c r="G5" s="36">
        <f t="shared" ref="G5:G68" si="5">(E5*F5)</f>
        <v>2.8</v>
      </c>
      <c r="H5" s="36"/>
      <c r="I5" s="36">
        <f t="shared" si="2"/>
        <v>20.399999999999999</v>
      </c>
      <c r="J5" s="36">
        <f>I5</f>
        <v>20.399999999999999</v>
      </c>
      <c r="K5" s="36"/>
      <c r="L5" s="36">
        <f>C5</f>
        <v>2.8</v>
      </c>
      <c r="M5" s="36"/>
      <c r="N5" s="36"/>
      <c r="O5" s="36"/>
      <c r="P5" s="36"/>
      <c r="Q5" s="36">
        <f t="shared" si="3"/>
        <v>2.8</v>
      </c>
      <c r="R5" s="36"/>
      <c r="S5" s="36">
        <f t="shared" si="4"/>
        <v>6.8</v>
      </c>
      <c r="T5" s="36"/>
      <c r="U5" s="36"/>
    </row>
    <row r="6" spans="1:21" x14ac:dyDescent="0.25">
      <c r="A6" s="21" t="s">
        <v>8148</v>
      </c>
      <c r="B6" s="35" t="s">
        <v>8143</v>
      </c>
      <c r="C6" s="36">
        <v>5.48</v>
      </c>
      <c r="D6" s="37" t="s">
        <v>8141</v>
      </c>
      <c r="E6" s="36">
        <v>3.4</v>
      </c>
      <c r="F6" s="36">
        <v>1.8</v>
      </c>
      <c r="G6" s="36">
        <f t="shared" si="5"/>
        <v>6.12</v>
      </c>
      <c r="H6" s="36"/>
      <c r="I6" s="36">
        <f t="shared" si="2"/>
        <v>31.200000000000003</v>
      </c>
      <c r="J6" s="36">
        <f>I6</f>
        <v>31.200000000000003</v>
      </c>
      <c r="K6" s="36"/>
      <c r="L6" s="36">
        <f t="shared" ref="L6:L7" si="6">C6</f>
        <v>5.48</v>
      </c>
      <c r="M6" s="36"/>
      <c r="N6" s="36"/>
      <c r="O6" s="36"/>
      <c r="P6" s="36"/>
      <c r="Q6" s="36">
        <f t="shared" si="3"/>
        <v>6.12</v>
      </c>
      <c r="R6" s="36"/>
      <c r="S6" s="36">
        <f t="shared" si="4"/>
        <v>10.4</v>
      </c>
      <c r="T6" s="36"/>
      <c r="U6" s="36"/>
    </row>
    <row r="7" spans="1:21" x14ac:dyDescent="0.25">
      <c r="A7" s="21" t="s">
        <v>8149</v>
      </c>
      <c r="B7" s="35" t="s">
        <v>8143</v>
      </c>
      <c r="C7" s="36">
        <v>8.44</v>
      </c>
      <c r="D7" s="37" t="s">
        <v>8142</v>
      </c>
      <c r="E7" s="36">
        <v>3.5</v>
      </c>
      <c r="F7" s="36">
        <v>2.42</v>
      </c>
      <c r="G7" s="36">
        <f t="shared" si="5"/>
        <v>8.4699999999999989</v>
      </c>
      <c r="H7" s="36"/>
      <c r="I7" s="36">
        <f t="shared" si="2"/>
        <v>35.519999999999996</v>
      </c>
      <c r="J7" s="36">
        <f>I7</f>
        <v>35.519999999999996</v>
      </c>
      <c r="K7" s="36"/>
      <c r="L7" s="36">
        <f t="shared" si="6"/>
        <v>8.44</v>
      </c>
      <c r="M7" s="36"/>
      <c r="N7" s="36"/>
      <c r="O7" s="36"/>
      <c r="P7" s="36"/>
      <c r="Q7" s="36">
        <f t="shared" si="3"/>
        <v>8.4699999999999989</v>
      </c>
      <c r="R7" s="36"/>
      <c r="S7" s="36">
        <f t="shared" si="4"/>
        <v>11.84</v>
      </c>
      <c r="T7" s="36"/>
      <c r="U7" s="36"/>
    </row>
    <row r="8" spans="1:21" x14ac:dyDescent="0.25">
      <c r="A8" s="21" t="s">
        <v>8150</v>
      </c>
      <c r="B8" s="35" t="s">
        <v>8136</v>
      </c>
      <c r="C8" s="36">
        <v>43.31</v>
      </c>
      <c r="D8" s="37"/>
      <c r="E8" s="36">
        <v>7</v>
      </c>
      <c r="F8" s="36">
        <v>6.5</v>
      </c>
      <c r="G8" s="36">
        <f t="shared" si="5"/>
        <v>45.5</v>
      </c>
      <c r="H8" s="36"/>
      <c r="I8" s="36">
        <f t="shared" si="2"/>
        <v>81</v>
      </c>
      <c r="J8" s="36"/>
      <c r="K8" s="36">
        <f>G8</f>
        <v>45.5</v>
      </c>
      <c r="L8" s="36"/>
      <c r="M8" s="36">
        <f t="shared" ref="M8:M13" si="7">E8*2+F8*2</f>
        <v>27</v>
      </c>
      <c r="N8" s="36"/>
      <c r="O8" s="36"/>
      <c r="P8" s="36"/>
      <c r="Q8" s="36">
        <f t="shared" si="3"/>
        <v>45.5</v>
      </c>
      <c r="R8" s="36"/>
      <c r="S8" s="36">
        <f t="shared" si="4"/>
        <v>27</v>
      </c>
      <c r="T8" s="36"/>
      <c r="U8" s="36"/>
    </row>
    <row r="9" spans="1:21" x14ac:dyDescent="0.25">
      <c r="A9" s="21" t="s">
        <v>8151</v>
      </c>
      <c r="B9" s="35" t="s">
        <v>8136</v>
      </c>
      <c r="C9" s="36">
        <v>45.97</v>
      </c>
      <c r="D9" s="37"/>
      <c r="E9" s="36">
        <v>7</v>
      </c>
      <c r="F9" s="36">
        <v>6.5</v>
      </c>
      <c r="G9" s="36">
        <f t="shared" ref="G9" si="8">(E9*F9)</f>
        <v>45.5</v>
      </c>
      <c r="H9" s="36"/>
      <c r="I9" s="36">
        <f t="shared" si="2"/>
        <v>81</v>
      </c>
      <c r="J9" s="36"/>
      <c r="K9" s="36">
        <f>G9</f>
        <v>45.5</v>
      </c>
      <c r="L9" s="36"/>
      <c r="M9" s="36">
        <f t="shared" si="7"/>
        <v>27</v>
      </c>
      <c r="N9" s="36"/>
      <c r="O9" s="36"/>
      <c r="P9" s="36"/>
      <c r="Q9" s="36">
        <f t="shared" si="3"/>
        <v>45.5</v>
      </c>
      <c r="R9" s="36"/>
      <c r="S9" s="36">
        <f t="shared" si="4"/>
        <v>27</v>
      </c>
      <c r="T9" s="36"/>
      <c r="U9" s="36"/>
    </row>
    <row r="10" spans="1:21" x14ac:dyDescent="0.25">
      <c r="A10" s="21" t="s">
        <v>8152</v>
      </c>
      <c r="B10" s="35" t="s">
        <v>8136</v>
      </c>
      <c r="C10" s="36">
        <v>45.4</v>
      </c>
      <c r="D10" s="37"/>
      <c r="E10" s="36">
        <v>7</v>
      </c>
      <c r="F10" s="36">
        <v>6.5</v>
      </c>
      <c r="G10" s="36">
        <f t="shared" ref="G10" si="9">(E10*F10)</f>
        <v>45.5</v>
      </c>
      <c r="H10" s="36"/>
      <c r="I10" s="36">
        <f t="shared" si="2"/>
        <v>81</v>
      </c>
      <c r="J10" s="36"/>
      <c r="K10" s="36">
        <f t="shared" ref="K10:K13" si="10">G10</f>
        <v>45.5</v>
      </c>
      <c r="L10" s="36"/>
      <c r="M10" s="36">
        <f t="shared" si="7"/>
        <v>27</v>
      </c>
      <c r="N10" s="36"/>
      <c r="O10" s="36"/>
      <c r="P10" s="36"/>
      <c r="Q10" s="36">
        <f t="shared" si="3"/>
        <v>45.5</v>
      </c>
      <c r="R10" s="36"/>
      <c r="S10" s="36">
        <f t="shared" si="4"/>
        <v>27</v>
      </c>
      <c r="T10" s="36"/>
      <c r="U10" s="36"/>
    </row>
    <row r="11" spans="1:21" x14ac:dyDescent="0.25">
      <c r="A11" s="21" t="s">
        <v>8153</v>
      </c>
      <c r="B11" s="35" t="s">
        <v>8136</v>
      </c>
      <c r="C11" s="36">
        <v>45.49</v>
      </c>
      <c r="D11" s="37"/>
      <c r="E11" s="36">
        <v>7</v>
      </c>
      <c r="F11" s="36">
        <v>6.5</v>
      </c>
      <c r="G11" s="36">
        <f t="shared" ref="G11" si="11">(E11*F11)</f>
        <v>45.5</v>
      </c>
      <c r="H11" s="36"/>
      <c r="I11" s="36">
        <f t="shared" si="2"/>
        <v>81</v>
      </c>
      <c r="J11" s="36"/>
      <c r="K11" s="36">
        <f t="shared" si="10"/>
        <v>45.5</v>
      </c>
      <c r="L11" s="36"/>
      <c r="M11" s="36">
        <f t="shared" si="7"/>
        <v>27</v>
      </c>
      <c r="N11" s="36"/>
      <c r="O11" s="36"/>
      <c r="P11" s="36"/>
      <c r="Q11" s="36">
        <f t="shared" si="3"/>
        <v>45.5</v>
      </c>
      <c r="R11" s="36"/>
      <c r="S11" s="36">
        <f t="shared" si="4"/>
        <v>27</v>
      </c>
      <c r="T11" s="36"/>
      <c r="U11" s="36"/>
    </row>
    <row r="12" spans="1:21" x14ac:dyDescent="0.25">
      <c r="A12" s="21" t="s">
        <v>8154</v>
      </c>
      <c r="B12" s="35" t="s">
        <v>8136</v>
      </c>
      <c r="C12" s="36">
        <v>31.38</v>
      </c>
      <c r="D12" s="37"/>
      <c r="E12" s="36">
        <v>4.5999999999999996</v>
      </c>
      <c r="F12" s="36">
        <v>6.75</v>
      </c>
      <c r="G12" s="36">
        <f t="shared" si="5"/>
        <v>31.049999999999997</v>
      </c>
      <c r="H12" s="36"/>
      <c r="I12" s="36">
        <f t="shared" si="2"/>
        <v>68.099999999999994</v>
      </c>
      <c r="J12" s="36"/>
      <c r="K12" s="36">
        <f t="shared" si="10"/>
        <v>31.049999999999997</v>
      </c>
      <c r="L12" s="36"/>
      <c r="M12" s="36">
        <f t="shared" si="7"/>
        <v>22.7</v>
      </c>
      <c r="N12" s="36"/>
      <c r="O12" s="36"/>
      <c r="P12" s="36"/>
      <c r="Q12" s="36">
        <f t="shared" si="3"/>
        <v>31.049999999999997</v>
      </c>
      <c r="R12" s="36"/>
      <c r="S12" s="36">
        <f t="shared" si="4"/>
        <v>22.7</v>
      </c>
      <c r="T12" s="36"/>
      <c r="U12" s="36"/>
    </row>
    <row r="13" spans="1:21" x14ac:dyDescent="0.25">
      <c r="A13" s="21" t="s">
        <v>8155</v>
      </c>
      <c r="B13" s="35" t="s">
        <v>8136</v>
      </c>
      <c r="C13" s="36">
        <v>15.67</v>
      </c>
      <c r="D13" s="37" t="s">
        <v>8144</v>
      </c>
      <c r="E13" s="36">
        <v>5.5</v>
      </c>
      <c r="F13" s="36">
        <v>2.85</v>
      </c>
      <c r="G13" s="36">
        <f t="shared" si="5"/>
        <v>15.675000000000001</v>
      </c>
      <c r="H13" s="36"/>
      <c r="I13" s="36">
        <f t="shared" si="2"/>
        <v>50.099999999999994</v>
      </c>
      <c r="J13" s="36"/>
      <c r="K13" s="36">
        <f t="shared" si="10"/>
        <v>15.675000000000001</v>
      </c>
      <c r="L13" s="36"/>
      <c r="M13" s="36">
        <f t="shared" si="7"/>
        <v>16.7</v>
      </c>
      <c r="N13" s="36"/>
      <c r="O13" s="36"/>
      <c r="P13" s="36"/>
      <c r="Q13" s="36">
        <f t="shared" si="3"/>
        <v>15.675000000000001</v>
      </c>
      <c r="R13" s="36"/>
      <c r="S13" s="36">
        <f t="shared" si="4"/>
        <v>16.7</v>
      </c>
      <c r="T13" s="36"/>
      <c r="U13" s="36"/>
    </row>
    <row r="14" spans="1:21" x14ac:dyDescent="0.25">
      <c r="A14" s="21" t="s">
        <v>8173</v>
      </c>
      <c r="B14" s="35" t="s">
        <v>8143</v>
      </c>
      <c r="C14" s="36">
        <v>2.8</v>
      </c>
      <c r="D14" s="37" t="s">
        <v>8145</v>
      </c>
      <c r="E14" s="36">
        <v>2.2999999999999998</v>
      </c>
      <c r="F14" s="36">
        <v>1.5</v>
      </c>
      <c r="G14" s="36">
        <f t="shared" si="5"/>
        <v>3.4499999999999997</v>
      </c>
      <c r="H14" s="36"/>
      <c r="I14" s="36">
        <f t="shared" si="2"/>
        <v>22.799999999999997</v>
      </c>
      <c r="J14" s="36">
        <f t="shared" ref="J14:J15" si="12">I14</f>
        <v>22.799999999999997</v>
      </c>
      <c r="K14" s="36"/>
      <c r="L14" s="36">
        <f t="shared" ref="L14:L15" si="13">C14</f>
        <v>2.8</v>
      </c>
      <c r="M14" s="36"/>
      <c r="N14" s="36"/>
      <c r="O14" s="36"/>
      <c r="P14" s="36"/>
      <c r="Q14" s="36">
        <f t="shared" si="3"/>
        <v>3.4499999999999997</v>
      </c>
      <c r="R14" s="36"/>
      <c r="S14" s="36">
        <f t="shared" si="4"/>
        <v>7.6</v>
      </c>
      <c r="T14" s="36"/>
      <c r="U14" s="36"/>
    </row>
    <row r="15" spans="1:21" x14ac:dyDescent="0.25">
      <c r="A15" s="21" t="s">
        <v>8148</v>
      </c>
      <c r="B15" s="35" t="s">
        <v>8143</v>
      </c>
      <c r="C15" s="36">
        <v>5.74</v>
      </c>
      <c r="D15" s="37" t="s">
        <v>8141</v>
      </c>
      <c r="E15" s="36">
        <v>3.1</v>
      </c>
      <c r="F15" s="36">
        <v>1.85</v>
      </c>
      <c r="G15" s="36">
        <f t="shared" si="5"/>
        <v>5.7350000000000003</v>
      </c>
      <c r="H15" s="36"/>
      <c r="I15" s="36">
        <f t="shared" si="2"/>
        <v>29.700000000000003</v>
      </c>
      <c r="J15" s="36">
        <f t="shared" si="12"/>
        <v>29.700000000000003</v>
      </c>
      <c r="K15" s="36"/>
      <c r="L15" s="36">
        <f t="shared" si="13"/>
        <v>5.74</v>
      </c>
      <c r="M15" s="36"/>
      <c r="N15" s="36"/>
      <c r="O15" s="36"/>
      <c r="P15" s="36"/>
      <c r="Q15" s="36">
        <f t="shared" si="3"/>
        <v>5.7350000000000003</v>
      </c>
      <c r="R15" s="36"/>
      <c r="S15" s="36">
        <f t="shared" si="4"/>
        <v>9.9</v>
      </c>
      <c r="T15" s="36"/>
      <c r="U15" s="36"/>
    </row>
    <row r="16" spans="1:21" x14ac:dyDescent="0.25">
      <c r="A16" s="21" t="s">
        <v>8156</v>
      </c>
      <c r="B16" s="35" t="s">
        <v>8136</v>
      </c>
      <c r="C16" s="36">
        <v>9.83</v>
      </c>
      <c r="D16" s="37" t="s">
        <v>8159</v>
      </c>
      <c r="E16" s="36">
        <v>4</v>
      </c>
      <c r="F16" s="36">
        <v>2.46</v>
      </c>
      <c r="G16" s="36">
        <f t="shared" si="5"/>
        <v>9.84</v>
      </c>
      <c r="H16" s="36"/>
      <c r="I16" s="36">
        <f t="shared" si="2"/>
        <v>38.76</v>
      </c>
      <c r="J16" s="36"/>
      <c r="K16" s="36">
        <f>G16</f>
        <v>9.84</v>
      </c>
      <c r="L16" s="36"/>
      <c r="M16" s="36">
        <f>E16*2+F16*2</f>
        <v>12.92</v>
      </c>
      <c r="N16" s="36"/>
      <c r="O16" s="36"/>
      <c r="P16" s="36"/>
      <c r="Q16" s="36">
        <f t="shared" si="3"/>
        <v>9.84</v>
      </c>
      <c r="R16" s="36"/>
      <c r="S16" s="36">
        <f t="shared" si="4"/>
        <v>12.92</v>
      </c>
      <c r="T16" s="36"/>
      <c r="U16" s="36"/>
    </row>
    <row r="17" spans="1:21" x14ac:dyDescent="0.25">
      <c r="A17" s="21" t="s">
        <v>8157</v>
      </c>
      <c r="B17" s="35" t="s">
        <v>8143</v>
      </c>
      <c r="C17" s="36">
        <v>1.61</v>
      </c>
      <c r="D17" s="37" t="s">
        <v>8159</v>
      </c>
      <c r="E17" s="36">
        <v>1.65</v>
      </c>
      <c r="F17" s="36">
        <v>1.1000000000000001</v>
      </c>
      <c r="G17" s="36">
        <f t="shared" si="5"/>
        <v>1.8149999999999999</v>
      </c>
      <c r="H17" s="36"/>
      <c r="I17" s="36">
        <f t="shared" si="2"/>
        <v>16.5</v>
      </c>
      <c r="J17" s="36">
        <f>I17</f>
        <v>16.5</v>
      </c>
      <c r="K17" s="36"/>
      <c r="L17" s="36">
        <f>C17</f>
        <v>1.61</v>
      </c>
      <c r="M17" s="36"/>
      <c r="N17" s="36"/>
      <c r="O17" s="36"/>
      <c r="P17" s="36"/>
      <c r="Q17" s="36">
        <f t="shared" si="3"/>
        <v>1.8149999999999999</v>
      </c>
      <c r="R17" s="36"/>
      <c r="S17" s="36">
        <f t="shared" si="4"/>
        <v>5.5</v>
      </c>
      <c r="T17" s="36"/>
      <c r="U17" s="36"/>
    </row>
    <row r="18" spans="1:21" x14ac:dyDescent="0.25">
      <c r="A18" s="21" t="s">
        <v>8158</v>
      </c>
      <c r="B18" s="35" t="s">
        <v>8136</v>
      </c>
      <c r="C18" s="36">
        <v>8.91</v>
      </c>
      <c r="D18" s="37" t="s">
        <v>8142</v>
      </c>
      <c r="E18" s="36">
        <v>4.45</v>
      </c>
      <c r="F18" s="36">
        <v>4.4000000000000004</v>
      </c>
      <c r="G18" s="36">
        <f>(E18*F18)/2</f>
        <v>9.7900000000000009</v>
      </c>
      <c r="H18" s="36"/>
      <c r="I18" s="36">
        <f t="shared" si="2"/>
        <v>53.100000000000009</v>
      </c>
      <c r="J18" s="36"/>
      <c r="K18" s="36">
        <f t="shared" ref="K18:K19" si="14">G18</f>
        <v>9.7900000000000009</v>
      </c>
      <c r="L18" s="36"/>
      <c r="M18" s="36">
        <f t="shared" ref="M18:M19" si="15">E18*2+F18*2</f>
        <v>17.700000000000003</v>
      </c>
      <c r="N18" s="36"/>
      <c r="O18" s="36"/>
      <c r="P18" s="36"/>
      <c r="Q18" s="36">
        <f t="shared" si="3"/>
        <v>9.7900000000000009</v>
      </c>
      <c r="R18" s="36"/>
      <c r="S18" s="36">
        <f t="shared" si="4"/>
        <v>17.700000000000003</v>
      </c>
      <c r="T18" s="36"/>
      <c r="U18" s="36"/>
    </row>
    <row r="19" spans="1:21" x14ac:dyDescent="0.25">
      <c r="A19" s="21" t="s">
        <v>8160</v>
      </c>
      <c r="B19" s="35" t="s">
        <v>8136</v>
      </c>
      <c r="C19" s="37" t="s">
        <v>8161</v>
      </c>
      <c r="D19" s="37"/>
      <c r="E19" s="36">
        <v>51.15</v>
      </c>
      <c r="F19" s="36">
        <v>2.4</v>
      </c>
      <c r="G19" s="36">
        <f t="shared" si="5"/>
        <v>122.75999999999999</v>
      </c>
      <c r="H19" s="36"/>
      <c r="I19" s="36">
        <f t="shared" si="2"/>
        <v>321.29999999999995</v>
      </c>
      <c r="J19" s="36"/>
      <c r="K19" s="36">
        <f t="shared" si="14"/>
        <v>122.75999999999999</v>
      </c>
      <c r="L19" s="36"/>
      <c r="M19" s="36">
        <f t="shared" si="15"/>
        <v>107.1</v>
      </c>
      <c r="N19" s="36"/>
      <c r="O19" s="36"/>
      <c r="P19" s="36"/>
      <c r="Q19" s="36"/>
      <c r="R19" s="36">
        <f>G19</f>
        <v>122.75999999999999</v>
      </c>
      <c r="S19" s="36">
        <f t="shared" si="4"/>
        <v>107.1</v>
      </c>
      <c r="T19" s="36"/>
      <c r="U19" s="36"/>
    </row>
    <row r="20" spans="1:21" x14ac:dyDescent="0.25">
      <c r="A20" s="21" t="s">
        <v>8162</v>
      </c>
      <c r="B20" s="35" t="s">
        <v>8143</v>
      </c>
      <c r="C20" s="36">
        <v>12.48</v>
      </c>
      <c r="D20" s="37" t="s">
        <v>8144</v>
      </c>
      <c r="E20" s="36">
        <v>4.7</v>
      </c>
      <c r="F20" s="36">
        <v>2.65</v>
      </c>
      <c r="G20" s="36">
        <f t="shared" si="5"/>
        <v>12.455</v>
      </c>
      <c r="H20" s="36"/>
      <c r="I20" s="36">
        <f t="shared" si="2"/>
        <v>44.099999999999994</v>
      </c>
      <c r="J20" s="36">
        <f t="shared" ref="J20:J23" si="16">I20</f>
        <v>44.099999999999994</v>
      </c>
      <c r="K20" s="36"/>
      <c r="L20" s="36">
        <f t="shared" ref="L20:L23" si="17">C20</f>
        <v>12.48</v>
      </c>
      <c r="M20" s="36"/>
      <c r="N20" s="36"/>
      <c r="O20" s="36"/>
      <c r="P20" s="36"/>
      <c r="Q20" s="36">
        <f t="shared" ref="Q20:Q25" si="18">G20</f>
        <v>12.455</v>
      </c>
      <c r="R20" s="36"/>
      <c r="S20" s="36">
        <f t="shared" si="4"/>
        <v>14.7</v>
      </c>
      <c r="T20" s="36"/>
      <c r="U20" s="36"/>
    </row>
    <row r="21" spans="1:21" x14ac:dyDescent="0.25">
      <c r="A21" s="21" t="s">
        <v>8163</v>
      </c>
      <c r="B21" s="35" t="s">
        <v>8143</v>
      </c>
      <c r="C21" s="36">
        <v>2.73</v>
      </c>
      <c r="D21" s="37" t="s">
        <v>8159</v>
      </c>
      <c r="E21" s="36">
        <v>1.75</v>
      </c>
      <c r="F21" s="36">
        <v>1.56</v>
      </c>
      <c r="G21" s="36">
        <f t="shared" si="5"/>
        <v>2.73</v>
      </c>
      <c r="H21" s="36"/>
      <c r="I21" s="36">
        <f t="shared" si="2"/>
        <v>19.86</v>
      </c>
      <c r="J21" s="36">
        <f t="shared" si="16"/>
        <v>19.86</v>
      </c>
      <c r="K21" s="36"/>
      <c r="L21" s="36">
        <f t="shared" si="17"/>
        <v>2.73</v>
      </c>
      <c r="M21" s="36"/>
      <c r="N21" s="36"/>
      <c r="O21" s="36"/>
      <c r="P21" s="36"/>
      <c r="Q21" s="36">
        <f t="shared" si="18"/>
        <v>2.73</v>
      </c>
      <c r="R21" s="36"/>
      <c r="S21" s="36">
        <f t="shared" si="4"/>
        <v>6.62</v>
      </c>
      <c r="T21" s="36"/>
      <c r="U21" s="36"/>
    </row>
    <row r="22" spans="1:21" x14ac:dyDescent="0.25">
      <c r="A22" s="21" t="s">
        <v>8164</v>
      </c>
      <c r="B22" s="35" t="s">
        <v>8143</v>
      </c>
      <c r="C22" s="36">
        <v>7.28</v>
      </c>
      <c r="D22" s="37" t="s">
        <v>8142</v>
      </c>
      <c r="E22" s="36">
        <v>3</v>
      </c>
      <c r="F22" s="36">
        <v>2.4300000000000002</v>
      </c>
      <c r="G22" s="36">
        <f t="shared" si="5"/>
        <v>7.2900000000000009</v>
      </c>
      <c r="H22" s="36"/>
      <c r="I22" s="36">
        <f t="shared" si="2"/>
        <v>32.58</v>
      </c>
      <c r="J22" s="36">
        <f t="shared" si="16"/>
        <v>32.58</v>
      </c>
      <c r="K22" s="36"/>
      <c r="L22" s="36">
        <f t="shared" si="17"/>
        <v>7.28</v>
      </c>
      <c r="M22" s="36"/>
      <c r="N22" s="36"/>
      <c r="O22" s="36"/>
      <c r="P22" s="36"/>
      <c r="Q22" s="36">
        <f t="shared" si="18"/>
        <v>7.2900000000000009</v>
      </c>
      <c r="R22" s="36"/>
      <c r="S22" s="36">
        <f t="shared" si="4"/>
        <v>10.86</v>
      </c>
      <c r="T22" s="36"/>
      <c r="U22" s="36"/>
    </row>
    <row r="23" spans="1:21" x14ac:dyDescent="0.25">
      <c r="A23" s="21" t="s">
        <v>8165</v>
      </c>
      <c r="B23" s="35" t="s">
        <v>8143</v>
      </c>
      <c r="C23" s="36">
        <v>4.8499999999999996</v>
      </c>
      <c r="D23" s="37" t="s">
        <v>8166</v>
      </c>
      <c r="E23" s="36">
        <v>2.35</v>
      </c>
      <c r="F23" s="36">
        <v>2.06</v>
      </c>
      <c r="G23" s="36">
        <f t="shared" si="5"/>
        <v>4.8410000000000002</v>
      </c>
      <c r="H23" s="36"/>
      <c r="I23" s="36">
        <f t="shared" si="2"/>
        <v>26.46</v>
      </c>
      <c r="J23" s="36">
        <f t="shared" si="16"/>
        <v>26.46</v>
      </c>
      <c r="K23" s="36"/>
      <c r="L23" s="36">
        <f t="shared" si="17"/>
        <v>4.8499999999999996</v>
      </c>
      <c r="M23" s="36"/>
      <c r="N23" s="36"/>
      <c r="O23" s="36"/>
      <c r="P23" s="36"/>
      <c r="Q23" s="36">
        <f t="shared" si="18"/>
        <v>4.8410000000000002</v>
      </c>
      <c r="R23" s="36"/>
      <c r="S23" s="36">
        <f t="shared" si="4"/>
        <v>8.82</v>
      </c>
      <c r="T23" s="36"/>
      <c r="U23" s="36"/>
    </row>
    <row r="24" spans="1:21" x14ac:dyDescent="0.25">
      <c r="A24" s="21" t="s">
        <v>8167</v>
      </c>
      <c r="B24" s="35" t="s">
        <v>8136</v>
      </c>
      <c r="C24" s="36">
        <v>8.5399999999999991</v>
      </c>
      <c r="D24" s="37"/>
      <c r="E24" s="36">
        <v>3.6</v>
      </c>
      <c r="F24" s="36">
        <v>2.37</v>
      </c>
      <c r="G24" s="36">
        <f t="shared" si="5"/>
        <v>8.532</v>
      </c>
      <c r="H24" s="36"/>
      <c r="I24" s="36">
        <f t="shared" si="2"/>
        <v>35.820000000000007</v>
      </c>
      <c r="J24" s="36"/>
      <c r="K24" s="36">
        <f>G24</f>
        <v>8.532</v>
      </c>
      <c r="L24" s="36"/>
      <c r="M24" s="36">
        <f>E24*2+F24*2</f>
        <v>11.940000000000001</v>
      </c>
      <c r="N24" s="36"/>
      <c r="O24" s="36"/>
      <c r="P24" s="36"/>
      <c r="Q24" s="36">
        <f t="shared" si="18"/>
        <v>8.532</v>
      </c>
      <c r="R24" s="36"/>
      <c r="S24" s="36">
        <f t="shared" si="4"/>
        <v>11.940000000000001</v>
      </c>
      <c r="T24" s="36"/>
      <c r="U24" s="36"/>
    </row>
    <row r="25" spans="1:21" x14ac:dyDescent="0.25">
      <c r="A25" s="21" t="s">
        <v>8168</v>
      </c>
      <c r="B25" s="35" t="s">
        <v>8143</v>
      </c>
      <c r="C25" s="36">
        <v>4.8499999999999996</v>
      </c>
      <c r="D25" s="37" t="s">
        <v>8166</v>
      </c>
      <c r="E25" s="36">
        <v>2.35</v>
      </c>
      <c r="F25" s="36">
        <v>2.06</v>
      </c>
      <c r="G25" s="36">
        <f t="shared" ref="G25" si="19">(E25*F25)</f>
        <v>4.8410000000000002</v>
      </c>
      <c r="H25" s="36"/>
      <c r="I25" s="36">
        <f t="shared" si="2"/>
        <v>26.46</v>
      </c>
      <c r="J25" s="36">
        <f>I25</f>
        <v>26.46</v>
      </c>
      <c r="K25" s="36"/>
      <c r="L25" s="36">
        <f>C25</f>
        <v>4.8499999999999996</v>
      </c>
      <c r="M25" s="36"/>
      <c r="N25" s="36"/>
      <c r="O25" s="36"/>
      <c r="P25" s="36"/>
      <c r="Q25" s="36">
        <f t="shared" si="18"/>
        <v>4.8410000000000002</v>
      </c>
      <c r="R25" s="36"/>
      <c r="S25" s="36">
        <f t="shared" si="4"/>
        <v>8.82</v>
      </c>
      <c r="T25" s="36"/>
      <c r="U25" s="36"/>
    </row>
    <row r="26" spans="1:21" x14ac:dyDescent="0.25">
      <c r="A26" s="21" t="s">
        <v>8169</v>
      </c>
      <c r="B26" s="35" t="s">
        <v>8136</v>
      </c>
      <c r="C26" s="36">
        <v>26.63</v>
      </c>
      <c r="D26" s="37" t="s">
        <v>8172</v>
      </c>
      <c r="E26" s="36">
        <v>12.6</v>
      </c>
      <c r="F26" s="36">
        <v>2.12</v>
      </c>
      <c r="G26" s="36">
        <f t="shared" si="5"/>
        <v>26.712</v>
      </c>
      <c r="H26" s="36"/>
      <c r="I26" s="36">
        <f t="shared" si="2"/>
        <v>88.32</v>
      </c>
      <c r="J26" s="36"/>
      <c r="K26" s="36">
        <f t="shared" ref="K26:K28" si="20">G26</f>
        <v>26.712</v>
      </c>
      <c r="L26" s="36"/>
      <c r="M26" s="36">
        <f t="shared" ref="M26:M28" si="21">E26*2+F26*2</f>
        <v>29.439999999999998</v>
      </c>
      <c r="N26" s="36"/>
      <c r="O26" s="36"/>
      <c r="P26" s="36"/>
      <c r="Q26" s="36"/>
      <c r="R26" s="36">
        <f t="shared" ref="R26:R27" si="22">G26</f>
        <v>26.712</v>
      </c>
      <c r="S26" s="36">
        <f t="shared" si="4"/>
        <v>29.439999999999998</v>
      </c>
      <c r="T26" s="36"/>
      <c r="U26" s="36"/>
    </row>
    <row r="27" spans="1:21" x14ac:dyDescent="0.25">
      <c r="A27" s="21" t="s">
        <v>8179</v>
      </c>
      <c r="B27" s="35" t="s">
        <v>8136</v>
      </c>
      <c r="C27" s="36">
        <v>12.57</v>
      </c>
      <c r="D27" s="37" t="s">
        <v>8171</v>
      </c>
      <c r="E27" s="36">
        <v>5.6</v>
      </c>
      <c r="F27" s="36">
        <v>2.25</v>
      </c>
      <c r="G27" s="36">
        <f t="shared" si="5"/>
        <v>12.6</v>
      </c>
      <c r="H27" s="36"/>
      <c r="I27" s="36">
        <f t="shared" si="2"/>
        <v>47.099999999999994</v>
      </c>
      <c r="J27" s="36"/>
      <c r="K27" s="36">
        <f t="shared" si="20"/>
        <v>12.6</v>
      </c>
      <c r="L27" s="36"/>
      <c r="M27" s="36">
        <f t="shared" si="21"/>
        <v>15.7</v>
      </c>
      <c r="N27" s="36"/>
      <c r="O27" s="36"/>
      <c r="P27" s="36"/>
      <c r="Q27" s="36"/>
      <c r="R27" s="36">
        <f t="shared" si="22"/>
        <v>12.6</v>
      </c>
      <c r="S27" s="36">
        <f t="shared" si="4"/>
        <v>15.7</v>
      </c>
      <c r="T27" s="36"/>
      <c r="U27" s="36"/>
    </row>
    <row r="28" spans="1:21" x14ac:dyDescent="0.25">
      <c r="A28" s="21" t="s">
        <v>8173</v>
      </c>
      <c r="B28" s="35" t="s">
        <v>8136</v>
      </c>
      <c r="C28" s="36">
        <v>16.96</v>
      </c>
      <c r="D28" s="37" t="s">
        <v>8174</v>
      </c>
      <c r="E28" s="36">
        <v>7.54</v>
      </c>
      <c r="F28" s="36">
        <v>2.25</v>
      </c>
      <c r="G28" s="36">
        <f t="shared" si="5"/>
        <v>16.965</v>
      </c>
      <c r="H28" s="36"/>
      <c r="I28" s="36">
        <f t="shared" si="2"/>
        <v>58.739999999999995</v>
      </c>
      <c r="J28" s="36"/>
      <c r="K28" s="36">
        <f t="shared" si="20"/>
        <v>16.965</v>
      </c>
      <c r="L28" s="36"/>
      <c r="M28" s="36">
        <f t="shared" si="21"/>
        <v>19.579999999999998</v>
      </c>
      <c r="N28" s="36"/>
      <c r="O28" s="36"/>
      <c r="P28" s="36"/>
      <c r="Q28" s="36">
        <f t="shared" ref="Q28:Q32" si="23">G28</f>
        <v>16.965</v>
      </c>
      <c r="R28" s="36"/>
      <c r="S28" s="36">
        <f t="shared" si="4"/>
        <v>19.579999999999998</v>
      </c>
      <c r="T28" s="36"/>
      <c r="U28" s="36"/>
    </row>
    <row r="29" spans="1:21" x14ac:dyDescent="0.25">
      <c r="A29" s="21" t="s">
        <v>8175</v>
      </c>
      <c r="B29" s="35" t="s">
        <v>8143</v>
      </c>
      <c r="C29" s="36">
        <v>5.03</v>
      </c>
      <c r="D29" s="37" t="s">
        <v>8142</v>
      </c>
      <c r="E29" s="36">
        <v>2.25</v>
      </c>
      <c r="F29" s="36">
        <v>2.25</v>
      </c>
      <c r="G29" s="36">
        <f t="shared" si="5"/>
        <v>5.0625</v>
      </c>
      <c r="H29" s="36"/>
      <c r="I29" s="36">
        <f t="shared" si="2"/>
        <v>27</v>
      </c>
      <c r="J29" s="36">
        <f t="shared" ref="J29:J32" si="24">I29</f>
        <v>27</v>
      </c>
      <c r="K29" s="36"/>
      <c r="L29" s="36">
        <f t="shared" ref="L29:L34" si="25">C29</f>
        <v>5.03</v>
      </c>
      <c r="M29" s="36"/>
      <c r="N29" s="36"/>
      <c r="O29" s="36"/>
      <c r="P29" s="36"/>
      <c r="Q29" s="36">
        <f t="shared" si="23"/>
        <v>5.0625</v>
      </c>
      <c r="R29" s="36"/>
      <c r="S29" s="36">
        <f t="shared" si="4"/>
        <v>9</v>
      </c>
      <c r="T29" s="36"/>
      <c r="U29" s="36"/>
    </row>
    <row r="30" spans="1:21" x14ac:dyDescent="0.25">
      <c r="A30" s="21" t="s">
        <v>8176</v>
      </c>
      <c r="B30" s="35" t="s">
        <v>8143</v>
      </c>
      <c r="C30" s="36">
        <v>6</v>
      </c>
      <c r="D30" s="37" t="s">
        <v>8142</v>
      </c>
      <c r="E30" s="36">
        <v>3</v>
      </c>
      <c r="F30" s="36">
        <v>2</v>
      </c>
      <c r="G30" s="36">
        <f t="shared" si="5"/>
        <v>6</v>
      </c>
      <c r="H30" s="36"/>
      <c r="I30" s="36">
        <f t="shared" si="2"/>
        <v>30</v>
      </c>
      <c r="J30" s="36">
        <f t="shared" si="24"/>
        <v>30</v>
      </c>
      <c r="K30" s="36"/>
      <c r="L30" s="36">
        <f t="shared" si="25"/>
        <v>6</v>
      </c>
      <c r="M30" s="36"/>
      <c r="N30" s="36"/>
      <c r="O30" s="36"/>
      <c r="P30" s="36"/>
      <c r="Q30" s="36">
        <f t="shared" si="23"/>
        <v>6</v>
      </c>
      <c r="R30" s="36"/>
      <c r="S30" s="36">
        <f t="shared" si="4"/>
        <v>10</v>
      </c>
      <c r="T30" s="36"/>
      <c r="U30" s="36"/>
    </row>
    <row r="31" spans="1:21" x14ac:dyDescent="0.25">
      <c r="A31" s="21" t="s">
        <v>8178</v>
      </c>
      <c r="B31" s="35" t="s">
        <v>8143</v>
      </c>
      <c r="C31" s="36">
        <v>5.03</v>
      </c>
      <c r="D31" s="37" t="s">
        <v>8141</v>
      </c>
      <c r="E31" s="36">
        <v>2.25</v>
      </c>
      <c r="F31" s="36">
        <v>2.25</v>
      </c>
      <c r="G31" s="36">
        <f t="shared" ref="G31:G32" si="26">(E31*F31)</f>
        <v>5.0625</v>
      </c>
      <c r="H31" s="36"/>
      <c r="I31" s="36">
        <f t="shared" si="2"/>
        <v>27</v>
      </c>
      <c r="J31" s="36">
        <f t="shared" si="24"/>
        <v>27</v>
      </c>
      <c r="K31" s="36"/>
      <c r="L31" s="36">
        <f t="shared" si="25"/>
        <v>5.03</v>
      </c>
      <c r="M31" s="36"/>
      <c r="N31" s="36"/>
      <c r="O31" s="36"/>
      <c r="P31" s="36"/>
      <c r="Q31" s="36">
        <f t="shared" si="23"/>
        <v>5.0625</v>
      </c>
      <c r="R31" s="36"/>
      <c r="S31" s="36">
        <f t="shared" si="4"/>
        <v>9</v>
      </c>
      <c r="T31" s="36"/>
      <c r="U31" s="36"/>
    </row>
    <row r="32" spans="1:21" x14ac:dyDescent="0.25">
      <c r="A32" s="21" t="s">
        <v>8177</v>
      </c>
      <c r="B32" s="35" t="s">
        <v>8143</v>
      </c>
      <c r="C32" s="36">
        <v>6</v>
      </c>
      <c r="D32" s="37" t="s">
        <v>8142</v>
      </c>
      <c r="E32" s="36">
        <v>2.5</v>
      </c>
      <c r="F32" s="36">
        <v>2</v>
      </c>
      <c r="G32" s="36">
        <f t="shared" si="26"/>
        <v>5</v>
      </c>
      <c r="H32" s="36"/>
      <c r="I32" s="36">
        <f t="shared" si="2"/>
        <v>27</v>
      </c>
      <c r="J32" s="36">
        <f t="shared" si="24"/>
        <v>27</v>
      </c>
      <c r="K32" s="36"/>
      <c r="L32" s="36">
        <f t="shared" si="25"/>
        <v>6</v>
      </c>
      <c r="M32" s="36"/>
      <c r="N32" s="36"/>
      <c r="O32" s="36"/>
      <c r="P32" s="36"/>
      <c r="Q32" s="36">
        <f t="shared" si="23"/>
        <v>5</v>
      </c>
      <c r="R32" s="36"/>
      <c r="S32" s="36">
        <f t="shared" si="4"/>
        <v>9</v>
      </c>
      <c r="T32" s="36"/>
      <c r="U32" s="36"/>
    </row>
    <row r="33" spans="1:21" x14ac:dyDescent="0.25">
      <c r="A33" s="21" t="s">
        <v>8170</v>
      </c>
      <c r="B33" s="35" t="s">
        <v>8136</v>
      </c>
      <c r="C33" s="36">
        <v>46.93</v>
      </c>
      <c r="D33" s="37" t="s">
        <v>8171</v>
      </c>
      <c r="E33" s="36">
        <v>13.8</v>
      </c>
      <c r="F33" s="36">
        <v>3.4</v>
      </c>
      <c r="G33" s="36">
        <f t="shared" si="5"/>
        <v>46.92</v>
      </c>
      <c r="H33" s="36"/>
      <c r="I33" s="36">
        <f t="shared" si="2"/>
        <v>103.19999999999999</v>
      </c>
      <c r="J33" s="36"/>
      <c r="K33" s="36">
        <f>G33</f>
        <v>46.92</v>
      </c>
      <c r="L33" s="36"/>
      <c r="M33" s="36">
        <f>E33*2+F33*2</f>
        <v>34.4</v>
      </c>
      <c r="N33" s="36"/>
      <c r="O33" s="36"/>
      <c r="P33" s="36"/>
      <c r="Q33" s="36"/>
      <c r="R33" s="36">
        <f t="shared" ref="R33" si="27">G33</f>
        <v>46.92</v>
      </c>
      <c r="S33" s="36">
        <f t="shared" si="4"/>
        <v>34.4</v>
      </c>
      <c r="T33" s="36"/>
      <c r="U33" s="36"/>
    </row>
    <row r="34" spans="1:21" x14ac:dyDescent="0.25">
      <c r="A34" s="21" t="s">
        <v>8180</v>
      </c>
      <c r="B34" s="35" t="s">
        <v>8143</v>
      </c>
      <c r="C34" s="36">
        <v>390.69</v>
      </c>
      <c r="D34" s="37"/>
      <c r="E34" s="36">
        <v>45.5</v>
      </c>
      <c r="F34" s="36">
        <v>9.1</v>
      </c>
      <c r="G34" s="36">
        <f t="shared" si="5"/>
        <v>414.05</v>
      </c>
      <c r="H34" s="36"/>
      <c r="I34" s="36"/>
      <c r="J34" s="36"/>
      <c r="K34" s="36"/>
      <c r="L34" s="36">
        <f t="shared" si="25"/>
        <v>390.69</v>
      </c>
      <c r="M34" s="36"/>
      <c r="N34" s="36"/>
      <c r="O34" s="36"/>
      <c r="P34" s="36"/>
      <c r="Q34" s="36"/>
      <c r="R34" s="36"/>
      <c r="S34" s="36"/>
      <c r="T34" s="36"/>
      <c r="U34" s="36"/>
    </row>
    <row r="35" spans="1:21" x14ac:dyDescent="0.25">
      <c r="C35" s="36"/>
      <c r="D35" s="37"/>
      <c r="E35" s="36"/>
      <c r="F35" s="36"/>
      <c r="G35" s="36">
        <f t="shared" si="5"/>
        <v>0</v>
      </c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</row>
    <row r="36" spans="1:21" x14ac:dyDescent="0.25">
      <c r="C36" s="36"/>
      <c r="D36" s="37"/>
      <c r="E36" s="36"/>
      <c r="F36" s="36"/>
      <c r="G36" s="36">
        <f t="shared" si="5"/>
        <v>0</v>
      </c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</row>
    <row r="37" spans="1:21" x14ac:dyDescent="0.25">
      <c r="C37" s="36"/>
      <c r="D37" s="37"/>
      <c r="E37" s="36"/>
      <c r="F37" s="36"/>
      <c r="G37" s="36">
        <f t="shared" si="5"/>
        <v>0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</row>
    <row r="38" spans="1:21" x14ac:dyDescent="0.25">
      <c r="C38" s="36"/>
      <c r="D38" s="37"/>
      <c r="E38" s="36"/>
      <c r="F38" s="36"/>
      <c r="G38" s="36">
        <f t="shared" si="5"/>
        <v>0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</row>
    <row r="39" spans="1:21" x14ac:dyDescent="0.25">
      <c r="C39" s="36"/>
      <c r="D39" s="37"/>
      <c r="E39" s="36"/>
      <c r="F39" s="36"/>
      <c r="G39" s="36">
        <f t="shared" si="5"/>
        <v>0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</row>
    <row r="40" spans="1:21" x14ac:dyDescent="0.25">
      <c r="C40" s="36"/>
      <c r="D40" s="37"/>
      <c r="E40" s="36"/>
      <c r="F40" s="36"/>
      <c r="G40" s="36">
        <f t="shared" si="5"/>
        <v>0</v>
      </c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</row>
    <row r="41" spans="1:21" x14ac:dyDescent="0.25">
      <c r="C41" s="36"/>
      <c r="D41" s="37"/>
      <c r="E41" s="36"/>
      <c r="F41" s="36"/>
      <c r="G41" s="36">
        <f t="shared" si="5"/>
        <v>0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</row>
    <row r="42" spans="1:21" x14ac:dyDescent="0.25">
      <c r="C42" s="36"/>
      <c r="D42" s="37"/>
      <c r="E42" s="36"/>
      <c r="F42" s="36"/>
      <c r="G42" s="36">
        <f t="shared" si="5"/>
        <v>0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</row>
    <row r="43" spans="1:21" x14ac:dyDescent="0.25">
      <c r="C43" s="36"/>
      <c r="D43" s="37"/>
      <c r="E43" s="36"/>
      <c r="F43" s="36"/>
      <c r="G43" s="36">
        <f t="shared" si="5"/>
        <v>0</v>
      </c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</row>
    <row r="44" spans="1:21" x14ac:dyDescent="0.25">
      <c r="C44" s="36"/>
      <c r="D44" s="37"/>
      <c r="E44" s="36"/>
      <c r="F44" s="36"/>
      <c r="G44" s="36">
        <f t="shared" si="5"/>
        <v>0</v>
      </c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</row>
    <row r="45" spans="1:21" x14ac:dyDescent="0.25">
      <c r="C45" s="36"/>
      <c r="D45" s="37"/>
      <c r="E45" s="36"/>
      <c r="F45" s="36"/>
      <c r="G45" s="36">
        <f t="shared" si="5"/>
        <v>0</v>
      </c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</row>
    <row r="46" spans="1:21" x14ac:dyDescent="0.25">
      <c r="C46" s="36"/>
      <c r="D46" s="37"/>
      <c r="E46" s="36"/>
      <c r="F46" s="36"/>
      <c r="G46" s="36">
        <f t="shared" si="5"/>
        <v>0</v>
      </c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</row>
    <row r="47" spans="1:21" x14ac:dyDescent="0.25">
      <c r="C47" s="36"/>
      <c r="D47" s="37"/>
      <c r="E47" s="36"/>
      <c r="F47" s="36"/>
      <c r="G47" s="36">
        <f t="shared" si="5"/>
        <v>0</v>
      </c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</row>
    <row r="48" spans="1:21" x14ac:dyDescent="0.25">
      <c r="G48" s="36">
        <f t="shared" si="5"/>
        <v>0</v>
      </c>
    </row>
    <row r="49" spans="7:7" x14ac:dyDescent="0.25">
      <c r="G49" s="36">
        <f t="shared" si="5"/>
        <v>0</v>
      </c>
    </row>
    <row r="50" spans="7:7" x14ac:dyDescent="0.25">
      <c r="G50" s="36">
        <f t="shared" si="5"/>
        <v>0</v>
      </c>
    </row>
    <row r="51" spans="7:7" x14ac:dyDescent="0.25">
      <c r="G51" s="36">
        <f t="shared" si="5"/>
        <v>0</v>
      </c>
    </row>
    <row r="52" spans="7:7" x14ac:dyDescent="0.25">
      <c r="G52" s="36">
        <f t="shared" si="5"/>
        <v>0</v>
      </c>
    </row>
    <row r="53" spans="7:7" x14ac:dyDescent="0.25">
      <c r="G53" s="36">
        <f t="shared" si="5"/>
        <v>0</v>
      </c>
    </row>
    <row r="54" spans="7:7" x14ac:dyDescent="0.25">
      <c r="G54" s="36">
        <f t="shared" si="5"/>
        <v>0</v>
      </c>
    </row>
    <row r="55" spans="7:7" x14ac:dyDescent="0.25">
      <c r="G55" s="36">
        <f t="shared" si="5"/>
        <v>0</v>
      </c>
    </row>
    <row r="56" spans="7:7" x14ac:dyDescent="0.25">
      <c r="G56" s="36">
        <f t="shared" si="5"/>
        <v>0</v>
      </c>
    </row>
    <row r="57" spans="7:7" x14ac:dyDescent="0.25">
      <c r="G57" s="36">
        <f t="shared" si="5"/>
        <v>0</v>
      </c>
    </row>
    <row r="58" spans="7:7" x14ac:dyDescent="0.25">
      <c r="G58" s="36">
        <f t="shared" si="5"/>
        <v>0</v>
      </c>
    </row>
    <row r="59" spans="7:7" x14ac:dyDescent="0.25">
      <c r="G59" s="36">
        <f t="shared" si="5"/>
        <v>0</v>
      </c>
    </row>
    <row r="60" spans="7:7" x14ac:dyDescent="0.25">
      <c r="G60" s="36">
        <f t="shared" si="5"/>
        <v>0</v>
      </c>
    </row>
    <row r="61" spans="7:7" x14ac:dyDescent="0.25">
      <c r="G61" s="36">
        <f t="shared" si="5"/>
        <v>0</v>
      </c>
    </row>
    <row r="62" spans="7:7" x14ac:dyDescent="0.25">
      <c r="G62" s="36">
        <f t="shared" si="5"/>
        <v>0</v>
      </c>
    </row>
    <row r="63" spans="7:7" x14ac:dyDescent="0.25">
      <c r="G63" s="36">
        <f t="shared" si="5"/>
        <v>0</v>
      </c>
    </row>
    <row r="64" spans="7:7" x14ac:dyDescent="0.25">
      <c r="G64" s="36">
        <f t="shared" si="5"/>
        <v>0</v>
      </c>
    </row>
    <row r="65" spans="7:7" x14ac:dyDescent="0.25">
      <c r="G65" s="36">
        <f t="shared" si="5"/>
        <v>0</v>
      </c>
    </row>
    <row r="66" spans="7:7" x14ac:dyDescent="0.25">
      <c r="G66" s="36">
        <f t="shared" si="5"/>
        <v>0</v>
      </c>
    </row>
    <row r="67" spans="7:7" x14ac:dyDescent="0.25">
      <c r="G67" s="36">
        <f t="shared" si="5"/>
        <v>0</v>
      </c>
    </row>
    <row r="68" spans="7:7" x14ac:dyDescent="0.25">
      <c r="G68" s="36">
        <f t="shared" si="5"/>
        <v>0</v>
      </c>
    </row>
    <row r="69" spans="7:7" x14ac:dyDescent="0.25">
      <c r="G69" s="36">
        <f t="shared" ref="G69:G132" si="28">(E69*F69)</f>
        <v>0</v>
      </c>
    </row>
    <row r="70" spans="7:7" x14ac:dyDescent="0.25">
      <c r="G70" s="36">
        <f t="shared" si="28"/>
        <v>0</v>
      </c>
    </row>
    <row r="71" spans="7:7" x14ac:dyDescent="0.25">
      <c r="G71" s="36">
        <f t="shared" si="28"/>
        <v>0</v>
      </c>
    </row>
    <row r="72" spans="7:7" x14ac:dyDescent="0.25">
      <c r="G72" s="36">
        <f t="shared" si="28"/>
        <v>0</v>
      </c>
    </row>
    <row r="73" spans="7:7" x14ac:dyDescent="0.25">
      <c r="G73" s="36">
        <f t="shared" si="28"/>
        <v>0</v>
      </c>
    </row>
    <row r="74" spans="7:7" x14ac:dyDescent="0.25">
      <c r="G74" s="36">
        <f t="shared" si="28"/>
        <v>0</v>
      </c>
    </row>
    <row r="75" spans="7:7" x14ac:dyDescent="0.25">
      <c r="G75" s="36">
        <f t="shared" si="28"/>
        <v>0</v>
      </c>
    </row>
    <row r="76" spans="7:7" x14ac:dyDescent="0.25">
      <c r="G76" s="36">
        <f t="shared" si="28"/>
        <v>0</v>
      </c>
    </row>
    <row r="77" spans="7:7" x14ac:dyDescent="0.25">
      <c r="G77" s="36">
        <f t="shared" si="28"/>
        <v>0</v>
      </c>
    </row>
    <row r="78" spans="7:7" x14ac:dyDescent="0.25">
      <c r="G78" s="36">
        <f t="shared" si="28"/>
        <v>0</v>
      </c>
    </row>
    <row r="79" spans="7:7" x14ac:dyDescent="0.25">
      <c r="G79" s="36">
        <f t="shared" si="28"/>
        <v>0</v>
      </c>
    </row>
    <row r="80" spans="7:7" x14ac:dyDescent="0.25">
      <c r="G80" s="36">
        <f t="shared" si="28"/>
        <v>0</v>
      </c>
    </row>
    <row r="81" spans="7:7" x14ac:dyDescent="0.25">
      <c r="G81" s="36">
        <f t="shared" si="28"/>
        <v>0</v>
      </c>
    </row>
    <row r="82" spans="7:7" x14ac:dyDescent="0.25">
      <c r="G82" s="36">
        <f t="shared" si="28"/>
        <v>0</v>
      </c>
    </row>
    <row r="83" spans="7:7" x14ac:dyDescent="0.25">
      <c r="G83" s="36">
        <f t="shared" si="28"/>
        <v>0</v>
      </c>
    </row>
    <row r="84" spans="7:7" x14ac:dyDescent="0.25">
      <c r="G84" s="36">
        <f t="shared" si="28"/>
        <v>0</v>
      </c>
    </row>
    <row r="85" spans="7:7" x14ac:dyDescent="0.25">
      <c r="G85" s="36">
        <f t="shared" si="28"/>
        <v>0</v>
      </c>
    </row>
    <row r="86" spans="7:7" x14ac:dyDescent="0.25">
      <c r="G86" s="36">
        <f t="shared" si="28"/>
        <v>0</v>
      </c>
    </row>
    <row r="87" spans="7:7" x14ac:dyDescent="0.25">
      <c r="G87" s="36">
        <f t="shared" si="28"/>
        <v>0</v>
      </c>
    </row>
    <row r="88" spans="7:7" x14ac:dyDescent="0.25">
      <c r="G88" s="36">
        <f t="shared" si="28"/>
        <v>0</v>
      </c>
    </row>
    <row r="89" spans="7:7" x14ac:dyDescent="0.25">
      <c r="G89" s="36">
        <f t="shared" si="28"/>
        <v>0</v>
      </c>
    </row>
    <row r="90" spans="7:7" x14ac:dyDescent="0.25">
      <c r="G90" s="36">
        <f t="shared" si="28"/>
        <v>0</v>
      </c>
    </row>
    <row r="91" spans="7:7" x14ac:dyDescent="0.25">
      <c r="G91" s="36">
        <f t="shared" si="28"/>
        <v>0</v>
      </c>
    </row>
    <row r="92" spans="7:7" x14ac:dyDescent="0.25">
      <c r="G92" s="36">
        <f t="shared" si="28"/>
        <v>0</v>
      </c>
    </row>
    <row r="93" spans="7:7" x14ac:dyDescent="0.25">
      <c r="G93" s="36">
        <f t="shared" si="28"/>
        <v>0</v>
      </c>
    </row>
    <row r="94" spans="7:7" x14ac:dyDescent="0.25">
      <c r="G94" s="36">
        <f t="shared" si="28"/>
        <v>0</v>
      </c>
    </row>
    <row r="95" spans="7:7" x14ac:dyDescent="0.25">
      <c r="G95" s="36">
        <f t="shared" si="28"/>
        <v>0</v>
      </c>
    </row>
    <row r="96" spans="7:7" x14ac:dyDescent="0.25">
      <c r="G96" s="36">
        <f t="shared" si="28"/>
        <v>0</v>
      </c>
    </row>
    <row r="97" spans="7:7" x14ac:dyDescent="0.25">
      <c r="G97" s="36">
        <f t="shared" si="28"/>
        <v>0</v>
      </c>
    </row>
    <row r="98" spans="7:7" x14ac:dyDescent="0.25">
      <c r="G98" s="36">
        <f t="shared" si="28"/>
        <v>0</v>
      </c>
    </row>
    <row r="99" spans="7:7" x14ac:dyDescent="0.25">
      <c r="G99" s="36">
        <f t="shared" si="28"/>
        <v>0</v>
      </c>
    </row>
    <row r="100" spans="7:7" x14ac:dyDescent="0.25">
      <c r="G100" s="36">
        <f t="shared" si="28"/>
        <v>0</v>
      </c>
    </row>
    <row r="101" spans="7:7" x14ac:dyDescent="0.25">
      <c r="G101" s="36">
        <f t="shared" si="28"/>
        <v>0</v>
      </c>
    </row>
    <row r="102" spans="7:7" x14ac:dyDescent="0.25">
      <c r="G102" s="36">
        <f t="shared" si="28"/>
        <v>0</v>
      </c>
    </row>
    <row r="103" spans="7:7" x14ac:dyDescent="0.25">
      <c r="G103" s="36">
        <f t="shared" si="28"/>
        <v>0</v>
      </c>
    </row>
    <row r="104" spans="7:7" x14ac:dyDescent="0.25">
      <c r="G104" s="36">
        <f t="shared" si="28"/>
        <v>0</v>
      </c>
    </row>
    <row r="105" spans="7:7" x14ac:dyDescent="0.25">
      <c r="G105" s="36">
        <f t="shared" si="28"/>
        <v>0</v>
      </c>
    </row>
    <row r="106" spans="7:7" x14ac:dyDescent="0.25">
      <c r="G106" s="36">
        <f t="shared" si="28"/>
        <v>0</v>
      </c>
    </row>
    <row r="107" spans="7:7" x14ac:dyDescent="0.25">
      <c r="G107" s="36">
        <f t="shared" si="28"/>
        <v>0</v>
      </c>
    </row>
    <row r="108" spans="7:7" x14ac:dyDescent="0.25">
      <c r="G108" s="36">
        <f t="shared" si="28"/>
        <v>0</v>
      </c>
    </row>
    <row r="109" spans="7:7" x14ac:dyDescent="0.25">
      <c r="G109" s="36">
        <f t="shared" si="28"/>
        <v>0</v>
      </c>
    </row>
    <row r="110" spans="7:7" x14ac:dyDescent="0.25">
      <c r="G110" s="36">
        <f t="shared" si="28"/>
        <v>0</v>
      </c>
    </row>
    <row r="111" spans="7:7" x14ac:dyDescent="0.25">
      <c r="G111" s="36">
        <f t="shared" si="28"/>
        <v>0</v>
      </c>
    </row>
    <row r="112" spans="7:7" x14ac:dyDescent="0.25">
      <c r="G112" s="36">
        <f t="shared" si="28"/>
        <v>0</v>
      </c>
    </row>
    <row r="113" spans="7:7" x14ac:dyDescent="0.25">
      <c r="G113" s="36">
        <f t="shared" si="28"/>
        <v>0</v>
      </c>
    </row>
    <row r="114" spans="7:7" x14ac:dyDescent="0.25">
      <c r="G114" s="36">
        <f t="shared" si="28"/>
        <v>0</v>
      </c>
    </row>
    <row r="115" spans="7:7" x14ac:dyDescent="0.25">
      <c r="G115" s="36">
        <f t="shared" si="28"/>
        <v>0</v>
      </c>
    </row>
    <row r="116" spans="7:7" x14ac:dyDescent="0.25">
      <c r="G116" s="36">
        <f t="shared" si="28"/>
        <v>0</v>
      </c>
    </row>
    <row r="117" spans="7:7" x14ac:dyDescent="0.25">
      <c r="G117" s="36">
        <f t="shared" si="28"/>
        <v>0</v>
      </c>
    </row>
    <row r="118" spans="7:7" x14ac:dyDescent="0.25">
      <c r="G118" s="36">
        <f t="shared" si="28"/>
        <v>0</v>
      </c>
    </row>
    <row r="119" spans="7:7" x14ac:dyDescent="0.25">
      <c r="G119" s="36">
        <f t="shared" si="28"/>
        <v>0</v>
      </c>
    </row>
    <row r="120" spans="7:7" x14ac:dyDescent="0.25">
      <c r="G120" s="36">
        <f t="shared" si="28"/>
        <v>0</v>
      </c>
    </row>
    <row r="121" spans="7:7" x14ac:dyDescent="0.25">
      <c r="G121" s="36">
        <f t="shared" si="28"/>
        <v>0</v>
      </c>
    </row>
    <row r="122" spans="7:7" x14ac:dyDescent="0.25">
      <c r="G122" s="36">
        <f t="shared" si="28"/>
        <v>0</v>
      </c>
    </row>
    <row r="123" spans="7:7" x14ac:dyDescent="0.25">
      <c r="G123" s="36">
        <f t="shared" si="28"/>
        <v>0</v>
      </c>
    </row>
    <row r="124" spans="7:7" x14ac:dyDescent="0.25">
      <c r="G124" s="36">
        <f t="shared" si="28"/>
        <v>0</v>
      </c>
    </row>
    <row r="125" spans="7:7" x14ac:dyDescent="0.25">
      <c r="G125" s="36">
        <f t="shared" si="28"/>
        <v>0</v>
      </c>
    </row>
    <row r="126" spans="7:7" x14ac:dyDescent="0.25">
      <c r="G126" s="36">
        <f t="shared" si="28"/>
        <v>0</v>
      </c>
    </row>
    <row r="127" spans="7:7" x14ac:dyDescent="0.25">
      <c r="G127" s="36">
        <f t="shared" si="28"/>
        <v>0</v>
      </c>
    </row>
    <row r="128" spans="7:7" x14ac:dyDescent="0.25">
      <c r="G128" s="36">
        <f t="shared" si="28"/>
        <v>0</v>
      </c>
    </row>
    <row r="129" spans="7:7" x14ac:dyDescent="0.25">
      <c r="G129" s="36">
        <f t="shared" si="28"/>
        <v>0</v>
      </c>
    </row>
    <row r="130" spans="7:7" x14ac:dyDescent="0.25">
      <c r="G130" s="36">
        <f t="shared" si="28"/>
        <v>0</v>
      </c>
    </row>
    <row r="131" spans="7:7" x14ac:dyDescent="0.25">
      <c r="G131" s="36">
        <f t="shared" si="28"/>
        <v>0</v>
      </c>
    </row>
    <row r="132" spans="7:7" x14ac:dyDescent="0.25">
      <c r="G132" s="36">
        <f t="shared" si="28"/>
        <v>0</v>
      </c>
    </row>
    <row r="133" spans="7:7" x14ac:dyDescent="0.25">
      <c r="G133" s="36">
        <f t="shared" ref="G133:G196" si="29">(E133*F133)</f>
        <v>0</v>
      </c>
    </row>
    <row r="134" spans="7:7" x14ac:dyDescent="0.25">
      <c r="G134" s="36">
        <f t="shared" si="29"/>
        <v>0</v>
      </c>
    </row>
    <row r="135" spans="7:7" x14ac:dyDescent="0.25">
      <c r="G135" s="36">
        <f t="shared" si="29"/>
        <v>0</v>
      </c>
    </row>
    <row r="136" spans="7:7" x14ac:dyDescent="0.25">
      <c r="G136" s="36">
        <f t="shared" si="29"/>
        <v>0</v>
      </c>
    </row>
    <row r="137" spans="7:7" x14ac:dyDescent="0.25">
      <c r="G137" s="36">
        <f t="shared" si="29"/>
        <v>0</v>
      </c>
    </row>
    <row r="138" spans="7:7" x14ac:dyDescent="0.25">
      <c r="G138" s="36">
        <f t="shared" si="29"/>
        <v>0</v>
      </c>
    </row>
    <row r="139" spans="7:7" x14ac:dyDescent="0.25">
      <c r="G139" s="36">
        <f t="shared" si="29"/>
        <v>0</v>
      </c>
    </row>
    <row r="140" spans="7:7" x14ac:dyDescent="0.25">
      <c r="G140" s="36">
        <f t="shared" si="29"/>
        <v>0</v>
      </c>
    </row>
    <row r="141" spans="7:7" x14ac:dyDescent="0.25">
      <c r="G141" s="36">
        <f t="shared" si="29"/>
        <v>0</v>
      </c>
    </row>
    <row r="142" spans="7:7" x14ac:dyDescent="0.25">
      <c r="G142" s="36">
        <f t="shared" si="29"/>
        <v>0</v>
      </c>
    </row>
    <row r="143" spans="7:7" x14ac:dyDescent="0.25">
      <c r="G143" s="36">
        <f t="shared" si="29"/>
        <v>0</v>
      </c>
    </row>
    <row r="144" spans="7:7" x14ac:dyDescent="0.25">
      <c r="G144" s="36">
        <f t="shared" si="29"/>
        <v>0</v>
      </c>
    </row>
    <row r="145" spans="7:7" x14ac:dyDescent="0.25">
      <c r="G145" s="36">
        <f t="shared" si="29"/>
        <v>0</v>
      </c>
    </row>
    <row r="146" spans="7:7" x14ac:dyDescent="0.25">
      <c r="G146" s="36">
        <f t="shared" si="29"/>
        <v>0</v>
      </c>
    </row>
    <row r="147" spans="7:7" x14ac:dyDescent="0.25">
      <c r="G147" s="36">
        <f t="shared" si="29"/>
        <v>0</v>
      </c>
    </row>
    <row r="148" spans="7:7" x14ac:dyDescent="0.25">
      <c r="G148" s="36">
        <f t="shared" si="29"/>
        <v>0</v>
      </c>
    </row>
    <row r="149" spans="7:7" x14ac:dyDescent="0.25">
      <c r="G149" s="36">
        <f t="shared" si="29"/>
        <v>0</v>
      </c>
    </row>
    <row r="150" spans="7:7" x14ac:dyDescent="0.25">
      <c r="G150" s="36">
        <f t="shared" si="29"/>
        <v>0</v>
      </c>
    </row>
    <row r="151" spans="7:7" x14ac:dyDescent="0.25">
      <c r="G151" s="36">
        <f t="shared" si="29"/>
        <v>0</v>
      </c>
    </row>
    <row r="152" spans="7:7" x14ac:dyDescent="0.25">
      <c r="G152" s="36">
        <f t="shared" si="29"/>
        <v>0</v>
      </c>
    </row>
    <row r="153" spans="7:7" x14ac:dyDescent="0.25">
      <c r="G153" s="36">
        <f t="shared" si="29"/>
        <v>0</v>
      </c>
    </row>
    <row r="154" spans="7:7" x14ac:dyDescent="0.25">
      <c r="G154" s="36">
        <f t="shared" si="29"/>
        <v>0</v>
      </c>
    </row>
    <row r="155" spans="7:7" x14ac:dyDescent="0.25">
      <c r="G155" s="36">
        <f t="shared" si="29"/>
        <v>0</v>
      </c>
    </row>
    <row r="156" spans="7:7" x14ac:dyDescent="0.25">
      <c r="G156" s="36">
        <f t="shared" si="29"/>
        <v>0</v>
      </c>
    </row>
    <row r="157" spans="7:7" x14ac:dyDescent="0.25">
      <c r="G157" s="36">
        <f t="shared" si="29"/>
        <v>0</v>
      </c>
    </row>
    <row r="158" spans="7:7" x14ac:dyDescent="0.25">
      <c r="G158" s="36">
        <f t="shared" si="29"/>
        <v>0</v>
      </c>
    </row>
    <row r="159" spans="7:7" x14ac:dyDescent="0.25">
      <c r="G159" s="36">
        <f t="shared" si="29"/>
        <v>0</v>
      </c>
    </row>
    <row r="160" spans="7:7" x14ac:dyDescent="0.25">
      <c r="G160" s="36">
        <f t="shared" si="29"/>
        <v>0</v>
      </c>
    </row>
    <row r="161" spans="7:7" x14ac:dyDescent="0.25">
      <c r="G161" s="36">
        <f t="shared" si="29"/>
        <v>0</v>
      </c>
    </row>
    <row r="162" spans="7:7" x14ac:dyDescent="0.25">
      <c r="G162" s="36">
        <f t="shared" si="29"/>
        <v>0</v>
      </c>
    </row>
    <row r="163" spans="7:7" x14ac:dyDescent="0.25">
      <c r="G163" s="36">
        <f t="shared" si="29"/>
        <v>0</v>
      </c>
    </row>
    <row r="164" spans="7:7" x14ac:dyDescent="0.25">
      <c r="G164" s="36">
        <f t="shared" si="29"/>
        <v>0</v>
      </c>
    </row>
    <row r="165" spans="7:7" x14ac:dyDescent="0.25">
      <c r="G165" s="36">
        <f t="shared" si="29"/>
        <v>0</v>
      </c>
    </row>
    <row r="166" spans="7:7" x14ac:dyDescent="0.25">
      <c r="G166" s="36">
        <f t="shared" si="29"/>
        <v>0</v>
      </c>
    </row>
    <row r="167" spans="7:7" x14ac:dyDescent="0.25">
      <c r="G167" s="36">
        <f t="shared" si="29"/>
        <v>0</v>
      </c>
    </row>
    <row r="168" spans="7:7" x14ac:dyDescent="0.25">
      <c r="G168" s="36">
        <f t="shared" si="29"/>
        <v>0</v>
      </c>
    </row>
    <row r="169" spans="7:7" x14ac:dyDescent="0.25">
      <c r="G169" s="36">
        <f t="shared" si="29"/>
        <v>0</v>
      </c>
    </row>
    <row r="170" spans="7:7" x14ac:dyDescent="0.25">
      <c r="G170" s="36">
        <f t="shared" si="29"/>
        <v>0</v>
      </c>
    </row>
    <row r="171" spans="7:7" x14ac:dyDescent="0.25">
      <c r="G171" s="36">
        <f t="shared" si="29"/>
        <v>0</v>
      </c>
    </row>
    <row r="172" spans="7:7" x14ac:dyDescent="0.25">
      <c r="G172" s="36">
        <f t="shared" si="29"/>
        <v>0</v>
      </c>
    </row>
    <row r="173" spans="7:7" x14ac:dyDescent="0.25">
      <c r="G173" s="36">
        <f t="shared" si="29"/>
        <v>0</v>
      </c>
    </row>
    <row r="174" spans="7:7" x14ac:dyDescent="0.25">
      <c r="G174" s="36">
        <f t="shared" si="29"/>
        <v>0</v>
      </c>
    </row>
    <row r="175" spans="7:7" x14ac:dyDescent="0.25">
      <c r="G175" s="36">
        <f t="shared" si="29"/>
        <v>0</v>
      </c>
    </row>
    <row r="176" spans="7:7" x14ac:dyDescent="0.25">
      <c r="G176" s="36">
        <f t="shared" si="29"/>
        <v>0</v>
      </c>
    </row>
    <row r="177" spans="7:7" x14ac:dyDescent="0.25">
      <c r="G177" s="36">
        <f t="shared" si="29"/>
        <v>0</v>
      </c>
    </row>
    <row r="178" spans="7:7" x14ac:dyDescent="0.25">
      <c r="G178" s="36">
        <f t="shared" si="29"/>
        <v>0</v>
      </c>
    </row>
    <row r="179" spans="7:7" x14ac:dyDescent="0.25">
      <c r="G179" s="36">
        <f t="shared" si="29"/>
        <v>0</v>
      </c>
    </row>
    <row r="180" spans="7:7" x14ac:dyDescent="0.25">
      <c r="G180" s="36">
        <f t="shared" si="29"/>
        <v>0</v>
      </c>
    </row>
    <row r="181" spans="7:7" x14ac:dyDescent="0.25">
      <c r="G181" s="36">
        <f t="shared" si="29"/>
        <v>0</v>
      </c>
    </row>
    <row r="182" spans="7:7" x14ac:dyDescent="0.25">
      <c r="G182" s="36">
        <f t="shared" si="29"/>
        <v>0</v>
      </c>
    </row>
    <row r="183" spans="7:7" x14ac:dyDescent="0.25">
      <c r="G183" s="36">
        <f t="shared" si="29"/>
        <v>0</v>
      </c>
    </row>
    <row r="184" spans="7:7" x14ac:dyDescent="0.25">
      <c r="G184" s="36">
        <f t="shared" si="29"/>
        <v>0</v>
      </c>
    </row>
    <row r="185" spans="7:7" x14ac:dyDescent="0.25">
      <c r="G185" s="36">
        <f t="shared" si="29"/>
        <v>0</v>
      </c>
    </row>
    <row r="186" spans="7:7" x14ac:dyDescent="0.25">
      <c r="G186" s="36">
        <f t="shared" si="29"/>
        <v>0</v>
      </c>
    </row>
    <row r="187" spans="7:7" x14ac:dyDescent="0.25">
      <c r="G187" s="36">
        <f t="shared" si="29"/>
        <v>0</v>
      </c>
    </row>
    <row r="188" spans="7:7" x14ac:dyDescent="0.25">
      <c r="G188" s="36">
        <f t="shared" si="29"/>
        <v>0</v>
      </c>
    </row>
    <row r="189" spans="7:7" x14ac:dyDescent="0.25">
      <c r="G189" s="36">
        <f t="shared" si="29"/>
        <v>0</v>
      </c>
    </row>
    <row r="190" spans="7:7" x14ac:dyDescent="0.25">
      <c r="G190" s="36">
        <f t="shared" si="29"/>
        <v>0</v>
      </c>
    </row>
    <row r="191" spans="7:7" x14ac:dyDescent="0.25">
      <c r="G191" s="36">
        <f t="shared" si="29"/>
        <v>0</v>
      </c>
    </row>
    <row r="192" spans="7:7" x14ac:dyDescent="0.25">
      <c r="G192" s="36">
        <f t="shared" si="29"/>
        <v>0</v>
      </c>
    </row>
    <row r="193" spans="7:7" x14ac:dyDescent="0.25">
      <c r="G193" s="36">
        <f t="shared" si="29"/>
        <v>0</v>
      </c>
    </row>
    <row r="194" spans="7:7" x14ac:dyDescent="0.25">
      <c r="G194" s="36">
        <f t="shared" si="29"/>
        <v>0</v>
      </c>
    </row>
    <row r="195" spans="7:7" x14ac:dyDescent="0.25">
      <c r="G195" s="36">
        <f t="shared" si="29"/>
        <v>0</v>
      </c>
    </row>
    <row r="196" spans="7:7" x14ac:dyDescent="0.25">
      <c r="G196" s="36">
        <f t="shared" si="29"/>
        <v>0</v>
      </c>
    </row>
    <row r="197" spans="7:7" x14ac:dyDescent="0.25">
      <c r="G197" s="36">
        <f t="shared" ref="G197:G260" si="30">(E197*F197)</f>
        <v>0</v>
      </c>
    </row>
    <row r="198" spans="7:7" x14ac:dyDescent="0.25">
      <c r="G198" s="36">
        <f t="shared" si="30"/>
        <v>0</v>
      </c>
    </row>
    <row r="199" spans="7:7" x14ac:dyDescent="0.25">
      <c r="G199" s="36">
        <f t="shared" si="30"/>
        <v>0</v>
      </c>
    </row>
    <row r="200" spans="7:7" x14ac:dyDescent="0.25">
      <c r="G200" s="36">
        <f t="shared" si="30"/>
        <v>0</v>
      </c>
    </row>
    <row r="201" spans="7:7" x14ac:dyDescent="0.25">
      <c r="G201" s="36">
        <f t="shared" si="30"/>
        <v>0</v>
      </c>
    </row>
    <row r="202" spans="7:7" x14ac:dyDescent="0.25">
      <c r="G202" s="36">
        <f t="shared" si="30"/>
        <v>0</v>
      </c>
    </row>
    <row r="203" spans="7:7" x14ac:dyDescent="0.25">
      <c r="G203" s="36">
        <f t="shared" si="30"/>
        <v>0</v>
      </c>
    </row>
    <row r="204" spans="7:7" x14ac:dyDescent="0.25">
      <c r="G204" s="36">
        <f t="shared" si="30"/>
        <v>0</v>
      </c>
    </row>
    <row r="205" spans="7:7" x14ac:dyDescent="0.25">
      <c r="G205" s="36">
        <f t="shared" si="30"/>
        <v>0</v>
      </c>
    </row>
    <row r="206" spans="7:7" x14ac:dyDescent="0.25">
      <c r="G206" s="36">
        <f t="shared" si="30"/>
        <v>0</v>
      </c>
    </row>
    <row r="207" spans="7:7" x14ac:dyDescent="0.25">
      <c r="G207" s="36">
        <f t="shared" si="30"/>
        <v>0</v>
      </c>
    </row>
    <row r="208" spans="7:7" x14ac:dyDescent="0.25">
      <c r="G208" s="36">
        <f t="shared" si="30"/>
        <v>0</v>
      </c>
    </row>
    <row r="209" spans="7:7" x14ac:dyDescent="0.25">
      <c r="G209" s="36">
        <f t="shared" si="30"/>
        <v>0</v>
      </c>
    </row>
    <row r="210" spans="7:7" x14ac:dyDescent="0.25">
      <c r="G210" s="36">
        <f t="shared" si="30"/>
        <v>0</v>
      </c>
    </row>
    <row r="211" spans="7:7" x14ac:dyDescent="0.25">
      <c r="G211" s="36">
        <f t="shared" si="30"/>
        <v>0</v>
      </c>
    </row>
    <row r="212" spans="7:7" x14ac:dyDescent="0.25">
      <c r="G212" s="36">
        <f t="shared" si="30"/>
        <v>0</v>
      </c>
    </row>
    <row r="213" spans="7:7" x14ac:dyDescent="0.25">
      <c r="G213" s="36">
        <f t="shared" si="30"/>
        <v>0</v>
      </c>
    </row>
    <row r="214" spans="7:7" x14ac:dyDescent="0.25">
      <c r="G214" s="36">
        <f t="shared" si="30"/>
        <v>0</v>
      </c>
    </row>
    <row r="215" spans="7:7" x14ac:dyDescent="0.25">
      <c r="G215" s="36">
        <f t="shared" si="30"/>
        <v>0</v>
      </c>
    </row>
    <row r="216" spans="7:7" x14ac:dyDescent="0.25">
      <c r="G216" s="36">
        <f t="shared" si="30"/>
        <v>0</v>
      </c>
    </row>
    <row r="217" spans="7:7" x14ac:dyDescent="0.25">
      <c r="G217" s="36">
        <f t="shared" si="30"/>
        <v>0</v>
      </c>
    </row>
    <row r="218" spans="7:7" x14ac:dyDescent="0.25">
      <c r="G218" s="36">
        <f t="shared" si="30"/>
        <v>0</v>
      </c>
    </row>
    <row r="219" spans="7:7" x14ac:dyDescent="0.25">
      <c r="G219" s="36">
        <f t="shared" si="30"/>
        <v>0</v>
      </c>
    </row>
    <row r="220" spans="7:7" x14ac:dyDescent="0.25">
      <c r="G220" s="36">
        <f t="shared" si="30"/>
        <v>0</v>
      </c>
    </row>
    <row r="221" spans="7:7" x14ac:dyDescent="0.25">
      <c r="G221" s="36">
        <f t="shared" si="30"/>
        <v>0</v>
      </c>
    </row>
    <row r="222" spans="7:7" x14ac:dyDescent="0.25">
      <c r="G222" s="36">
        <f t="shared" si="30"/>
        <v>0</v>
      </c>
    </row>
    <row r="223" spans="7:7" x14ac:dyDescent="0.25">
      <c r="G223" s="36">
        <f t="shared" si="30"/>
        <v>0</v>
      </c>
    </row>
    <row r="224" spans="7:7" x14ac:dyDescent="0.25">
      <c r="G224" s="36">
        <f t="shared" si="30"/>
        <v>0</v>
      </c>
    </row>
    <row r="225" spans="7:7" x14ac:dyDescent="0.25">
      <c r="G225" s="36">
        <f t="shared" si="30"/>
        <v>0</v>
      </c>
    </row>
    <row r="226" spans="7:7" x14ac:dyDescent="0.25">
      <c r="G226" s="36">
        <f t="shared" si="30"/>
        <v>0</v>
      </c>
    </row>
    <row r="227" spans="7:7" x14ac:dyDescent="0.25">
      <c r="G227" s="36">
        <f t="shared" si="30"/>
        <v>0</v>
      </c>
    </row>
    <row r="228" spans="7:7" x14ac:dyDescent="0.25">
      <c r="G228" s="36">
        <f t="shared" si="30"/>
        <v>0</v>
      </c>
    </row>
    <row r="229" spans="7:7" x14ac:dyDescent="0.25">
      <c r="G229" s="36">
        <f t="shared" si="30"/>
        <v>0</v>
      </c>
    </row>
    <row r="230" spans="7:7" x14ac:dyDescent="0.25">
      <c r="G230" s="36">
        <f t="shared" si="30"/>
        <v>0</v>
      </c>
    </row>
    <row r="231" spans="7:7" x14ac:dyDescent="0.25">
      <c r="G231" s="36">
        <f t="shared" si="30"/>
        <v>0</v>
      </c>
    </row>
    <row r="232" spans="7:7" x14ac:dyDescent="0.25">
      <c r="G232" s="36">
        <f t="shared" si="30"/>
        <v>0</v>
      </c>
    </row>
    <row r="233" spans="7:7" x14ac:dyDescent="0.25">
      <c r="G233" s="36">
        <f t="shared" si="30"/>
        <v>0</v>
      </c>
    </row>
    <row r="234" spans="7:7" x14ac:dyDescent="0.25">
      <c r="G234" s="36">
        <f t="shared" si="30"/>
        <v>0</v>
      </c>
    </row>
    <row r="235" spans="7:7" x14ac:dyDescent="0.25">
      <c r="G235" s="36">
        <f t="shared" si="30"/>
        <v>0</v>
      </c>
    </row>
    <row r="236" spans="7:7" x14ac:dyDescent="0.25">
      <c r="G236" s="36">
        <f t="shared" si="30"/>
        <v>0</v>
      </c>
    </row>
    <row r="237" spans="7:7" x14ac:dyDescent="0.25">
      <c r="G237" s="36">
        <f t="shared" si="30"/>
        <v>0</v>
      </c>
    </row>
    <row r="238" spans="7:7" x14ac:dyDescent="0.25">
      <c r="G238" s="36">
        <f t="shared" si="30"/>
        <v>0</v>
      </c>
    </row>
    <row r="239" spans="7:7" x14ac:dyDescent="0.25">
      <c r="G239" s="36">
        <f t="shared" si="30"/>
        <v>0</v>
      </c>
    </row>
    <row r="240" spans="7:7" x14ac:dyDescent="0.25">
      <c r="G240" s="36">
        <f t="shared" si="30"/>
        <v>0</v>
      </c>
    </row>
    <row r="241" spans="7:7" x14ac:dyDescent="0.25">
      <c r="G241" s="36">
        <f t="shared" si="30"/>
        <v>0</v>
      </c>
    </row>
    <row r="242" spans="7:7" x14ac:dyDescent="0.25">
      <c r="G242" s="36">
        <f t="shared" si="30"/>
        <v>0</v>
      </c>
    </row>
    <row r="243" spans="7:7" x14ac:dyDescent="0.25">
      <c r="G243" s="36">
        <f t="shared" si="30"/>
        <v>0</v>
      </c>
    </row>
    <row r="244" spans="7:7" x14ac:dyDescent="0.25">
      <c r="G244" s="36">
        <f t="shared" si="30"/>
        <v>0</v>
      </c>
    </row>
    <row r="245" spans="7:7" x14ac:dyDescent="0.25">
      <c r="G245" s="36">
        <f t="shared" si="30"/>
        <v>0</v>
      </c>
    </row>
    <row r="246" spans="7:7" x14ac:dyDescent="0.25">
      <c r="G246" s="36">
        <f t="shared" si="30"/>
        <v>0</v>
      </c>
    </row>
    <row r="247" spans="7:7" x14ac:dyDescent="0.25">
      <c r="G247" s="36">
        <f t="shared" si="30"/>
        <v>0</v>
      </c>
    </row>
    <row r="248" spans="7:7" x14ac:dyDescent="0.25">
      <c r="G248" s="36">
        <f t="shared" si="30"/>
        <v>0</v>
      </c>
    </row>
    <row r="249" spans="7:7" x14ac:dyDescent="0.25">
      <c r="G249" s="36">
        <f t="shared" si="30"/>
        <v>0</v>
      </c>
    </row>
    <row r="250" spans="7:7" x14ac:dyDescent="0.25">
      <c r="G250" s="36">
        <f t="shared" si="30"/>
        <v>0</v>
      </c>
    </row>
    <row r="251" spans="7:7" x14ac:dyDescent="0.25">
      <c r="G251" s="36">
        <f t="shared" si="30"/>
        <v>0</v>
      </c>
    </row>
    <row r="252" spans="7:7" x14ac:dyDescent="0.25">
      <c r="G252" s="36">
        <f t="shared" si="30"/>
        <v>0</v>
      </c>
    </row>
    <row r="253" spans="7:7" x14ac:dyDescent="0.25">
      <c r="G253" s="36">
        <f t="shared" si="30"/>
        <v>0</v>
      </c>
    </row>
    <row r="254" spans="7:7" x14ac:dyDescent="0.25">
      <c r="G254" s="36">
        <f t="shared" si="30"/>
        <v>0</v>
      </c>
    </row>
    <row r="255" spans="7:7" x14ac:dyDescent="0.25">
      <c r="G255" s="36">
        <f t="shared" si="30"/>
        <v>0</v>
      </c>
    </row>
    <row r="256" spans="7:7" x14ac:dyDescent="0.25">
      <c r="G256" s="36">
        <f t="shared" si="30"/>
        <v>0</v>
      </c>
    </row>
    <row r="257" spans="7:7" x14ac:dyDescent="0.25">
      <c r="G257" s="36">
        <f t="shared" si="30"/>
        <v>0</v>
      </c>
    </row>
    <row r="258" spans="7:7" x14ac:dyDescent="0.25">
      <c r="G258" s="36">
        <f t="shared" si="30"/>
        <v>0</v>
      </c>
    </row>
    <row r="259" spans="7:7" x14ac:dyDescent="0.25">
      <c r="G259" s="36">
        <f t="shared" si="30"/>
        <v>0</v>
      </c>
    </row>
    <row r="260" spans="7:7" x14ac:dyDescent="0.25">
      <c r="G260" s="36">
        <f t="shared" si="30"/>
        <v>0</v>
      </c>
    </row>
    <row r="261" spans="7:7" x14ac:dyDescent="0.25">
      <c r="G261" s="36">
        <f t="shared" ref="G261:G324" si="31">(E261*F261)</f>
        <v>0</v>
      </c>
    </row>
    <row r="262" spans="7:7" x14ac:dyDescent="0.25">
      <c r="G262" s="36">
        <f t="shared" si="31"/>
        <v>0</v>
      </c>
    </row>
    <row r="263" spans="7:7" x14ac:dyDescent="0.25">
      <c r="G263" s="36">
        <f t="shared" si="31"/>
        <v>0</v>
      </c>
    </row>
    <row r="264" spans="7:7" x14ac:dyDescent="0.25">
      <c r="G264" s="36">
        <f t="shared" si="31"/>
        <v>0</v>
      </c>
    </row>
    <row r="265" spans="7:7" x14ac:dyDescent="0.25">
      <c r="G265" s="36">
        <f t="shared" si="31"/>
        <v>0</v>
      </c>
    </row>
    <row r="266" spans="7:7" x14ac:dyDescent="0.25">
      <c r="G266" s="36">
        <f t="shared" si="31"/>
        <v>0</v>
      </c>
    </row>
    <row r="267" spans="7:7" x14ac:dyDescent="0.25">
      <c r="G267" s="36">
        <f t="shared" si="31"/>
        <v>0</v>
      </c>
    </row>
    <row r="268" spans="7:7" x14ac:dyDescent="0.25">
      <c r="G268" s="36">
        <f t="shared" si="31"/>
        <v>0</v>
      </c>
    </row>
    <row r="269" spans="7:7" x14ac:dyDescent="0.25">
      <c r="G269" s="36">
        <f t="shared" si="31"/>
        <v>0</v>
      </c>
    </row>
    <row r="270" spans="7:7" x14ac:dyDescent="0.25">
      <c r="G270" s="36">
        <f t="shared" si="31"/>
        <v>0</v>
      </c>
    </row>
    <row r="271" spans="7:7" x14ac:dyDescent="0.25">
      <c r="G271" s="36">
        <f t="shared" si="31"/>
        <v>0</v>
      </c>
    </row>
    <row r="272" spans="7:7" x14ac:dyDescent="0.25">
      <c r="G272" s="36">
        <f t="shared" si="31"/>
        <v>0</v>
      </c>
    </row>
    <row r="273" spans="7:7" x14ac:dyDescent="0.25">
      <c r="G273" s="36">
        <f t="shared" si="31"/>
        <v>0</v>
      </c>
    </row>
    <row r="274" spans="7:7" x14ac:dyDescent="0.25">
      <c r="G274" s="36">
        <f t="shared" si="31"/>
        <v>0</v>
      </c>
    </row>
    <row r="275" spans="7:7" x14ac:dyDescent="0.25">
      <c r="G275" s="36">
        <f t="shared" si="31"/>
        <v>0</v>
      </c>
    </row>
    <row r="276" spans="7:7" x14ac:dyDescent="0.25">
      <c r="G276" s="36">
        <f t="shared" si="31"/>
        <v>0</v>
      </c>
    </row>
    <row r="277" spans="7:7" x14ac:dyDescent="0.25">
      <c r="G277" s="36">
        <f t="shared" si="31"/>
        <v>0</v>
      </c>
    </row>
    <row r="278" spans="7:7" x14ac:dyDescent="0.25">
      <c r="G278" s="36">
        <f t="shared" si="31"/>
        <v>0</v>
      </c>
    </row>
    <row r="279" spans="7:7" x14ac:dyDescent="0.25">
      <c r="G279" s="36">
        <f t="shared" si="31"/>
        <v>0</v>
      </c>
    </row>
    <row r="280" spans="7:7" x14ac:dyDescent="0.25">
      <c r="G280" s="36">
        <f t="shared" si="31"/>
        <v>0</v>
      </c>
    </row>
    <row r="281" spans="7:7" x14ac:dyDescent="0.25">
      <c r="G281" s="36">
        <f t="shared" si="31"/>
        <v>0</v>
      </c>
    </row>
    <row r="282" spans="7:7" x14ac:dyDescent="0.25">
      <c r="G282" s="36">
        <f t="shared" si="31"/>
        <v>0</v>
      </c>
    </row>
    <row r="283" spans="7:7" x14ac:dyDescent="0.25">
      <c r="G283" s="36">
        <f t="shared" si="31"/>
        <v>0</v>
      </c>
    </row>
    <row r="284" spans="7:7" x14ac:dyDescent="0.25">
      <c r="G284" s="36">
        <f t="shared" si="31"/>
        <v>0</v>
      </c>
    </row>
    <row r="285" spans="7:7" x14ac:dyDescent="0.25">
      <c r="G285" s="36">
        <f t="shared" si="31"/>
        <v>0</v>
      </c>
    </row>
    <row r="286" spans="7:7" x14ac:dyDescent="0.25">
      <c r="G286" s="36">
        <f t="shared" si="31"/>
        <v>0</v>
      </c>
    </row>
    <row r="287" spans="7:7" x14ac:dyDescent="0.25">
      <c r="G287" s="36">
        <f t="shared" si="31"/>
        <v>0</v>
      </c>
    </row>
    <row r="288" spans="7:7" x14ac:dyDescent="0.25">
      <c r="G288" s="36">
        <f t="shared" si="31"/>
        <v>0</v>
      </c>
    </row>
    <row r="289" spans="7:7" x14ac:dyDescent="0.25">
      <c r="G289" s="36">
        <f t="shared" si="31"/>
        <v>0</v>
      </c>
    </row>
    <row r="290" spans="7:7" x14ac:dyDescent="0.25">
      <c r="G290" s="36">
        <f t="shared" si="31"/>
        <v>0</v>
      </c>
    </row>
    <row r="291" spans="7:7" x14ac:dyDescent="0.25">
      <c r="G291" s="36">
        <f t="shared" si="31"/>
        <v>0</v>
      </c>
    </row>
    <row r="292" spans="7:7" x14ac:dyDescent="0.25">
      <c r="G292" s="36">
        <f t="shared" si="31"/>
        <v>0</v>
      </c>
    </row>
    <row r="293" spans="7:7" x14ac:dyDescent="0.25">
      <c r="G293" s="36">
        <f t="shared" si="31"/>
        <v>0</v>
      </c>
    </row>
    <row r="294" spans="7:7" x14ac:dyDescent="0.25">
      <c r="G294" s="36">
        <f t="shared" si="31"/>
        <v>0</v>
      </c>
    </row>
    <row r="295" spans="7:7" x14ac:dyDescent="0.25">
      <c r="G295" s="36">
        <f t="shared" si="31"/>
        <v>0</v>
      </c>
    </row>
    <row r="296" spans="7:7" x14ac:dyDescent="0.25">
      <c r="G296" s="36">
        <f t="shared" si="31"/>
        <v>0</v>
      </c>
    </row>
    <row r="297" spans="7:7" x14ac:dyDescent="0.25">
      <c r="G297" s="36">
        <f t="shared" si="31"/>
        <v>0</v>
      </c>
    </row>
    <row r="298" spans="7:7" x14ac:dyDescent="0.25">
      <c r="G298" s="36">
        <f t="shared" si="31"/>
        <v>0</v>
      </c>
    </row>
    <row r="299" spans="7:7" x14ac:dyDescent="0.25">
      <c r="G299" s="36">
        <f t="shared" si="31"/>
        <v>0</v>
      </c>
    </row>
    <row r="300" spans="7:7" x14ac:dyDescent="0.25">
      <c r="G300" s="36">
        <f t="shared" si="31"/>
        <v>0</v>
      </c>
    </row>
    <row r="301" spans="7:7" x14ac:dyDescent="0.25">
      <c r="G301" s="36">
        <f t="shared" si="31"/>
        <v>0</v>
      </c>
    </row>
    <row r="302" spans="7:7" x14ac:dyDescent="0.25">
      <c r="G302" s="36">
        <f t="shared" si="31"/>
        <v>0</v>
      </c>
    </row>
    <row r="303" spans="7:7" x14ac:dyDescent="0.25">
      <c r="G303" s="36">
        <f t="shared" si="31"/>
        <v>0</v>
      </c>
    </row>
    <row r="304" spans="7:7" x14ac:dyDescent="0.25">
      <c r="G304" s="36">
        <f t="shared" si="31"/>
        <v>0</v>
      </c>
    </row>
    <row r="305" spans="7:7" x14ac:dyDescent="0.25">
      <c r="G305" s="36">
        <f t="shared" si="31"/>
        <v>0</v>
      </c>
    </row>
    <row r="306" spans="7:7" x14ac:dyDescent="0.25">
      <c r="G306" s="36">
        <f t="shared" si="31"/>
        <v>0</v>
      </c>
    </row>
    <row r="307" spans="7:7" x14ac:dyDescent="0.25">
      <c r="G307" s="36">
        <f t="shared" si="31"/>
        <v>0</v>
      </c>
    </row>
    <row r="308" spans="7:7" x14ac:dyDescent="0.25">
      <c r="G308" s="36">
        <f t="shared" si="31"/>
        <v>0</v>
      </c>
    </row>
    <row r="309" spans="7:7" x14ac:dyDescent="0.25">
      <c r="G309" s="36">
        <f t="shared" si="31"/>
        <v>0</v>
      </c>
    </row>
    <row r="310" spans="7:7" x14ac:dyDescent="0.25">
      <c r="G310" s="36">
        <f t="shared" si="31"/>
        <v>0</v>
      </c>
    </row>
    <row r="311" spans="7:7" x14ac:dyDescent="0.25">
      <c r="G311" s="36">
        <f t="shared" si="31"/>
        <v>0</v>
      </c>
    </row>
    <row r="312" spans="7:7" x14ac:dyDescent="0.25">
      <c r="G312" s="36">
        <f t="shared" si="31"/>
        <v>0</v>
      </c>
    </row>
    <row r="313" spans="7:7" x14ac:dyDescent="0.25">
      <c r="G313" s="36">
        <f t="shared" si="31"/>
        <v>0</v>
      </c>
    </row>
    <row r="314" spans="7:7" x14ac:dyDescent="0.25">
      <c r="G314" s="36">
        <f t="shared" si="31"/>
        <v>0</v>
      </c>
    </row>
    <row r="315" spans="7:7" x14ac:dyDescent="0.25">
      <c r="G315" s="36">
        <f t="shared" si="31"/>
        <v>0</v>
      </c>
    </row>
    <row r="316" spans="7:7" x14ac:dyDescent="0.25">
      <c r="G316" s="36">
        <f t="shared" si="31"/>
        <v>0</v>
      </c>
    </row>
    <row r="317" spans="7:7" x14ac:dyDescent="0.25">
      <c r="G317" s="36">
        <f t="shared" si="31"/>
        <v>0</v>
      </c>
    </row>
    <row r="318" spans="7:7" x14ac:dyDescent="0.25">
      <c r="G318" s="36">
        <f t="shared" si="31"/>
        <v>0</v>
      </c>
    </row>
    <row r="319" spans="7:7" x14ac:dyDescent="0.25">
      <c r="G319" s="36">
        <f t="shared" si="31"/>
        <v>0</v>
      </c>
    </row>
    <row r="320" spans="7:7" x14ac:dyDescent="0.25">
      <c r="G320" s="36">
        <f t="shared" si="31"/>
        <v>0</v>
      </c>
    </row>
    <row r="321" spans="7:7" x14ac:dyDescent="0.25">
      <c r="G321" s="36">
        <f t="shared" si="31"/>
        <v>0</v>
      </c>
    </row>
    <row r="322" spans="7:7" x14ac:dyDescent="0.25">
      <c r="G322" s="36">
        <f t="shared" si="31"/>
        <v>0</v>
      </c>
    </row>
    <row r="323" spans="7:7" x14ac:dyDescent="0.25">
      <c r="G323" s="36">
        <f t="shared" si="31"/>
        <v>0</v>
      </c>
    </row>
    <row r="324" spans="7:7" x14ac:dyDescent="0.25">
      <c r="G324" s="36">
        <f t="shared" si="31"/>
        <v>0</v>
      </c>
    </row>
    <row r="325" spans="7:7" x14ac:dyDescent="0.25">
      <c r="G325" s="36">
        <f t="shared" ref="G325:G388" si="32">(E325*F325)</f>
        <v>0</v>
      </c>
    </row>
    <row r="326" spans="7:7" x14ac:dyDescent="0.25">
      <c r="G326" s="36">
        <f t="shared" si="32"/>
        <v>0</v>
      </c>
    </row>
    <row r="327" spans="7:7" x14ac:dyDescent="0.25">
      <c r="G327" s="36">
        <f t="shared" si="32"/>
        <v>0</v>
      </c>
    </row>
    <row r="328" spans="7:7" x14ac:dyDescent="0.25">
      <c r="G328" s="36">
        <f t="shared" si="32"/>
        <v>0</v>
      </c>
    </row>
    <row r="329" spans="7:7" x14ac:dyDescent="0.25">
      <c r="G329" s="36">
        <f t="shared" si="32"/>
        <v>0</v>
      </c>
    </row>
    <row r="330" spans="7:7" x14ac:dyDescent="0.25">
      <c r="G330" s="36">
        <f t="shared" si="32"/>
        <v>0</v>
      </c>
    </row>
    <row r="331" spans="7:7" x14ac:dyDescent="0.25">
      <c r="G331" s="36">
        <f t="shared" si="32"/>
        <v>0</v>
      </c>
    </row>
    <row r="332" spans="7:7" x14ac:dyDescent="0.25">
      <c r="G332" s="36">
        <f t="shared" si="32"/>
        <v>0</v>
      </c>
    </row>
    <row r="333" spans="7:7" x14ac:dyDescent="0.25">
      <c r="G333" s="36">
        <f t="shared" si="32"/>
        <v>0</v>
      </c>
    </row>
    <row r="334" spans="7:7" x14ac:dyDescent="0.25">
      <c r="G334" s="36">
        <f t="shared" si="32"/>
        <v>0</v>
      </c>
    </row>
    <row r="335" spans="7:7" x14ac:dyDescent="0.25">
      <c r="G335" s="36">
        <f t="shared" si="32"/>
        <v>0</v>
      </c>
    </row>
    <row r="336" spans="7:7" x14ac:dyDescent="0.25">
      <c r="G336" s="36">
        <f t="shared" si="32"/>
        <v>0</v>
      </c>
    </row>
    <row r="337" spans="7:7" x14ac:dyDescent="0.25">
      <c r="G337" s="36">
        <f t="shared" si="32"/>
        <v>0</v>
      </c>
    </row>
    <row r="338" spans="7:7" x14ac:dyDescent="0.25">
      <c r="G338" s="36">
        <f t="shared" si="32"/>
        <v>0</v>
      </c>
    </row>
    <row r="339" spans="7:7" x14ac:dyDescent="0.25">
      <c r="G339" s="36">
        <f t="shared" si="32"/>
        <v>0</v>
      </c>
    </row>
    <row r="340" spans="7:7" x14ac:dyDescent="0.25">
      <c r="G340" s="36">
        <f t="shared" si="32"/>
        <v>0</v>
      </c>
    </row>
    <row r="341" spans="7:7" x14ac:dyDescent="0.25">
      <c r="G341" s="36">
        <f t="shared" si="32"/>
        <v>0</v>
      </c>
    </row>
    <row r="342" spans="7:7" x14ac:dyDescent="0.25">
      <c r="G342" s="36">
        <f t="shared" si="32"/>
        <v>0</v>
      </c>
    </row>
    <row r="343" spans="7:7" x14ac:dyDescent="0.25">
      <c r="G343" s="36">
        <f t="shared" si="32"/>
        <v>0</v>
      </c>
    </row>
    <row r="344" spans="7:7" x14ac:dyDescent="0.25">
      <c r="G344" s="36">
        <f t="shared" si="32"/>
        <v>0</v>
      </c>
    </row>
    <row r="345" spans="7:7" x14ac:dyDescent="0.25">
      <c r="G345" s="36">
        <f t="shared" si="32"/>
        <v>0</v>
      </c>
    </row>
    <row r="346" spans="7:7" x14ac:dyDescent="0.25">
      <c r="G346" s="36">
        <f t="shared" si="32"/>
        <v>0</v>
      </c>
    </row>
    <row r="347" spans="7:7" x14ac:dyDescent="0.25">
      <c r="G347" s="36">
        <f t="shared" si="32"/>
        <v>0</v>
      </c>
    </row>
    <row r="348" spans="7:7" x14ac:dyDescent="0.25">
      <c r="G348" s="36">
        <f t="shared" si="32"/>
        <v>0</v>
      </c>
    </row>
    <row r="349" spans="7:7" x14ac:dyDescent="0.25">
      <c r="G349" s="36">
        <f t="shared" si="32"/>
        <v>0</v>
      </c>
    </row>
    <row r="350" spans="7:7" x14ac:dyDescent="0.25">
      <c r="G350" s="36">
        <f t="shared" si="32"/>
        <v>0</v>
      </c>
    </row>
    <row r="351" spans="7:7" x14ac:dyDescent="0.25">
      <c r="G351" s="36">
        <f t="shared" si="32"/>
        <v>0</v>
      </c>
    </row>
    <row r="352" spans="7:7" x14ac:dyDescent="0.25">
      <c r="G352" s="36">
        <f t="shared" si="32"/>
        <v>0</v>
      </c>
    </row>
    <row r="353" spans="7:7" x14ac:dyDescent="0.25">
      <c r="G353" s="36">
        <f t="shared" si="32"/>
        <v>0</v>
      </c>
    </row>
    <row r="354" spans="7:7" x14ac:dyDescent="0.25">
      <c r="G354" s="36">
        <f t="shared" si="32"/>
        <v>0</v>
      </c>
    </row>
    <row r="355" spans="7:7" x14ac:dyDescent="0.25">
      <c r="G355" s="36">
        <f t="shared" si="32"/>
        <v>0</v>
      </c>
    </row>
    <row r="356" spans="7:7" x14ac:dyDescent="0.25">
      <c r="G356" s="36">
        <f t="shared" si="32"/>
        <v>0</v>
      </c>
    </row>
    <row r="357" spans="7:7" x14ac:dyDescent="0.25">
      <c r="G357" s="36">
        <f t="shared" si="32"/>
        <v>0</v>
      </c>
    </row>
    <row r="358" spans="7:7" x14ac:dyDescent="0.25">
      <c r="G358" s="36">
        <f t="shared" si="32"/>
        <v>0</v>
      </c>
    </row>
    <row r="359" spans="7:7" x14ac:dyDescent="0.25">
      <c r="G359" s="36">
        <f t="shared" si="32"/>
        <v>0</v>
      </c>
    </row>
    <row r="360" spans="7:7" x14ac:dyDescent="0.25">
      <c r="G360" s="36">
        <f t="shared" si="32"/>
        <v>0</v>
      </c>
    </row>
    <row r="361" spans="7:7" x14ac:dyDescent="0.25">
      <c r="G361" s="36">
        <f t="shared" si="32"/>
        <v>0</v>
      </c>
    </row>
    <row r="362" spans="7:7" x14ac:dyDescent="0.25">
      <c r="G362" s="36">
        <f t="shared" si="32"/>
        <v>0</v>
      </c>
    </row>
    <row r="363" spans="7:7" x14ac:dyDescent="0.25">
      <c r="G363" s="36">
        <f t="shared" si="32"/>
        <v>0</v>
      </c>
    </row>
    <row r="364" spans="7:7" x14ac:dyDescent="0.25">
      <c r="G364" s="36">
        <f t="shared" si="32"/>
        <v>0</v>
      </c>
    </row>
    <row r="365" spans="7:7" x14ac:dyDescent="0.25">
      <c r="G365" s="36">
        <f t="shared" si="32"/>
        <v>0</v>
      </c>
    </row>
    <row r="366" spans="7:7" x14ac:dyDescent="0.25">
      <c r="G366" s="36">
        <f t="shared" si="32"/>
        <v>0</v>
      </c>
    </row>
    <row r="367" spans="7:7" x14ac:dyDescent="0.25">
      <c r="G367" s="36">
        <f t="shared" si="32"/>
        <v>0</v>
      </c>
    </row>
    <row r="368" spans="7:7" x14ac:dyDescent="0.25">
      <c r="G368" s="36">
        <f t="shared" si="32"/>
        <v>0</v>
      </c>
    </row>
    <row r="369" spans="7:7" x14ac:dyDescent="0.25">
      <c r="G369" s="36">
        <f t="shared" si="32"/>
        <v>0</v>
      </c>
    </row>
    <row r="370" spans="7:7" x14ac:dyDescent="0.25">
      <c r="G370" s="36">
        <f t="shared" si="32"/>
        <v>0</v>
      </c>
    </row>
    <row r="371" spans="7:7" x14ac:dyDescent="0.25">
      <c r="G371" s="36">
        <f t="shared" si="32"/>
        <v>0</v>
      </c>
    </row>
    <row r="372" spans="7:7" x14ac:dyDescent="0.25">
      <c r="G372" s="36">
        <f t="shared" si="32"/>
        <v>0</v>
      </c>
    </row>
    <row r="373" spans="7:7" x14ac:dyDescent="0.25">
      <c r="G373" s="36">
        <f t="shared" si="32"/>
        <v>0</v>
      </c>
    </row>
    <row r="374" spans="7:7" x14ac:dyDescent="0.25">
      <c r="G374" s="36">
        <f t="shared" si="32"/>
        <v>0</v>
      </c>
    </row>
    <row r="375" spans="7:7" x14ac:dyDescent="0.25">
      <c r="G375" s="36">
        <f t="shared" si="32"/>
        <v>0</v>
      </c>
    </row>
    <row r="376" spans="7:7" x14ac:dyDescent="0.25">
      <c r="G376" s="36">
        <f t="shared" si="32"/>
        <v>0</v>
      </c>
    </row>
    <row r="377" spans="7:7" x14ac:dyDescent="0.25">
      <c r="G377" s="36">
        <f t="shared" si="32"/>
        <v>0</v>
      </c>
    </row>
    <row r="378" spans="7:7" x14ac:dyDescent="0.25">
      <c r="G378" s="36">
        <f t="shared" si="32"/>
        <v>0</v>
      </c>
    </row>
    <row r="379" spans="7:7" x14ac:dyDescent="0.25">
      <c r="G379" s="36">
        <f t="shared" si="32"/>
        <v>0</v>
      </c>
    </row>
    <row r="380" spans="7:7" x14ac:dyDescent="0.25">
      <c r="G380" s="36">
        <f t="shared" si="32"/>
        <v>0</v>
      </c>
    </row>
    <row r="381" spans="7:7" x14ac:dyDescent="0.25">
      <c r="G381" s="36">
        <f t="shared" si="32"/>
        <v>0</v>
      </c>
    </row>
    <row r="382" spans="7:7" x14ac:dyDescent="0.25">
      <c r="G382" s="36">
        <f t="shared" si="32"/>
        <v>0</v>
      </c>
    </row>
    <row r="383" spans="7:7" x14ac:dyDescent="0.25">
      <c r="G383" s="36">
        <f t="shared" si="32"/>
        <v>0</v>
      </c>
    </row>
    <row r="384" spans="7:7" x14ac:dyDescent="0.25">
      <c r="G384" s="36">
        <f t="shared" si="32"/>
        <v>0</v>
      </c>
    </row>
    <row r="385" spans="7:7" x14ac:dyDescent="0.25">
      <c r="G385" s="36">
        <f t="shared" si="32"/>
        <v>0</v>
      </c>
    </row>
    <row r="386" spans="7:7" x14ac:dyDescent="0.25">
      <c r="G386" s="36">
        <f t="shared" si="32"/>
        <v>0</v>
      </c>
    </row>
    <row r="387" spans="7:7" x14ac:dyDescent="0.25">
      <c r="G387" s="36">
        <f t="shared" si="32"/>
        <v>0</v>
      </c>
    </row>
    <row r="388" spans="7:7" x14ac:dyDescent="0.25">
      <c r="G388" s="36">
        <f t="shared" si="32"/>
        <v>0</v>
      </c>
    </row>
    <row r="389" spans="7:7" x14ac:dyDescent="0.25">
      <c r="G389" s="36">
        <f t="shared" ref="G389:G452" si="33">(E389*F389)</f>
        <v>0</v>
      </c>
    </row>
    <row r="390" spans="7:7" x14ac:dyDescent="0.25">
      <c r="G390" s="36">
        <f t="shared" si="33"/>
        <v>0</v>
      </c>
    </row>
    <row r="391" spans="7:7" x14ac:dyDescent="0.25">
      <c r="G391" s="36">
        <f t="shared" si="33"/>
        <v>0</v>
      </c>
    </row>
    <row r="392" spans="7:7" x14ac:dyDescent="0.25">
      <c r="G392" s="36">
        <f t="shared" si="33"/>
        <v>0</v>
      </c>
    </row>
    <row r="393" spans="7:7" x14ac:dyDescent="0.25">
      <c r="G393" s="36">
        <f t="shared" si="33"/>
        <v>0</v>
      </c>
    </row>
    <row r="394" spans="7:7" x14ac:dyDescent="0.25">
      <c r="G394" s="36">
        <f t="shared" si="33"/>
        <v>0</v>
      </c>
    </row>
    <row r="395" spans="7:7" x14ac:dyDescent="0.25">
      <c r="G395" s="36">
        <f t="shared" si="33"/>
        <v>0</v>
      </c>
    </row>
    <row r="396" spans="7:7" x14ac:dyDescent="0.25">
      <c r="G396" s="36">
        <f t="shared" si="33"/>
        <v>0</v>
      </c>
    </row>
    <row r="397" spans="7:7" x14ac:dyDescent="0.25">
      <c r="G397" s="36">
        <f t="shared" si="33"/>
        <v>0</v>
      </c>
    </row>
    <row r="398" spans="7:7" x14ac:dyDescent="0.25">
      <c r="G398" s="36">
        <f t="shared" si="33"/>
        <v>0</v>
      </c>
    </row>
    <row r="399" spans="7:7" x14ac:dyDescent="0.25">
      <c r="G399" s="36">
        <f t="shared" si="33"/>
        <v>0</v>
      </c>
    </row>
    <row r="400" spans="7:7" x14ac:dyDescent="0.25">
      <c r="G400" s="36">
        <f t="shared" si="33"/>
        <v>0</v>
      </c>
    </row>
    <row r="401" spans="7:7" x14ac:dyDescent="0.25">
      <c r="G401" s="36">
        <f t="shared" si="33"/>
        <v>0</v>
      </c>
    </row>
    <row r="402" spans="7:7" x14ac:dyDescent="0.25">
      <c r="G402" s="36">
        <f t="shared" si="33"/>
        <v>0</v>
      </c>
    </row>
    <row r="403" spans="7:7" x14ac:dyDescent="0.25">
      <c r="G403" s="36">
        <f t="shared" si="33"/>
        <v>0</v>
      </c>
    </row>
    <row r="404" spans="7:7" x14ac:dyDescent="0.25">
      <c r="G404" s="36">
        <f t="shared" si="33"/>
        <v>0</v>
      </c>
    </row>
    <row r="405" spans="7:7" x14ac:dyDescent="0.25">
      <c r="G405" s="36">
        <f t="shared" si="33"/>
        <v>0</v>
      </c>
    </row>
    <row r="406" spans="7:7" x14ac:dyDescent="0.25">
      <c r="G406" s="36">
        <f t="shared" si="33"/>
        <v>0</v>
      </c>
    </row>
    <row r="407" spans="7:7" x14ac:dyDescent="0.25">
      <c r="G407" s="36">
        <f t="shared" si="33"/>
        <v>0</v>
      </c>
    </row>
    <row r="408" spans="7:7" x14ac:dyDescent="0.25">
      <c r="G408" s="36">
        <f t="shared" si="33"/>
        <v>0</v>
      </c>
    </row>
    <row r="409" spans="7:7" x14ac:dyDescent="0.25">
      <c r="G409" s="36">
        <f t="shared" si="33"/>
        <v>0</v>
      </c>
    </row>
    <row r="410" spans="7:7" x14ac:dyDescent="0.25">
      <c r="G410" s="36">
        <f t="shared" si="33"/>
        <v>0</v>
      </c>
    </row>
    <row r="411" spans="7:7" x14ac:dyDescent="0.25">
      <c r="G411" s="36">
        <f t="shared" si="33"/>
        <v>0</v>
      </c>
    </row>
    <row r="412" spans="7:7" x14ac:dyDescent="0.25">
      <c r="G412" s="36">
        <f t="shared" si="33"/>
        <v>0</v>
      </c>
    </row>
    <row r="413" spans="7:7" x14ac:dyDescent="0.25">
      <c r="G413" s="36">
        <f t="shared" si="33"/>
        <v>0</v>
      </c>
    </row>
    <row r="414" spans="7:7" x14ac:dyDescent="0.25">
      <c r="G414" s="36">
        <f t="shared" si="33"/>
        <v>0</v>
      </c>
    </row>
    <row r="415" spans="7:7" x14ac:dyDescent="0.25">
      <c r="G415" s="36">
        <f t="shared" si="33"/>
        <v>0</v>
      </c>
    </row>
    <row r="416" spans="7:7" x14ac:dyDescent="0.25">
      <c r="G416" s="36">
        <f t="shared" si="33"/>
        <v>0</v>
      </c>
    </row>
    <row r="417" spans="7:7" x14ac:dyDescent="0.25">
      <c r="G417" s="36">
        <f t="shared" si="33"/>
        <v>0</v>
      </c>
    </row>
    <row r="418" spans="7:7" x14ac:dyDescent="0.25">
      <c r="G418" s="36">
        <f t="shared" si="33"/>
        <v>0</v>
      </c>
    </row>
    <row r="419" spans="7:7" x14ac:dyDescent="0.25">
      <c r="G419" s="36">
        <f t="shared" si="33"/>
        <v>0</v>
      </c>
    </row>
    <row r="420" spans="7:7" x14ac:dyDescent="0.25">
      <c r="G420" s="36">
        <f t="shared" si="33"/>
        <v>0</v>
      </c>
    </row>
    <row r="421" spans="7:7" x14ac:dyDescent="0.25">
      <c r="G421" s="36">
        <f t="shared" si="33"/>
        <v>0</v>
      </c>
    </row>
    <row r="422" spans="7:7" x14ac:dyDescent="0.25">
      <c r="G422" s="36">
        <f t="shared" si="33"/>
        <v>0</v>
      </c>
    </row>
    <row r="423" spans="7:7" x14ac:dyDescent="0.25">
      <c r="G423" s="36">
        <f t="shared" si="33"/>
        <v>0</v>
      </c>
    </row>
    <row r="424" spans="7:7" x14ac:dyDescent="0.25">
      <c r="G424" s="36">
        <f t="shared" si="33"/>
        <v>0</v>
      </c>
    </row>
    <row r="425" spans="7:7" x14ac:dyDescent="0.25">
      <c r="G425" s="36">
        <f t="shared" si="33"/>
        <v>0</v>
      </c>
    </row>
    <row r="426" spans="7:7" x14ac:dyDescent="0.25">
      <c r="G426" s="36">
        <f t="shared" si="33"/>
        <v>0</v>
      </c>
    </row>
    <row r="427" spans="7:7" x14ac:dyDescent="0.25">
      <c r="G427" s="36">
        <f t="shared" si="33"/>
        <v>0</v>
      </c>
    </row>
    <row r="428" spans="7:7" x14ac:dyDescent="0.25">
      <c r="G428" s="36">
        <f t="shared" si="33"/>
        <v>0</v>
      </c>
    </row>
    <row r="429" spans="7:7" x14ac:dyDescent="0.25">
      <c r="G429" s="36">
        <f t="shared" si="33"/>
        <v>0</v>
      </c>
    </row>
    <row r="430" spans="7:7" x14ac:dyDescent="0.25">
      <c r="G430" s="36">
        <f t="shared" si="33"/>
        <v>0</v>
      </c>
    </row>
    <row r="431" spans="7:7" x14ac:dyDescent="0.25">
      <c r="G431" s="36">
        <f t="shared" si="33"/>
        <v>0</v>
      </c>
    </row>
    <row r="432" spans="7:7" x14ac:dyDescent="0.25">
      <c r="G432" s="36">
        <f t="shared" si="33"/>
        <v>0</v>
      </c>
    </row>
    <row r="433" spans="7:7" x14ac:dyDescent="0.25">
      <c r="G433" s="36">
        <f t="shared" si="33"/>
        <v>0</v>
      </c>
    </row>
    <row r="434" spans="7:7" x14ac:dyDescent="0.25">
      <c r="G434" s="36">
        <f t="shared" si="33"/>
        <v>0</v>
      </c>
    </row>
    <row r="435" spans="7:7" x14ac:dyDescent="0.25">
      <c r="G435" s="36">
        <f t="shared" si="33"/>
        <v>0</v>
      </c>
    </row>
    <row r="436" spans="7:7" x14ac:dyDescent="0.25">
      <c r="G436" s="36">
        <f t="shared" si="33"/>
        <v>0</v>
      </c>
    </row>
    <row r="437" spans="7:7" x14ac:dyDescent="0.25">
      <c r="G437" s="36">
        <f t="shared" si="33"/>
        <v>0</v>
      </c>
    </row>
    <row r="438" spans="7:7" x14ac:dyDescent="0.25">
      <c r="G438" s="36">
        <f t="shared" si="33"/>
        <v>0</v>
      </c>
    </row>
    <row r="439" spans="7:7" x14ac:dyDescent="0.25">
      <c r="G439" s="36">
        <f t="shared" si="33"/>
        <v>0</v>
      </c>
    </row>
    <row r="440" spans="7:7" x14ac:dyDescent="0.25">
      <c r="G440" s="36">
        <f t="shared" si="33"/>
        <v>0</v>
      </c>
    </row>
    <row r="441" spans="7:7" x14ac:dyDescent="0.25">
      <c r="G441" s="36">
        <f t="shared" si="33"/>
        <v>0</v>
      </c>
    </row>
    <row r="442" spans="7:7" x14ac:dyDescent="0.25">
      <c r="G442" s="36">
        <f t="shared" si="33"/>
        <v>0</v>
      </c>
    </row>
    <row r="443" spans="7:7" x14ac:dyDescent="0.25">
      <c r="G443" s="36">
        <f t="shared" si="33"/>
        <v>0</v>
      </c>
    </row>
    <row r="444" spans="7:7" x14ac:dyDescent="0.25">
      <c r="G444" s="36">
        <f t="shared" si="33"/>
        <v>0</v>
      </c>
    </row>
    <row r="445" spans="7:7" x14ac:dyDescent="0.25">
      <c r="G445" s="36">
        <f t="shared" si="33"/>
        <v>0</v>
      </c>
    </row>
    <row r="446" spans="7:7" x14ac:dyDescent="0.25">
      <c r="G446" s="36">
        <f t="shared" si="33"/>
        <v>0</v>
      </c>
    </row>
    <row r="447" spans="7:7" x14ac:dyDescent="0.25">
      <c r="G447" s="36">
        <f t="shared" si="33"/>
        <v>0</v>
      </c>
    </row>
    <row r="448" spans="7:7" x14ac:dyDescent="0.25">
      <c r="G448" s="36">
        <f t="shared" si="33"/>
        <v>0</v>
      </c>
    </row>
    <row r="449" spans="7:7" x14ac:dyDescent="0.25">
      <c r="G449" s="36">
        <f t="shared" si="33"/>
        <v>0</v>
      </c>
    </row>
    <row r="450" spans="7:7" x14ac:dyDescent="0.25">
      <c r="G450" s="36">
        <f t="shared" si="33"/>
        <v>0</v>
      </c>
    </row>
    <row r="451" spans="7:7" x14ac:dyDescent="0.25">
      <c r="G451" s="36">
        <f t="shared" si="33"/>
        <v>0</v>
      </c>
    </row>
    <row r="452" spans="7:7" x14ac:dyDescent="0.25">
      <c r="G452" s="36">
        <f t="shared" si="33"/>
        <v>0</v>
      </c>
    </row>
    <row r="453" spans="7:7" x14ac:dyDescent="0.25">
      <c r="G453" s="36">
        <f t="shared" ref="G453:G516" si="34">(E453*F453)</f>
        <v>0</v>
      </c>
    </row>
    <row r="454" spans="7:7" x14ac:dyDescent="0.25">
      <c r="G454" s="36">
        <f t="shared" si="34"/>
        <v>0</v>
      </c>
    </row>
    <row r="455" spans="7:7" x14ac:dyDescent="0.25">
      <c r="G455" s="36">
        <f t="shared" si="34"/>
        <v>0</v>
      </c>
    </row>
    <row r="456" spans="7:7" x14ac:dyDescent="0.25">
      <c r="G456" s="36">
        <f t="shared" si="34"/>
        <v>0</v>
      </c>
    </row>
    <row r="457" spans="7:7" x14ac:dyDescent="0.25">
      <c r="G457" s="36">
        <f t="shared" si="34"/>
        <v>0</v>
      </c>
    </row>
    <row r="458" spans="7:7" x14ac:dyDescent="0.25">
      <c r="G458" s="36">
        <f t="shared" si="34"/>
        <v>0</v>
      </c>
    </row>
    <row r="459" spans="7:7" x14ac:dyDescent="0.25">
      <c r="G459" s="36">
        <f t="shared" si="34"/>
        <v>0</v>
      </c>
    </row>
    <row r="460" spans="7:7" x14ac:dyDescent="0.25">
      <c r="G460" s="36">
        <f t="shared" si="34"/>
        <v>0</v>
      </c>
    </row>
    <row r="461" spans="7:7" x14ac:dyDescent="0.25">
      <c r="G461" s="36">
        <f t="shared" si="34"/>
        <v>0</v>
      </c>
    </row>
    <row r="462" spans="7:7" x14ac:dyDescent="0.25">
      <c r="G462" s="36">
        <f t="shared" si="34"/>
        <v>0</v>
      </c>
    </row>
    <row r="463" spans="7:7" x14ac:dyDescent="0.25">
      <c r="G463" s="36">
        <f t="shared" si="34"/>
        <v>0</v>
      </c>
    </row>
    <row r="464" spans="7:7" x14ac:dyDescent="0.25">
      <c r="G464" s="36">
        <f t="shared" si="34"/>
        <v>0</v>
      </c>
    </row>
    <row r="465" spans="7:7" x14ac:dyDescent="0.25">
      <c r="G465" s="36">
        <f t="shared" si="34"/>
        <v>0</v>
      </c>
    </row>
    <row r="466" spans="7:7" x14ac:dyDescent="0.25">
      <c r="G466" s="36">
        <f t="shared" si="34"/>
        <v>0</v>
      </c>
    </row>
    <row r="467" spans="7:7" x14ac:dyDescent="0.25">
      <c r="G467" s="36">
        <f t="shared" si="34"/>
        <v>0</v>
      </c>
    </row>
    <row r="468" spans="7:7" x14ac:dyDescent="0.25">
      <c r="G468" s="36">
        <f t="shared" si="34"/>
        <v>0</v>
      </c>
    </row>
    <row r="469" spans="7:7" x14ac:dyDescent="0.25">
      <c r="G469" s="36">
        <f t="shared" si="34"/>
        <v>0</v>
      </c>
    </row>
    <row r="470" spans="7:7" x14ac:dyDescent="0.25">
      <c r="G470" s="36">
        <f t="shared" si="34"/>
        <v>0</v>
      </c>
    </row>
    <row r="471" spans="7:7" x14ac:dyDescent="0.25">
      <c r="G471" s="36">
        <f t="shared" si="34"/>
        <v>0</v>
      </c>
    </row>
    <row r="472" spans="7:7" x14ac:dyDescent="0.25">
      <c r="G472" s="36">
        <f t="shared" si="34"/>
        <v>0</v>
      </c>
    </row>
    <row r="473" spans="7:7" x14ac:dyDescent="0.25">
      <c r="G473" s="36">
        <f t="shared" si="34"/>
        <v>0</v>
      </c>
    </row>
    <row r="474" spans="7:7" x14ac:dyDescent="0.25">
      <c r="G474" s="36">
        <f t="shared" si="34"/>
        <v>0</v>
      </c>
    </row>
    <row r="475" spans="7:7" x14ac:dyDescent="0.25">
      <c r="G475" s="36">
        <f t="shared" si="34"/>
        <v>0</v>
      </c>
    </row>
    <row r="476" spans="7:7" x14ac:dyDescent="0.25">
      <c r="G476" s="36">
        <f t="shared" si="34"/>
        <v>0</v>
      </c>
    </row>
    <row r="477" spans="7:7" x14ac:dyDescent="0.25">
      <c r="G477" s="36">
        <f t="shared" si="34"/>
        <v>0</v>
      </c>
    </row>
    <row r="478" spans="7:7" x14ac:dyDescent="0.25">
      <c r="G478" s="36">
        <f t="shared" si="34"/>
        <v>0</v>
      </c>
    </row>
    <row r="479" spans="7:7" x14ac:dyDescent="0.25">
      <c r="G479" s="36">
        <f t="shared" si="34"/>
        <v>0</v>
      </c>
    </row>
    <row r="480" spans="7:7" x14ac:dyDescent="0.25">
      <c r="G480" s="36">
        <f t="shared" si="34"/>
        <v>0</v>
      </c>
    </row>
    <row r="481" spans="7:7" x14ac:dyDescent="0.25">
      <c r="G481" s="36">
        <f t="shared" si="34"/>
        <v>0</v>
      </c>
    </row>
    <row r="482" spans="7:7" x14ac:dyDescent="0.25">
      <c r="G482" s="36">
        <f t="shared" si="34"/>
        <v>0</v>
      </c>
    </row>
    <row r="483" spans="7:7" x14ac:dyDescent="0.25">
      <c r="G483" s="36">
        <f t="shared" si="34"/>
        <v>0</v>
      </c>
    </row>
    <row r="484" spans="7:7" x14ac:dyDescent="0.25">
      <c r="G484" s="36">
        <f t="shared" si="34"/>
        <v>0</v>
      </c>
    </row>
    <row r="485" spans="7:7" x14ac:dyDescent="0.25">
      <c r="G485" s="36">
        <f t="shared" si="34"/>
        <v>0</v>
      </c>
    </row>
    <row r="486" spans="7:7" x14ac:dyDescent="0.25">
      <c r="G486" s="36">
        <f t="shared" si="34"/>
        <v>0</v>
      </c>
    </row>
    <row r="487" spans="7:7" x14ac:dyDescent="0.25">
      <c r="G487" s="36">
        <f t="shared" si="34"/>
        <v>0</v>
      </c>
    </row>
    <row r="488" spans="7:7" x14ac:dyDescent="0.25">
      <c r="G488" s="36">
        <f t="shared" si="34"/>
        <v>0</v>
      </c>
    </row>
    <row r="489" spans="7:7" x14ac:dyDescent="0.25">
      <c r="G489" s="36">
        <f t="shared" si="34"/>
        <v>0</v>
      </c>
    </row>
    <row r="490" spans="7:7" x14ac:dyDescent="0.25">
      <c r="G490" s="36">
        <f t="shared" si="34"/>
        <v>0</v>
      </c>
    </row>
    <row r="491" spans="7:7" x14ac:dyDescent="0.25">
      <c r="G491" s="36">
        <f t="shared" si="34"/>
        <v>0</v>
      </c>
    </row>
    <row r="492" spans="7:7" x14ac:dyDescent="0.25">
      <c r="G492" s="36">
        <f t="shared" si="34"/>
        <v>0</v>
      </c>
    </row>
    <row r="493" spans="7:7" x14ac:dyDescent="0.25">
      <c r="G493" s="36">
        <f t="shared" si="34"/>
        <v>0</v>
      </c>
    </row>
    <row r="494" spans="7:7" x14ac:dyDescent="0.25">
      <c r="G494" s="36">
        <f t="shared" si="34"/>
        <v>0</v>
      </c>
    </row>
    <row r="495" spans="7:7" x14ac:dyDescent="0.25">
      <c r="G495" s="36">
        <f t="shared" si="34"/>
        <v>0</v>
      </c>
    </row>
    <row r="496" spans="7:7" x14ac:dyDescent="0.25">
      <c r="G496" s="36">
        <f t="shared" si="34"/>
        <v>0</v>
      </c>
    </row>
    <row r="497" spans="7:7" x14ac:dyDescent="0.25">
      <c r="G497" s="36">
        <f t="shared" si="34"/>
        <v>0</v>
      </c>
    </row>
    <row r="498" spans="7:7" x14ac:dyDescent="0.25">
      <c r="G498" s="36">
        <f t="shared" si="34"/>
        <v>0</v>
      </c>
    </row>
    <row r="499" spans="7:7" x14ac:dyDescent="0.25">
      <c r="G499" s="36">
        <f t="shared" si="34"/>
        <v>0</v>
      </c>
    </row>
    <row r="500" spans="7:7" x14ac:dyDescent="0.25">
      <c r="G500" s="36">
        <f t="shared" si="34"/>
        <v>0</v>
      </c>
    </row>
    <row r="501" spans="7:7" x14ac:dyDescent="0.25">
      <c r="G501" s="36">
        <f t="shared" si="34"/>
        <v>0</v>
      </c>
    </row>
    <row r="502" spans="7:7" x14ac:dyDescent="0.25">
      <c r="G502" s="36">
        <f t="shared" si="34"/>
        <v>0</v>
      </c>
    </row>
    <row r="503" spans="7:7" x14ac:dyDescent="0.25">
      <c r="G503" s="36">
        <f t="shared" si="34"/>
        <v>0</v>
      </c>
    </row>
    <row r="504" spans="7:7" x14ac:dyDescent="0.25">
      <c r="G504" s="36">
        <f t="shared" si="34"/>
        <v>0</v>
      </c>
    </row>
    <row r="505" spans="7:7" x14ac:dyDescent="0.25">
      <c r="G505" s="36">
        <f t="shared" si="34"/>
        <v>0</v>
      </c>
    </row>
    <row r="506" spans="7:7" x14ac:dyDescent="0.25">
      <c r="G506" s="36">
        <f t="shared" si="34"/>
        <v>0</v>
      </c>
    </row>
    <row r="507" spans="7:7" x14ac:dyDescent="0.25">
      <c r="G507" s="36">
        <f t="shared" si="34"/>
        <v>0</v>
      </c>
    </row>
    <row r="508" spans="7:7" x14ac:dyDescent="0.25">
      <c r="G508" s="36">
        <f t="shared" si="34"/>
        <v>0</v>
      </c>
    </row>
    <row r="509" spans="7:7" x14ac:dyDescent="0.25">
      <c r="G509" s="36">
        <f t="shared" si="34"/>
        <v>0</v>
      </c>
    </row>
    <row r="510" spans="7:7" x14ac:dyDescent="0.25">
      <c r="G510" s="36">
        <f t="shared" si="34"/>
        <v>0</v>
      </c>
    </row>
    <row r="511" spans="7:7" x14ac:dyDescent="0.25">
      <c r="G511" s="36">
        <f t="shared" si="34"/>
        <v>0</v>
      </c>
    </row>
    <row r="512" spans="7:7" x14ac:dyDescent="0.25">
      <c r="G512" s="36">
        <f t="shared" si="34"/>
        <v>0</v>
      </c>
    </row>
    <row r="513" spans="7:7" x14ac:dyDescent="0.25">
      <c r="G513" s="36">
        <f t="shared" si="34"/>
        <v>0</v>
      </c>
    </row>
    <row r="514" spans="7:7" x14ac:dyDescent="0.25">
      <c r="G514" s="36">
        <f t="shared" si="34"/>
        <v>0</v>
      </c>
    </row>
    <row r="515" spans="7:7" x14ac:dyDescent="0.25">
      <c r="G515" s="36">
        <f t="shared" si="34"/>
        <v>0</v>
      </c>
    </row>
    <row r="516" spans="7:7" x14ac:dyDescent="0.25">
      <c r="G516" s="36">
        <f t="shared" si="34"/>
        <v>0</v>
      </c>
    </row>
    <row r="517" spans="7:7" x14ac:dyDescent="0.25">
      <c r="G517" s="36">
        <f t="shared" ref="G517:G580" si="35">(E517*F517)</f>
        <v>0</v>
      </c>
    </row>
    <row r="518" spans="7:7" x14ac:dyDescent="0.25">
      <c r="G518" s="36">
        <f t="shared" si="35"/>
        <v>0</v>
      </c>
    </row>
    <row r="519" spans="7:7" x14ac:dyDescent="0.25">
      <c r="G519" s="36">
        <f t="shared" si="35"/>
        <v>0</v>
      </c>
    </row>
    <row r="520" spans="7:7" x14ac:dyDescent="0.25">
      <c r="G520" s="36">
        <f t="shared" si="35"/>
        <v>0</v>
      </c>
    </row>
    <row r="521" spans="7:7" x14ac:dyDescent="0.25">
      <c r="G521" s="36">
        <f t="shared" si="35"/>
        <v>0</v>
      </c>
    </row>
    <row r="522" spans="7:7" x14ac:dyDescent="0.25">
      <c r="G522" s="36">
        <f t="shared" si="35"/>
        <v>0</v>
      </c>
    </row>
    <row r="523" spans="7:7" x14ac:dyDescent="0.25">
      <c r="G523" s="36">
        <f t="shared" si="35"/>
        <v>0</v>
      </c>
    </row>
    <row r="524" spans="7:7" x14ac:dyDescent="0.25">
      <c r="G524" s="36">
        <f t="shared" si="35"/>
        <v>0</v>
      </c>
    </row>
    <row r="525" spans="7:7" x14ac:dyDescent="0.25">
      <c r="G525" s="36">
        <f t="shared" si="35"/>
        <v>0</v>
      </c>
    </row>
    <row r="526" spans="7:7" x14ac:dyDescent="0.25">
      <c r="G526" s="36">
        <f t="shared" si="35"/>
        <v>0</v>
      </c>
    </row>
    <row r="527" spans="7:7" x14ac:dyDescent="0.25">
      <c r="G527" s="36">
        <f t="shared" si="35"/>
        <v>0</v>
      </c>
    </row>
    <row r="528" spans="7:7" x14ac:dyDescent="0.25">
      <c r="G528" s="36">
        <f t="shared" si="35"/>
        <v>0</v>
      </c>
    </row>
    <row r="529" spans="7:7" x14ac:dyDescent="0.25">
      <c r="G529" s="36">
        <f t="shared" si="35"/>
        <v>0</v>
      </c>
    </row>
    <row r="530" spans="7:7" x14ac:dyDescent="0.25">
      <c r="G530" s="36">
        <f t="shared" si="35"/>
        <v>0</v>
      </c>
    </row>
    <row r="531" spans="7:7" x14ac:dyDescent="0.25">
      <c r="G531" s="36">
        <f t="shared" si="35"/>
        <v>0</v>
      </c>
    </row>
    <row r="532" spans="7:7" x14ac:dyDescent="0.25">
      <c r="G532" s="36">
        <f t="shared" si="35"/>
        <v>0</v>
      </c>
    </row>
    <row r="533" spans="7:7" x14ac:dyDescent="0.25">
      <c r="G533" s="36">
        <f t="shared" si="35"/>
        <v>0</v>
      </c>
    </row>
    <row r="534" spans="7:7" x14ac:dyDescent="0.25">
      <c r="G534" s="36">
        <f t="shared" si="35"/>
        <v>0</v>
      </c>
    </row>
    <row r="535" spans="7:7" x14ac:dyDescent="0.25">
      <c r="G535" s="36">
        <f t="shared" si="35"/>
        <v>0</v>
      </c>
    </row>
    <row r="536" spans="7:7" x14ac:dyDescent="0.25">
      <c r="G536" s="36">
        <f t="shared" si="35"/>
        <v>0</v>
      </c>
    </row>
    <row r="537" spans="7:7" x14ac:dyDescent="0.25">
      <c r="G537" s="36">
        <f t="shared" si="35"/>
        <v>0</v>
      </c>
    </row>
    <row r="538" spans="7:7" x14ac:dyDescent="0.25">
      <c r="G538" s="36">
        <f t="shared" si="35"/>
        <v>0</v>
      </c>
    </row>
    <row r="539" spans="7:7" x14ac:dyDescent="0.25">
      <c r="G539" s="36">
        <f t="shared" si="35"/>
        <v>0</v>
      </c>
    </row>
    <row r="540" spans="7:7" x14ac:dyDescent="0.25">
      <c r="G540" s="36">
        <f t="shared" si="35"/>
        <v>0</v>
      </c>
    </row>
    <row r="541" spans="7:7" x14ac:dyDescent="0.25">
      <c r="G541" s="36">
        <f t="shared" si="35"/>
        <v>0</v>
      </c>
    </row>
    <row r="542" spans="7:7" x14ac:dyDescent="0.25">
      <c r="G542" s="36">
        <f t="shared" si="35"/>
        <v>0</v>
      </c>
    </row>
    <row r="543" spans="7:7" x14ac:dyDescent="0.25">
      <c r="G543" s="36">
        <f t="shared" si="35"/>
        <v>0</v>
      </c>
    </row>
    <row r="544" spans="7:7" x14ac:dyDescent="0.25">
      <c r="G544" s="36">
        <f t="shared" si="35"/>
        <v>0</v>
      </c>
    </row>
    <row r="545" spans="7:7" x14ac:dyDescent="0.25">
      <c r="G545" s="36">
        <f t="shared" si="35"/>
        <v>0</v>
      </c>
    </row>
    <row r="546" spans="7:7" x14ac:dyDescent="0.25">
      <c r="G546" s="36">
        <f t="shared" si="35"/>
        <v>0</v>
      </c>
    </row>
    <row r="547" spans="7:7" x14ac:dyDescent="0.25">
      <c r="G547" s="36">
        <f t="shared" si="35"/>
        <v>0</v>
      </c>
    </row>
    <row r="548" spans="7:7" x14ac:dyDescent="0.25">
      <c r="G548" s="36">
        <f t="shared" si="35"/>
        <v>0</v>
      </c>
    </row>
    <row r="549" spans="7:7" x14ac:dyDescent="0.25">
      <c r="G549" s="36">
        <f t="shared" si="35"/>
        <v>0</v>
      </c>
    </row>
    <row r="550" spans="7:7" x14ac:dyDescent="0.25">
      <c r="G550" s="36">
        <f t="shared" si="35"/>
        <v>0</v>
      </c>
    </row>
    <row r="551" spans="7:7" x14ac:dyDescent="0.25">
      <c r="G551" s="36">
        <f t="shared" si="35"/>
        <v>0</v>
      </c>
    </row>
    <row r="552" spans="7:7" x14ac:dyDescent="0.25">
      <c r="G552" s="36">
        <f t="shared" si="35"/>
        <v>0</v>
      </c>
    </row>
    <row r="553" spans="7:7" x14ac:dyDescent="0.25">
      <c r="G553" s="36">
        <f t="shared" si="35"/>
        <v>0</v>
      </c>
    </row>
    <row r="554" spans="7:7" x14ac:dyDescent="0.25">
      <c r="G554" s="36">
        <f t="shared" si="35"/>
        <v>0</v>
      </c>
    </row>
    <row r="555" spans="7:7" x14ac:dyDescent="0.25">
      <c r="G555" s="36">
        <f t="shared" si="35"/>
        <v>0</v>
      </c>
    </row>
    <row r="556" spans="7:7" x14ac:dyDescent="0.25">
      <c r="G556" s="36">
        <f t="shared" si="35"/>
        <v>0</v>
      </c>
    </row>
    <row r="557" spans="7:7" x14ac:dyDescent="0.25">
      <c r="G557" s="36">
        <f t="shared" si="35"/>
        <v>0</v>
      </c>
    </row>
    <row r="558" spans="7:7" x14ac:dyDescent="0.25">
      <c r="G558" s="36">
        <f t="shared" si="35"/>
        <v>0</v>
      </c>
    </row>
    <row r="559" spans="7:7" x14ac:dyDescent="0.25">
      <c r="G559" s="36">
        <f t="shared" si="35"/>
        <v>0</v>
      </c>
    </row>
    <row r="560" spans="7:7" x14ac:dyDescent="0.25">
      <c r="G560" s="36">
        <f t="shared" si="35"/>
        <v>0</v>
      </c>
    </row>
    <row r="561" spans="7:7" x14ac:dyDescent="0.25">
      <c r="G561" s="36">
        <f t="shared" si="35"/>
        <v>0</v>
      </c>
    </row>
    <row r="562" spans="7:7" x14ac:dyDescent="0.25">
      <c r="G562" s="36">
        <f t="shared" si="35"/>
        <v>0</v>
      </c>
    </row>
    <row r="563" spans="7:7" x14ac:dyDescent="0.25">
      <c r="G563" s="36">
        <f t="shared" si="35"/>
        <v>0</v>
      </c>
    </row>
    <row r="564" spans="7:7" x14ac:dyDescent="0.25">
      <c r="G564" s="36">
        <f t="shared" si="35"/>
        <v>0</v>
      </c>
    </row>
    <row r="565" spans="7:7" x14ac:dyDescent="0.25">
      <c r="G565" s="36">
        <f t="shared" si="35"/>
        <v>0</v>
      </c>
    </row>
    <row r="566" spans="7:7" x14ac:dyDescent="0.25">
      <c r="G566" s="36">
        <f t="shared" si="35"/>
        <v>0</v>
      </c>
    </row>
    <row r="567" spans="7:7" x14ac:dyDescent="0.25">
      <c r="G567" s="36">
        <f t="shared" si="35"/>
        <v>0</v>
      </c>
    </row>
    <row r="568" spans="7:7" x14ac:dyDescent="0.25">
      <c r="G568" s="36">
        <f t="shared" si="35"/>
        <v>0</v>
      </c>
    </row>
    <row r="569" spans="7:7" x14ac:dyDescent="0.25">
      <c r="G569" s="36">
        <f t="shared" si="35"/>
        <v>0</v>
      </c>
    </row>
    <row r="570" spans="7:7" x14ac:dyDescent="0.25">
      <c r="G570" s="36">
        <f t="shared" si="35"/>
        <v>0</v>
      </c>
    </row>
    <row r="571" spans="7:7" x14ac:dyDescent="0.25">
      <c r="G571" s="36">
        <f t="shared" si="35"/>
        <v>0</v>
      </c>
    </row>
    <row r="572" spans="7:7" x14ac:dyDescent="0.25">
      <c r="G572" s="36">
        <f t="shared" si="35"/>
        <v>0</v>
      </c>
    </row>
    <row r="573" spans="7:7" x14ac:dyDescent="0.25">
      <c r="G573" s="36">
        <f t="shared" si="35"/>
        <v>0</v>
      </c>
    </row>
    <row r="574" spans="7:7" x14ac:dyDescent="0.25">
      <c r="G574" s="36">
        <f t="shared" si="35"/>
        <v>0</v>
      </c>
    </row>
    <row r="575" spans="7:7" x14ac:dyDescent="0.25">
      <c r="G575" s="36">
        <f t="shared" si="35"/>
        <v>0</v>
      </c>
    </row>
    <row r="576" spans="7:7" x14ac:dyDescent="0.25">
      <c r="G576" s="36">
        <f t="shared" si="35"/>
        <v>0</v>
      </c>
    </row>
    <row r="577" spans="7:7" x14ac:dyDescent="0.25">
      <c r="G577" s="36">
        <f t="shared" si="35"/>
        <v>0</v>
      </c>
    </row>
    <row r="578" spans="7:7" x14ac:dyDescent="0.25">
      <c r="G578" s="36">
        <f t="shared" si="35"/>
        <v>0</v>
      </c>
    </row>
    <row r="579" spans="7:7" x14ac:dyDescent="0.25">
      <c r="G579" s="36">
        <f t="shared" si="35"/>
        <v>0</v>
      </c>
    </row>
    <row r="580" spans="7:7" x14ac:dyDescent="0.25">
      <c r="G580" s="36">
        <f t="shared" si="35"/>
        <v>0</v>
      </c>
    </row>
    <row r="581" spans="7:7" x14ac:dyDescent="0.25">
      <c r="G581" s="36">
        <f t="shared" ref="G581:G644" si="36">(E581*F581)</f>
        <v>0</v>
      </c>
    </row>
    <row r="582" spans="7:7" x14ac:dyDescent="0.25">
      <c r="G582" s="36">
        <f t="shared" si="36"/>
        <v>0</v>
      </c>
    </row>
    <row r="583" spans="7:7" x14ac:dyDescent="0.25">
      <c r="G583" s="36">
        <f t="shared" si="36"/>
        <v>0</v>
      </c>
    </row>
    <row r="584" spans="7:7" x14ac:dyDescent="0.25">
      <c r="G584" s="36">
        <f t="shared" si="36"/>
        <v>0</v>
      </c>
    </row>
    <row r="585" spans="7:7" x14ac:dyDescent="0.25">
      <c r="G585" s="36">
        <f t="shared" si="36"/>
        <v>0</v>
      </c>
    </row>
    <row r="586" spans="7:7" x14ac:dyDescent="0.25">
      <c r="G586" s="36">
        <f t="shared" si="36"/>
        <v>0</v>
      </c>
    </row>
    <row r="587" spans="7:7" x14ac:dyDescent="0.25">
      <c r="G587" s="36">
        <f t="shared" si="36"/>
        <v>0</v>
      </c>
    </row>
    <row r="588" spans="7:7" x14ac:dyDescent="0.25">
      <c r="G588" s="36">
        <f t="shared" si="36"/>
        <v>0</v>
      </c>
    </row>
    <row r="589" spans="7:7" x14ac:dyDescent="0.25">
      <c r="G589" s="36">
        <f t="shared" si="36"/>
        <v>0</v>
      </c>
    </row>
    <row r="590" spans="7:7" x14ac:dyDescent="0.25">
      <c r="G590" s="36">
        <f t="shared" si="36"/>
        <v>0</v>
      </c>
    </row>
    <row r="591" spans="7:7" x14ac:dyDescent="0.25">
      <c r="G591" s="36">
        <f t="shared" si="36"/>
        <v>0</v>
      </c>
    </row>
    <row r="592" spans="7:7" x14ac:dyDescent="0.25">
      <c r="G592" s="36">
        <f t="shared" si="36"/>
        <v>0</v>
      </c>
    </row>
    <row r="593" spans="7:7" x14ac:dyDescent="0.25">
      <c r="G593" s="36">
        <f t="shared" si="36"/>
        <v>0</v>
      </c>
    </row>
    <row r="594" spans="7:7" x14ac:dyDescent="0.25">
      <c r="G594" s="36">
        <f t="shared" si="36"/>
        <v>0</v>
      </c>
    </row>
    <row r="595" spans="7:7" x14ac:dyDescent="0.25">
      <c r="G595" s="36">
        <f t="shared" si="36"/>
        <v>0</v>
      </c>
    </row>
    <row r="596" spans="7:7" x14ac:dyDescent="0.25">
      <c r="G596" s="36">
        <f t="shared" si="36"/>
        <v>0</v>
      </c>
    </row>
    <row r="597" spans="7:7" x14ac:dyDescent="0.25">
      <c r="G597" s="36">
        <f t="shared" si="36"/>
        <v>0</v>
      </c>
    </row>
    <row r="598" spans="7:7" x14ac:dyDescent="0.25">
      <c r="G598" s="36">
        <f t="shared" si="36"/>
        <v>0</v>
      </c>
    </row>
    <row r="599" spans="7:7" x14ac:dyDescent="0.25">
      <c r="G599" s="36">
        <f t="shared" si="36"/>
        <v>0</v>
      </c>
    </row>
    <row r="600" spans="7:7" x14ac:dyDescent="0.25">
      <c r="G600" s="36">
        <f t="shared" si="36"/>
        <v>0</v>
      </c>
    </row>
    <row r="601" spans="7:7" x14ac:dyDescent="0.25">
      <c r="G601" s="36">
        <f t="shared" si="36"/>
        <v>0</v>
      </c>
    </row>
    <row r="602" spans="7:7" x14ac:dyDescent="0.25">
      <c r="G602" s="36">
        <f t="shared" si="36"/>
        <v>0</v>
      </c>
    </row>
    <row r="603" spans="7:7" x14ac:dyDescent="0.25">
      <c r="G603" s="36">
        <f t="shared" si="36"/>
        <v>0</v>
      </c>
    </row>
    <row r="604" spans="7:7" x14ac:dyDescent="0.25">
      <c r="G604" s="36">
        <f t="shared" si="36"/>
        <v>0</v>
      </c>
    </row>
    <row r="605" spans="7:7" x14ac:dyDescent="0.25">
      <c r="G605" s="36">
        <f t="shared" si="36"/>
        <v>0</v>
      </c>
    </row>
    <row r="606" spans="7:7" x14ac:dyDescent="0.25">
      <c r="G606" s="36">
        <f t="shared" si="36"/>
        <v>0</v>
      </c>
    </row>
    <row r="607" spans="7:7" x14ac:dyDescent="0.25">
      <c r="G607" s="36">
        <f t="shared" si="36"/>
        <v>0</v>
      </c>
    </row>
    <row r="608" spans="7:7" x14ac:dyDescent="0.25">
      <c r="G608" s="36">
        <f t="shared" si="36"/>
        <v>0</v>
      </c>
    </row>
    <row r="609" spans="7:7" x14ac:dyDescent="0.25">
      <c r="G609" s="36">
        <f t="shared" si="36"/>
        <v>0</v>
      </c>
    </row>
    <row r="610" spans="7:7" x14ac:dyDescent="0.25">
      <c r="G610" s="36">
        <f t="shared" si="36"/>
        <v>0</v>
      </c>
    </row>
    <row r="611" spans="7:7" x14ac:dyDescent="0.25">
      <c r="G611" s="36">
        <f t="shared" si="36"/>
        <v>0</v>
      </c>
    </row>
    <row r="612" spans="7:7" x14ac:dyDescent="0.25">
      <c r="G612" s="36">
        <f t="shared" si="36"/>
        <v>0</v>
      </c>
    </row>
    <row r="613" spans="7:7" x14ac:dyDescent="0.25">
      <c r="G613" s="36">
        <f t="shared" si="36"/>
        <v>0</v>
      </c>
    </row>
    <row r="614" spans="7:7" x14ac:dyDescent="0.25">
      <c r="G614" s="36">
        <f t="shared" si="36"/>
        <v>0</v>
      </c>
    </row>
    <row r="615" spans="7:7" x14ac:dyDescent="0.25">
      <c r="G615" s="36">
        <f t="shared" si="36"/>
        <v>0</v>
      </c>
    </row>
    <row r="616" spans="7:7" x14ac:dyDescent="0.25">
      <c r="G616" s="36">
        <f t="shared" si="36"/>
        <v>0</v>
      </c>
    </row>
    <row r="617" spans="7:7" x14ac:dyDescent="0.25">
      <c r="G617" s="36">
        <f t="shared" si="36"/>
        <v>0</v>
      </c>
    </row>
    <row r="618" spans="7:7" x14ac:dyDescent="0.25">
      <c r="G618" s="36">
        <f t="shared" si="36"/>
        <v>0</v>
      </c>
    </row>
    <row r="619" spans="7:7" x14ac:dyDescent="0.25">
      <c r="G619" s="36">
        <f t="shared" si="36"/>
        <v>0</v>
      </c>
    </row>
    <row r="620" spans="7:7" x14ac:dyDescent="0.25">
      <c r="G620" s="36">
        <f t="shared" si="36"/>
        <v>0</v>
      </c>
    </row>
    <row r="621" spans="7:7" x14ac:dyDescent="0.25">
      <c r="G621" s="36">
        <f t="shared" si="36"/>
        <v>0</v>
      </c>
    </row>
    <row r="622" spans="7:7" x14ac:dyDescent="0.25">
      <c r="G622" s="36">
        <f t="shared" si="36"/>
        <v>0</v>
      </c>
    </row>
    <row r="623" spans="7:7" x14ac:dyDescent="0.25">
      <c r="G623" s="36">
        <f t="shared" si="36"/>
        <v>0</v>
      </c>
    </row>
    <row r="624" spans="7:7" x14ac:dyDescent="0.25">
      <c r="G624" s="36">
        <f t="shared" si="36"/>
        <v>0</v>
      </c>
    </row>
    <row r="625" spans="7:7" x14ac:dyDescent="0.25">
      <c r="G625" s="36">
        <f t="shared" si="36"/>
        <v>0</v>
      </c>
    </row>
    <row r="626" spans="7:7" x14ac:dyDescent="0.25">
      <c r="G626" s="36">
        <f t="shared" si="36"/>
        <v>0</v>
      </c>
    </row>
    <row r="627" spans="7:7" x14ac:dyDescent="0.25">
      <c r="G627" s="36">
        <f t="shared" si="36"/>
        <v>0</v>
      </c>
    </row>
    <row r="628" spans="7:7" x14ac:dyDescent="0.25">
      <c r="G628" s="36">
        <f t="shared" si="36"/>
        <v>0</v>
      </c>
    </row>
    <row r="629" spans="7:7" x14ac:dyDescent="0.25">
      <c r="G629" s="36">
        <f t="shared" si="36"/>
        <v>0</v>
      </c>
    </row>
    <row r="630" spans="7:7" x14ac:dyDescent="0.25">
      <c r="G630" s="36">
        <f t="shared" si="36"/>
        <v>0</v>
      </c>
    </row>
    <row r="631" spans="7:7" x14ac:dyDescent="0.25">
      <c r="G631" s="36">
        <f t="shared" si="36"/>
        <v>0</v>
      </c>
    </row>
    <row r="632" spans="7:7" x14ac:dyDescent="0.25">
      <c r="G632" s="36">
        <f t="shared" si="36"/>
        <v>0</v>
      </c>
    </row>
    <row r="633" spans="7:7" x14ac:dyDescent="0.25">
      <c r="G633" s="36">
        <f t="shared" si="36"/>
        <v>0</v>
      </c>
    </row>
    <row r="634" spans="7:7" x14ac:dyDescent="0.25">
      <c r="G634" s="36">
        <f t="shared" si="36"/>
        <v>0</v>
      </c>
    </row>
    <row r="635" spans="7:7" x14ac:dyDescent="0.25">
      <c r="G635" s="36">
        <f t="shared" si="36"/>
        <v>0</v>
      </c>
    </row>
    <row r="636" spans="7:7" x14ac:dyDescent="0.25">
      <c r="G636" s="36">
        <f t="shared" si="36"/>
        <v>0</v>
      </c>
    </row>
    <row r="637" spans="7:7" x14ac:dyDescent="0.25">
      <c r="G637" s="36">
        <f t="shared" si="36"/>
        <v>0</v>
      </c>
    </row>
    <row r="638" spans="7:7" x14ac:dyDescent="0.25">
      <c r="G638" s="36">
        <f t="shared" si="36"/>
        <v>0</v>
      </c>
    </row>
    <row r="639" spans="7:7" x14ac:dyDescent="0.25">
      <c r="G639" s="36">
        <f t="shared" si="36"/>
        <v>0</v>
      </c>
    </row>
    <row r="640" spans="7:7" x14ac:dyDescent="0.25">
      <c r="G640" s="36">
        <f t="shared" si="36"/>
        <v>0</v>
      </c>
    </row>
    <row r="641" spans="7:7" x14ac:dyDescent="0.25">
      <c r="G641" s="36">
        <f t="shared" si="36"/>
        <v>0</v>
      </c>
    </row>
    <row r="642" spans="7:7" x14ac:dyDescent="0.25">
      <c r="G642" s="36">
        <f t="shared" si="36"/>
        <v>0</v>
      </c>
    </row>
    <row r="643" spans="7:7" x14ac:dyDescent="0.25">
      <c r="G643" s="36">
        <f t="shared" si="36"/>
        <v>0</v>
      </c>
    </row>
    <row r="644" spans="7:7" x14ac:dyDescent="0.25">
      <c r="G644" s="36">
        <f t="shared" si="36"/>
        <v>0</v>
      </c>
    </row>
    <row r="645" spans="7:7" x14ac:dyDescent="0.25">
      <c r="G645" s="36">
        <f t="shared" ref="G645:G673" si="37">(E645*F645)</f>
        <v>0</v>
      </c>
    </row>
    <row r="646" spans="7:7" x14ac:dyDescent="0.25">
      <c r="G646" s="36">
        <f t="shared" si="37"/>
        <v>0</v>
      </c>
    </row>
    <row r="647" spans="7:7" x14ac:dyDescent="0.25">
      <c r="G647" s="36">
        <f t="shared" si="37"/>
        <v>0</v>
      </c>
    </row>
    <row r="648" spans="7:7" x14ac:dyDescent="0.25">
      <c r="G648" s="36">
        <f t="shared" si="37"/>
        <v>0</v>
      </c>
    </row>
    <row r="649" spans="7:7" x14ac:dyDescent="0.25">
      <c r="G649" s="36">
        <f t="shared" si="37"/>
        <v>0</v>
      </c>
    </row>
    <row r="650" spans="7:7" x14ac:dyDescent="0.25">
      <c r="G650" s="36">
        <f t="shared" si="37"/>
        <v>0</v>
      </c>
    </row>
    <row r="651" spans="7:7" x14ac:dyDescent="0.25">
      <c r="G651" s="36">
        <f t="shared" si="37"/>
        <v>0</v>
      </c>
    </row>
    <row r="652" spans="7:7" x14ac:dyDescent="0.25">
      <c r="G652" s="36">
        <f t="shared" si="37"/>
        <v>0</v>
      </c>
    </row>
    <row r="653" spans="7:7" x14ac:dyDescent="0.25">
      <c r="G653" s="36">
        <f t="shared" si="37"/>
        <v>0</v>
      </c>
    </row>
    <row r="654" spans="7:7" x14ac:dyDescent="0.25">
      <c r="G654" s="36">
        <f t="shared" si="37"/>
        <v>0</v>
      </c>
    </row>
    <row r="655" spans="7:7" x14ac:dyDescent="0.25">
      <c r="G655" s="36">
        <f t="shared" si="37"/>
        <v>0</v>
      </c>
    </row>
    <row r="656" spans="7:7" x14ac:dyDescent="0.25">
      <c r="G656" s="36">
        <f t="shared" si="37"/>
        <v>0</v>
      </c>
    </row>
    <row r="657" spans="7:7" x14ac:dyDescent="0.25">
      <c r="G657" s="36">
        <f t="shared" si="37"/>
        <v>0</v>
      </c>
    </row>
    <row r="658" spans="7:7" x14ac:dyDescent="0.25">
      <c r="G658" s="36">
        <f t="shared" si="37"/>
        <v>0</v>
      </c>
    </row>
    <row r="659" spans="7:7" x14ac:dyDescent="0.25">
      <c r="G659" s="36">
        <f t="shared" si="37"/>
        <v>0</v>
      </c>
    </row>
    <row r="660" spans="7:7" x14ac:dyDescent="0.25">
      <c r="G660" s="36">
        <f t="shared" si="37"/>
        <v>0</v>
      </c>
    </row>
    <row r="661" spans="7:7" x14ac:dyDescent="0.25">
      <c r="G661" s="36">
        <f t="shared" si="37"/>
        <v>0</v>
      </c>
    </row>
    <row r="662" spans="7:7" x14ac:dyDescent="0.25">
      <c r="G662" s="36">
        <f t="shared" si="37"/>
        <v>0</v>
      </c>
    </row>
    <row r="663" spans="7:7" x14ac:dyDescent="0.25">
      <c r="G663" s="36">
        <f t="shared" si="37"/>
        <v>0</v>
      </c>
    </row>
    <row r="664" spans="7:7" x14ac:dyDescent="0.25">
      <c r="G664" s="36">
        <f t="shared" si="37"/>
        <v>0</v>
      </c>
    </row>
    <row r="665" spans="7:7" x14ac:dyDescent="0.25">
      <c r="G665" s="36">
        <f t="shared" si="37"/>
        <v>0</v>
      </c>
    </row>
    <row r="666" spans="7:7" x14ac:dyDescent="0.25">
      <c r="G666" s="36">
        <f t="shared" si="37"/>
        <v>0</v>
      </c>
    </row>
    <row r="667" spans="7:7" x14ac:dyDescent="0.25">
      <c r="G667" s="36">
        <f t="shared" si="37"/>
        <v>0</v>
      </c>
    </row>
    <row r="668" spans="7:7" x14ac:dyDescent="0.25">
      <c r="G668" s="36">
        <f t="shared" si="37"/>
        <v>0</v>
      </c>
    </row>
    <row r="669" spans="7:7" x14ac:dyDescent="0.25">
      <c r="G669" s="36">
        <f t="shared" si="37"/>
        <v>0</v>
      </c>
    </row>
    <row r="670" spans="7:7" x14ac:dyDescent="0.25">
      <c r="G670" s="36">
        <f t="shared" si="37"/>
        <v>0</v>
      </c>
    </row>
    <row r="671" spans="7:7" x14ac:dyDescent="0.25">
      <c r="G671" s="36">
        <f t="shared" si="37"/>
        <v>0</v>
      </c>
    </row>
    <row r="672" spans="7:7" x14ac:dyDescent="0.25">
      <c r="G672" s="36">
        <f t="shared" si="37"/>
        <v>0</v>
      </c>
    </row>
    <row r="673" spans="7:7" x14ac:dyDescent="0.25">
      <c r="G673" s="36">
        <f t="shared" si="37"/>
        <v>0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/>
  <dimension ref="A1:F58"/>
  <sheetViews>
    <sheetView tabSelected="1" zoomScaleNormal="100" workbookViewId="0">
      <pane ySplit="9" topLeftCell="A43" activePane="bottomLeft" state="frozen"/>
      <selection pane="bottomLeft" activeCell="B55" sqref="B55"/>
    </sheetView>
  </sheetViews>
  <sheetFormatPr defaultColWidth="8.85546875" defaultRowHeight="15" x14ac:dyDescent="0.25"/>
  <cols>
    <col min="1" max="1" width="12.140625" style="21" customWidth="1"/>
    <col min="2" max="2" width="54.85546875" style="21" customWidth="1"/>
    <col min="3" max="3" width="4.5703125" style="21" customWidth="1"/>
    <col min="4" max="4" width="17.7109375" style="21" customWidth="1"/>
    <col min="5" max="5" width="8.85546875" style="21"/>
    <col min="6" max="6" width="12.85546875" style="21" bestFit="1" customWidth="1"/>
    <col min="7" max="16384" width="8.85546875" style="21"/>
  </cols>
  <sheetData>
    <row r="1" spans="1:6" ht="17.45" customHeight="1" x14ac:dyDescent="0.25">
      <c r="A1" s="1"/>
      <c r="B1" s="179" t="s">
        <v>8065</v>
      </c>
      <c r="C1" s="179"/>
      <c r="D1" s="179"/>
    </row>
    <row r="2" spans="1:6" ht="14.45" customHeight="1" x14ac:dyDescent="0.25">
      <c r="A2" s="1"/>
      <c r="B2" s="180" t="s">
        <v>8066</v>
      </c>
      <c r="C2" s="180"/>
      <c r="D2" s="180"/>
      <c r="F2" s="38"/>
    </row>
    <row r="3" spans="1:6" x14ac:dyDescent="0.25">
      <c r="A3" s="1"/>
      <c r="B3" s="3"/>
      <c r="C3" s="4"/>
      <c r="D3" s="2"/>
      <c r="F3" s="38"/>
    </row>
    <row r="4" spans="1:6" x14ac:dyDescent="0.25">
      <c r="A4" s="175" t="s">
        <v>8386</v>
      </c>
      <c r="B4" s="175"/>
      <c r="C4" s="175"/>
      <c r="D4" s="175"/>
      <c r="F4" s="38"/>
    </row>
    <row r="5" spans="1:6" x14ac:dyDescent="0.25">
      <c r="A5" s="176"/>
      <c r="B5" s="177"/>
      <c r="C5" s="177"/>
      <c r="D5" s="178"/>
    </row>
    <row r="6" spans="1:6" ht="14.45" customHeight="1" x14ac:dyDescent="0.25">
      <c r="A6" s="5" t="s">
        <v>8068</v>
      </c>
      <c r="B6" s="169" t="s">
        <v>8091</v>
      </c>
      <c r="C6" s="170"/>
      <c r="D6" s="171"/>
    </row>
    <row r="7" spans="1:6" x14ac:dyDescent="0.25">
      <c r="A7" s="5" t="s">
        <v>8069</v>
      </c>
      <c r="B7" s="172" t="s">
        <v>8090</v>
      </c>
      <c r="C7" s="173"/>
      <c r="D7" s="174"/>
    </row>
    <row r="8" spans="1:6" x14ac:dyDescent="0.25">
      <c r="A8" s="6"/>
      <c r="B8" s="8"/>
      <c r="C8" s="9"/>
      <c r="D8" s="11"/>
    </row>
    <row r="9" spans="1:6" x14ac:dyDescent="0.25">
      <c r="A9" s="52" t="s">
        <v>8070</v>
      </c>
      <c r="B9" s="181" t="s">
        <v>8073</v>
      </c>
      <c r="C9" s="182"/>
      <c r="D9" s="53" t="s">
        <v>8077</v>
      </c>
    </row>
    <row r="10" spans="1:6" x14ac:dyDescent="0.25">
      <c r="A10" s="32" t="s">
        <v>8078</v>
      </c>
      <c r="B10" s="165" t="s">
        <v>8079</v>
      </c>
      <c r="C10" s="166"/>
      <c r="D10" s="49">
        <f>ANALÍTICA!H10</f>
        <v>0</v>
      </c>
      <c r="F10" s="36"/>
    </row>
    <row r="11" spans="1:6" x14ac:dyDescent="0.25">
      <c r="A11" s="33"/>
      <c r="B11" s="163"/>
      <c r="C11" s="164"/>
      <c r="D11" s="50"/>
      <c r="F11" s="36"/>
    </row>
    <row r="12" spans="1:6" x14ac:dyDescent="0.25">
      <c r="A12" s="34" t="s">
        <v>8088</v>
      </c>
      <c r="B12" s="165" t="s">
        <v>8098</v>
      </c>
      <c r="C12" s="166"/>
      <c r="D12" s="51">
        <f>ANALÍTICA!H22</f>
        <v>0</v>
      </c>
      <c r="F12" s="36"/>
    </row>
    <row r="13" spans="1:6" x14ac:dyDescent="0.25">
      <c r="A13" s="33"/>
      <c r="B13" s="163"/>
      <c r="C13" s="164"/>
      <c r="D13" s="50"/>
      <c r="F13" s="36"/>
    </row>
    <row r="14" spans="1:6" x14ac:dyDescent="0.25">
      <c r="A14" s="34" t="s">
        <v>8102</v>
      </c>
      <c r="B14" s="165" t="s">
        <v>8103</v>
      </c>
      <c r="C14" s="166"/>
      <c r="D14" s="51">
        <f>ANALÍTICA!H38</f>
        <v>0</v>
      </c>
      <c r="F14" s="36"/>
    </row>
    <row r="15" spans="1:6" x14ac:dyDescent="0.25">
      <c r="A15" s="33"/>
      <c r="B15" s="163"/>
      <c r="C15" s="164"/>
      <c r="D15" s="50"/>
      <c r="F15" s="36"/>
    </row>
    <row r="16" spans="1:6" x14ac:dyDescent="0.25">
      <c r="A16" s="34" t="s">
        <v>8109</v>
      </c>
      <c r="B16" s="165" t="s">
        <v>8132</v>
      </c>
      <c r="C16" s="166"/>
      <c r="D16" s="51">
        <f>ANALÍTICA!H70</f>
        <v>0</v>
      </c>
      <c r="F16" s="36"/>
    </row>
    <row r="17" spans="1:6" x14ac:dyDescent="0.25">
      <c r="A17" s="33"/>
      <c r="B17" s="163"/>
      <c r="C17" s="164"/>
      <c r="D17" s="50"/>
      <c r="F17" s="36"/>
    </row>
    <row r="18" spans="1:6" x14ac:dyDescent="0.25">
      <c r="A18" s="34" t="s">
        <v>8126</v>
      </c>
      <c r="B18" s="165" t="s">
        <v>8133</v>
      </c>
      <c r="C18" s="166"/>
      <c r="D18" s="51">
        <f>ANALÍTICA!H79</f>
        <v>0</v>
      </c>
      <c r="F18" s="36"/>
    </row>
    <row r="19" spans="1:6" x14ac:dyDescent="0.25">
      <c r="A19" s="33"/>
      <c r="B19" s="163"/>
      <c r="C19" s="164"/>
      <c r="D19" s="50"/>
      <c r="F19" s="36"/>
    </row>
    <row r="20" spans="1:6" x14ac:dyDescent="0.25">
      <c r="A20" s="34" t="s">
        <v>8187</v>
      </c>
      <c r="B20" s="165" t="s">
        <v>2236</v>
      </c>
      <c r="C20" s="166"/>
      <c r="D20" s="51">
        <f>ANALÍTICA!H95</f>
        <v>0</v>
      </c>
      <c r="F20" s="36"/>
    </row>
    <row r="21" spans="1:6" x14ac:dyDescent="0.25">
      <c r="A21" s="33"/>
      <c r="B21" s="163"/>
      <c r="C21" s="164"/>
      <c r="D21" s="50"/>
      <c r="F21" s="36"/>
    </row>
    <row r="22" spans="1:6" x14ac:dyDescent="0.25">
      <c r="A22" s="34" t="s">
        <v>8191</v>
      </c>
      <c r="B22" s="165" t="s">
        <v>2308</v>
      </c>
      <c r="C22" s="166"/>
      <c r="D22" s="51">
        <f>ANALÍTICA!H104</f>
        <v>0</v>
      </c>
      <c r="F22" s="36"/>
    </row>
    <row r="23" spans="1:6" x14ac:dyDescent="0.25">
      <c r="A23" s="33"/>
      <c r="B23" s="163"/>
      <c r="C23" s="164"/>
      <c r="D23" s="50"/>
      <c r="F23" s="36"/>
    </row>
    <row r="24" spans="1:6" x14ac:dyDescent="0.25">
      <c r="A24" s="34" t="s">
        <v>8195</v>
      </c>
      <c r="B24" s="165" t="s">
        <v>2706</v>
      </c>
      <c r="C24" s="166"/>
      <c r="D24" s="51">
        <f>ANALÍTICA!H113</f>
        <v>0</v>
      </c>
      <c r="F24" s="36"/>
    </row>
    <row r="25" spans="1:6" x14ac:dyDescent="0.25">
      <c r="A25" s="33"/>
      <c r="B25" s="163"/>
      <c r="C25" s="164"/>
      <c r="D25" s="50"/>
      <c r="F25" s="36"/>
    </row>
    <row r="26" spans="1:6" x14ac:dyDescent="0.25">
      <c r="A26" s="34" t="s">
        <v>8196</v>
      </c>
      <c r="B26" s="165" t="s">
        <v>2706</v>
      </c>
      <c r="C26" s="166"/>
      <c r="D26" s="51">
        <f>ANALÍTICA!H119</f>
        <v>0</v>
      </c>
      <c r="F26" s="36"/>
    </row>
    <row r="27" spans="1:6" x14ac:dyDescent="0.25">
      <c r="A27" s="33"/>
      <c r="B27" s="163"/>
      <c r="C27" s="164"/>
      <c r="D27" s="50"/>
      <c r="F27" s="36"/>
    </row>
    <row r="28" spans="1:6" x14ac:dyDescent="0.25">
      <c r="A28" s="34" t="s">
        <v>8197</v>
      </c>
      <c r="B28" s="165" t="s">
        <v>2876</v>
      </c>
      <c r="C28" s="166"/>
      <c r="D28" s="51">
        <f>ANALÍTICA!H126</f>
        <v>0</v>
      </c>
      <c r="F28" s="36"/>
    </row>
    <row r="29" spans="1:6" x14ac:dyDescent="0.25">
      <c r="A29" s="33"/>
      <c r="B29" s="163"/>
      <c r="C29" s="164"/>
      <c r="D29" s="50"/>
      <c r="F29" s="36"/>
    </row>
    <row r="30" spans="1:6" x14ac:dyDescent="0.25">
      <c r="A30" s="34" t="s">
        <v>8198</v>
      </c>
      <c r="B30" s="165" t="s">
        <v>2908</v>
      </c>
      <c r="C30" s="166"/>
      <c r="D30" s="51">
        <f>ANALÍTICA!H130</f>
        <v>0</v>
      </c>
      <c r="F30" s="36"/>
    </row>
    <row r="31" spans="1:6" x14ac:dyDescent="0.25">
      <c r="A31" s="33"/>
      <c r="B31" s="163"/>
      <c r="C31" s="164"/>
      <c r="D31" s="50"/>
      <c r="F31" s="36"/>
    </row>
    <row r="32" spans="1:6" x14ac:dyDescent="0.25">
      <c r="A32" s="34" t="s">
        <v>8199</v>
      </c>
      <c r="B32" s="165" t="s">
        <v>3056</v>
      </c>
      <c r="C32" s="166"/>
      <c r="D32" s="51">
        <f>ANALÍTICA!H140</f>
        <v>0</v>
      </c>
      <c r="F32" s="36"/>
    </row>
    <row r="33" spans="1:6" x14ac:dyDescent="0.25">
      <c r="A33" s="33"/>
      <c r="B33" s="163"/>
      <c r="C33" s="164"/>
      <c r="D33" s="50"/>
      <c r="F33" s="36"/>
    </row>
    <row r="34" spans="1:6" x14ac:dyDescent="0.25">
      <c r="A34" s="34" t="s">
        <v>8199</v>
      </c>
      <c r="B34" s="165" t="s">
        <v>3150</v>
      </c>
      <c r="C34" s="166"/>
      <c r="D34" s="51">
        <f>ANALÍTICA!H146</f>
        <v>0</v>
      </c>
      <c r="F34" s="36"/>
    </row>
    <row r="35" spans="1:6" x14ac:dyDescent="0.25">
      <c r="A35" s="33"/>
      <c r="B35" s="163"/>
      <c r="C35" s="164"/>
      <c r="D35" s="50"/>
      <c r="F35" s="36"/>
    </row>
    <row r="36" spans="1:6" x14ac:dyDescent="0.25">
      <c r="A36" s="34" t="s">
        <v>8202</v>
      </c>
      <c r="B36" s="165" t="s">
        <v>3342</v>
      </c>
      <c r="C36" s="166"/>
      <c r="D36" s="51">
        <f>ANALÍTICA!H153</f>
        <v>0</v>
      </c>
      <c r="F36" s="36"/>
    </row>
    <row r="37" spans="1:6" x14ac:dyDescent="0.25">
      <c r="A37" s="33"/>
      <c r="B37" s="163"/>
      <c r="C37" s="164"/>
      <c r="D37" s="50"/>
      <c r="F37" s="36"/>
    </row>
    <row r="38" spans="1:6" x14ac:dyDescent="0.25">
      <c r="A38" s="34" t="s">
        <v>8205</v>
      </c>
      <c r="B38" s="165" t="s">
        <v>8249</v>
      </c>
      <c r="C38" s="166"/>
      <c r="D38" s="51">
        <f>ANALÍTICA!H160</f>
        <v>0</v>
      </c>
      <c r="F38" s="36"/>
    </row>
    <row r="39" spans="1:6" x14ac:dyDescent="0.25">
      <c r="A39" s="33"/>
      <c r="B39" s="163"/>
      <c r="C39" s="164"/>
      <c r="D39" s="50"/>
      <c r="F39" s="36"/>
    </row>
    <row r="40" spans="1:6" x14ac:dyDescent="0.25">
      <c r="A40" s="34" t="s">
        <v>8253</v>
      </c>
      <c r="B40" s="165" t="s">
        <v>8254</v>
      </c>
      <c r="C40" s="166"/>
      <c r="D40" s="51">
        <f>ANALÍTICA!H245</f>
        <v>0</v>
      </c>
      <c r="F40" s="36"/>
    </row>
    <row r="41" spans="1:6" x14ac:dyDescent="0.25">
      <c r="A41" s="33"/>
      <c r="B41" s="163"/>
      <c r="C41" s="164"/>
      <c r="D41" s="50"/>
    </row>
    <row r="42" spans="1:6" x14ac:dyDescent="0.25">
      <c r="A42" s="34" t="s">
        <v>8317</v>
      </c>
      <c r="B42" s="165" t="s">
        <v>8326</v>
      </c>
      <c r="C42" s="166"/>
      <c r="D42" s="51">
        <f>ANALÍTICA!H313</f>
        <v>0</v>
      </c>
    </row>
    <row r="43" spans="1:6" x14ac:dyDescent="0.25">
      <c r="A43" s="33"/>
      <c r="B43" s="163"/>
      <c r="C43" s="164"/>
      <c r="D43" s="50"/>
    </row>
    <row r="44" spans="1:6" x14ac:dyDescent="0.25">
      <c r="A44" s="34" t="s">
        <v>8378</v>
      </c>
      <c r="B44" s="165" t="s">
        <v>8022</v>
      </c>
      <c r="C44" s="166"/>
      <c r="D44" s="51">
        <f>ANALÍTICA!H351</f>
        <v>0</v>
      </c>
    </row>
    <row r="45" spans="1:6" x14ac:dyDescent="0.25">
      <c r="A45" s="33"/>
      <c r="B45" s="163"/>
      <c r="C45" s="164"/>
      <c r="D45" s="50"/>
    </row>
    <row r="46" spans="1:6" x14ac:dyDescent="0.25">
      <c r="A46" s="34" t="s">
        <v>8383</v>
      </c>
      <c r="B46" s="165" t="s">
        <v>7363</v>
      </c>
      <c r="C46" s="166"/>
      <c r="D46" s="51">
        <f>ANALÍTICA!H358</f>
        <v>0</v>
      </c>
    </row>
    <row r="47" spans="1:6" x14ac:dyDescent="0.25">
      <c r="A47" s="19"/>
      <c r="B47" s="167"/>
      <c r="C47" s="168"/>
      <c r="D47" s="31"/>
    </row>
    <row r="48" spans="1:6" x14ac:dyDescent="0.25">
      <c r="A48" s="34" t="s">
        <v>14906</v>
      </c>
      <c r="B48" s="165" t="str">
        <f>ANALÍTICA!D362</f>
        <v>EQUIPAMENTOS</v>
      </c>
      <c r="C48" s="166"/>
      <c r="D48" s="51">
        <f>ANALÍTICA!H362</f>
        <v>0</v>
      </c>
    </row>
    <row r="49" spans="1:4" x14ac:dyDescent="0.25">
      <c r="A49" s="19"/>
      <c r="B49" s="167"/>
      <c r="C49" s="168"/>
      <c r="D49" s="31"/>
    </row>
    <row r="50" spans="1:4" x14ac:dyDescent="0.25">
      <c r="A50" s="40"/>
      <c r="B50" s="41" t="s">
        <v>8381</v>
      </c>
      <c r="C50" s="42"/>
      <c r="D50" s="46">
        <f>D10+D12+D14+D16+D18+D20+D22+D24+D26+D28+D30+D32+D34+D36+D38+D40+D42+D44+D46</f>
        <v>0</v>
      </c>
    </row>
    <row r="51" spans="1:4" x14ac:dyDescent="0.25">
      <c r="A51" s="19"/>
      <c r="B51" s="48" t="s">
        <v>14913</v>
      </c>
      <c r="C51" s="47"/>
      <c r="D51" s="31">
        <f>D50*0.2212</f>
        <v>0</v>
      </c>
    </row>
    <row r="52" spans="1:4" x14ac:dyDescent="0.25">
      <c r="A52" s="40"/>
      <c r="B52" s="44" t="s">
        <v>8379</v>
      </c>
      <c r="C52" s="45"/>
      <c r="D52" s="46">
        <f>D50+D51</f>
        <v>0</v>
      </c>
    </row>
    <row r="54" spans="1:4" x14ac:dyDescent="0.25">
      <c r="A54" s="40"/>
      <c r="B54" s="41" t="s">
        <v>14908</v>
      </c>
      <c r="C54" s="42"/>
      <c r="D54" s="46">
        <f>ANALÍTICA!H372</f>
        <v>0</v>
      </c>
    </row>
    <row r="55" spans="1:4" x14ac:dyDescent="0.25">
      <c r="A55" s="19"/>
      <c r="B55" s="48" t="s">
        <v>14913</v>
      </c>
      <c r="C55" s="47"/>
      <c r="D55" s="31">
        <f>D54*0.1402</f>
        <v>0</v>
      </c>
    </row>
    <row r="56" spans="1:4" x14ac:dyDescent="0.25">
      <c r="A56" s="40"/>
      <c r="B56" s="44" t="s">
        <v>14907</v>
      </c>
      <c r="C56" s="45"/>
      <c r="D56" s="46">
        <f>ANALÍTICA!H374</f>
        <v>0</v>
      </c>
    </row>
    <row r="57" spans="1:4" x14ac:dyDescent="0.25">
      <c r="D57" s="36"/>
    </row>
    <row r="58" spans="1:4" x14ac:dyDescent="0.25">
      <c r="A58" s="40"/>
      <c r="B58" s="41" t="s">
        <v>14909</v>
      </c>
      <c r="C58" s="42"/>
      <c r="D58" s="46">
        <f>D52+D56</f>
        <v>0</v>
      </c>
    </row>
  </sheetData>
  <mergeCells count="47">
    <mergeCell ref="B48:C48"/>
    <mergeCell ref="B49:C49"/>
    <mergeCell ref="A4:D4"/>
    <mergeCell ref="A5:D5"/>
    <mergeCell ref="B1:D1"/>
    <mergeCell ref="B2:D2"/>
    <mergeCell ref="B24:C24"/>
    <mergeCell ref="B9:C9"/>
    <mergeCell ref="B10:C10"/>
    <mergeCell ref="B12:C12"/>
    <mergeCell ref="B14:C14"/>
    <mergeCell ref="B16:C16"/>
    <mergeCell ref="B18:C18"/>
    <mergeCell ref="B11:C11"/>
    <mergeCell ref="B13:C13"/>
    <mergeCell ref="B15:C15"/>
    <mergeCell ref="B17:C17"/>
    <mergeCell ref="B6:D6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7:D7"/>
    <mergeCell ref="B37:C37"/>
    <mergeCell ref="B38:C38"/>
    <mergeCell ref="B39:C39"/>
    <mergeCell ref="B25:C25"/>
    <mergeCell ref="B26:C2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43:C43"/>
    <mergeCell ref="B44:C44"/>
    <mergeCell ref="B45:C45"/>
    <mergeCell ref="B46:C46"/>
    <mergeCell ref="B47:C47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4"/>
  <dimension ref="A1:L376"/>
  <sheetViews>
    <sheetView zoomScale="115" zoomScaleNormal="115" workbookViewId="0">
      <pane ySplit="9" topLeftCell="A364" activePane="bottomLeft" state="frozen"/>
      <selection pane="bottomLeft" activeCell="E373" sqref="E373"/>
    </sheetView>
  </sheetViews>
  <sheetFormatPr defaultColWidth="8.85546875" defaultRowHeight="15" x14ac:dyDescent="0.25"/>
  <cols>
    <col min="1" max="1" width="8.7109375" style="21" customWidth="1"/>
    <col min="2" max="2" width="12.7109375" style="21" customWidth="1"/>
    <col min="3" max="3" width="12.7109375" style="35" customWidth="1"/>
    <col min="4" max="4" width="70.7109375" style="21" customWidth="1"/>
    <col min="5" max="5" width="9.28515625" style="21" bestFit="1" customWidth="1"/>
    <col min="6" max="6" width="12.7109375" style="21" customWidth="1"/>
    <col min="7" max="7" width="13.7109375" style="21" customWidth="1"/>
    <col min="8" max="8" width="17.7109375" style="21" customWidth="1"/>
    <col min="9" max="9" width="8.85546875" style="21"/>
    <col min="10" max="10" width="17.42578125" style="21" bestFit="1" customWidth="1"/>
    <col min="11" max="11" width="17.5703125" style="21" customWidth="1"/>
    <col min="12" max="12" width="11.140625" style="36" bestFit="1" customWidth="1"/>
    <col min="13" max="16384" width="8.85546875" style="21"/>
  </cols>
  <sheetData>
    <row r="1" spans="1:12" ht="18" x14ac:dyDescent="0.25">
      <c r="A1" s="139"/>
      <c r="B1" s="140"/>
      <c r="C1" s="187" t="s">
        <v>8065</v>
      </c>
      <c r="D1" s="187"/>
      <c r="E1" s="187"/>
      <c r="F1" s="187"/>
      <c r="G1" s="141"/>
      <c r="H1" s="142"/>
    </row>
    <row r="2" spans="1:12" x14ac:dyDescent="0.25">
      <c r="A2" s="143"/>
      <c r="B2" s="144"/>
      <c r="C2" s="188" t="s">
        <v>8066</v>
      </c>
      <c r="D2" s="188"/>
      <c r="E2" s="188"/>
      <c r="F2" s="188"/>
      <c r="G2" s="145"/>
      <c r="H2" s="146"/>
      <c r="J2" s="38"/>
    </row>
    <row r="3" spans="1:12" x14ac:dyDescent="0.25">
      <c r="A3" s="143"/>
      <c r="B3" s="144"/>
      <c r="C3" s="147"/>
      <c r="D3" s="148"/>
      <c r="E3" s="149"/>
      <c r="F3" s="150"/>
      <c r="G3" s="145"/>
      <c r="H3" s="146"/>
      <c r="J3" s="38"/>
    </row>
    <row r="4" spans="1:12" ht="15.75" thickBot="1" x14ac:dyDescent="0.3">
      <c r="A4" s="189" t="s">
        <v>8067</v>
      </c>
      <c r="B4" s="190"/>
      <c r="C4" s="190"/>
      <c r="D4" s="190"/>
      <c r="E4" s="190"/>
      <c r="F4" s="190"/>
      <c r="G4" s="190"/>
      <c r="H4" s="191"/>
      <c r="J4" s="38"/>
    </row>
    <row r="5" spans="1:12" x14ac:dyDescent="0.25">
      <c r="A5" s="192"/>
      <c r="B5" s="193"/>
      <c r="C5" s="193"/>
      <c r="D5" s="193"/>
      <c r="E5" s="193"/>
      <c r="F5" s="193"/>
      <c r="G5" s="193"/>
      <c r="H5" s="194"/>
      <c r="I5" s="21" t="s">
        <v>14874</v>
      </c>
    </row>
    <row r="6" spans="1:12" x14ac:dyDescent="0.25">
      <c r="A6" s="123" t="s">
        <v>8068</v>
      </c>
      <c r="B6" s="195" t="s">
        <v>8091</v>
      </c>
      <c r="C6" s="196"/>
      <c r="D6" s="196"/>
      <c r="E6" s="196"/>
      <c r="F6" s="196"/>
      <c r="G6" s="196"/>
      <c r="H6" s="197"/>
    </row>
    <row r="7" spans="1:12" x14ac:dyDescent="0.25">
      <c r="A7" s="123" t="s">
        <v>8069</v>
      </c>
      <c r="B7" s="185" t="s">
        <v>8090</v>
      </c>
      <c r="C7" s="185"/>
      <c r="D7" s="185"/>
      <c r="E7" s="185"/>
      <c r="F7" s="185"/>
      <c r="G7" s="185"/>
      <c r="H7" s="186"/>
    </row>
    <row r="8" spans="1:12" x14ac:dyDescent="0.25">
      <c r="A8" s="124"/>
      <c r="B8" s="7"/>
      <c r="C8" s="7"/>
      <c r="D8" s="8"/>
      <c r="E8" s="9"/>
      <c r="F8" s="10"/>
      <c r="G8" s="10"/>
      <c r="H8" s="125"/>
    </row>
    <row r="9" spans="1:12" x14ac:dyDescent="0.25">
      <c r="A9" s="126" t="s">
        <v>8070</v>
      </c>
      <c r="B9" s="52" t="s">
        <v>8071</v>
      </c>
      <c r="C9" s="52" t="s">
        <v>8072</v>
      </c>
      <c r="D9" s="121" t="s">
        <v>8073</v>
      </c>
      <c r="E9" s="52" t="s">
        <v>8074</v>
      </c>
      <c r="F9" s="53" t="s">
        <v>8075</v>
      </c>
      <c r="G9" s="53" t="s">
        <v>8076</v>
      </c>
      <c r="H9" s="127" t="s">
        <v>8077</v>
      </c>
    </row>
    <row r="10" spans="1:12" x14ac:dyDescent="0.25">
      <c r="A10" s="128" t="s">
        <v>8078</v>
      </c>
      <c r="B10" s="12"/>
      <c r="C10" s="32"/>
      <c r="D10" s="13" t="s">
        <v>8079</v>
      </c>
      <c r="E10" s="14"/>
      <c r="F10" s="15"/>
      <c r="G10" s="16"/>
      <c r="H10" s="129"/>
      <c r="J10" s="36"/>
    </row>
    <row r="11" spans="1:12" s="25" customFormat="1" x14ac:dyDescent="0.25">
      <c r="A11" s="130" t="s">
        <v>8080</v>
      </c>
      <c r="B11" s="22" t="s">
        <v>14854</v>
      </c>
      <c r="C11" s="22" t="s">
        <v>33</v>
      </c>
      <c r="D11" s="17" t="str">
        <f>VLOOKUP($C11,CDHU184!$A$3:$F$4095,2,1)</f>
        <v>Projeto executivo de arquitetura em formato A1</v>
      </c>
      <c r="E11" s="19" t="str">
        <f>VLOOKUP($C11,CDHU184!$A$3:$F$4095,3,1)</f>
        <v>UN</v>
      </c>
      <c r="F11" s="18">
        <v>20</v>
      </c>
      <c r="G11" s="24"/>
      <c r="H11" s="131"/>
      <c r="J11" s="39"/>
      <c r="L11" s="39"/>
    </row>
    <row r="12" spans="1:12" s="25" customFormat="1" x14ac:dyDescent="0.25">
      <c r="A12" s="130" t="s">
        <v>10</v>
      </c>
      <c r="B12" s="22" t="s">
        <v>14854</v>
      </c>
      <c r="C12" s="22" t="s">
        <v>37</v>
      </c>
      <c r="D12" s="17" t="str">
        <f>VLOOKUP($C12,CDHU184!$A$3:$F$4095,2,1)</f>
        <v>Projeto executivo de estrutura em formato A1</v>
      </c>
      <c r="E12" s="19" t="str">
        <f>VLOOKUP($C12,CDHU184!$A$3:$F$4095,3,1)</f>
        <v>UN</v>
      </c>
      <c r="F12" s="18">
        <v>4</v>
      </c>
      <c r="G12" s="24"/>
      <c r="H12" s="131"/>
      <c r="J12" s="39"/>
      <c r="L12" s="39"/>
    </row>
    <row r="13" spans="1:12" s="25" customFormat="1" x14ac:dyDescent="0.25">
      <c r="A13" s="130" t="s">
        <v>8081</v>
      </c>
      <c r="B13" s="22" t="s">
        <v>14854</v>
      </c>
      <c r="C13" s="22" t="s">
        <v>41</v>
      </c>
      <c r="D13" s="17" t="str">
        <f>VLOOKUP($C13,CDHU184!$A$3:$F$4095,2,1)</f>
        <v>Projeto executivo de instalações hidráulicas em formato A1</v>
      </c>
      <c r="E13" s="19" t="str">
        <f>VLOOKUP($C13,CDHU184!$A$3:$F$4095,3,1)</f>
        <v>UN</v>
      </c>
      <c r="F13" s="18">
        <v>4</v>
      </c>
      <c r="G13" s="24"/>
      <c r="H13" s="131"/>
      <c r="J13" s="39"/>
      <c r="L13" s="39"/>
    </row>
    <row r="14" spans="1:12" s="25" customFormat="1" x14ac:dyDescent="0.25">
      <c r="A14" s="130" t="s">
        <v>8082</v>
      </c>
      <c r="B14" s="22" t="s">
        <v>14854</v>
      </c>
      <c r="C14" s="22" t="s">
        <v>43</v>
      </c>
      <c r="D14" s="17" t="str">
        <f>VLOOKUP($C14,CDHU184!$A$3:$F$4095,2,1)</f>
        <v>Projeto executivo de instalações hidráulicas em formato A0</v>
      </c>
      <c r="E14" s="19" t="str">
        <f>VLOOKUP($C14,CDHU184!$A$3:$F$4095,3,1)</f>
        <v>UN</v>
      </c>
      <c r="F14" s="18">
        <v>4</v>
      </c>
      <c r="G14" s="24"/>
      <c r="H14" s="131"/>
      <c r="J14" s="39"/>
      <c r="L14" s="39"/>
    </row>
    <row r="15" spans="1:12" s="25" customFormat="1" x14ac:dyDescent="0.25">
      <c r="A15" s="130" t="s">
        <v>8083</v>
      </c>
      <c r="B15" s="22" t="s">
        <v>14854</v>
      </c>
      <c r="C15" s="22" t="s">
        <v>45</v>
      </c>
      <c r="D15" s="17" t="str">
        <f>VLOOKUP($C15,CDHU184!$A$3:$F$4095,2,1)</f>
        <v>Projeto executivo de instalações elétricas em formato A1</v>
      </c>
      <c r="E15" s="19" t="str">
        <f>VLOOKUP($C15,CDHU184!$A$3:$F$4095,3,1)</f>
        <v>UN</v>
      </c>
      <c r="F15" s="18">
        <v>4</v>
      </c>
      <c r="G15" s="24"/>
      <c r="H15" s="131"/>
      <c r="J15" s="39"/>
      <c r="L15" s="39"/>
    </row>
    <row r="16" spans="1:12" s="25" customFormat="1" x14ac:dyDescent="0.25">
      <c r="A16" s="130" t="s">
        <v>22</v>
      </c>
      <c r="B16" s="22" t="s">
        <v>14854</v>
      </c>
      <c r="C16" s="22" t="s">
        <v>47</v>
      </c>
      <c r="D16" s="17" t="str">
        <f>VLOOKUP($C16,CDHU184!$A$3:$F$4095,2,1)</f>
        <v>Projeto executivo de instalações elétricas em formato A0</v>
      </c>
      <c r="E16" s="19" t="str">
        <f>VLOOKUP($C16,CDHU184!$A$3:$F$4095,3,1)</f>
        <v>UN</v>
      </c>
      <c r="F16" s="18">
        <v>8</v>
      </c>
      <c r="G16" s="24"/>
      <c r="H16" s="131"/>
      <c r="J16" s="39"/>
      <c r="L16" s="39"/>
    </row>
    <row r="17" spans="1:12" s="25" customFormat="1" x14ac:dyDescent="0.25">
      <c r="A17" s="130" t="s">
        <v>8086</v>
      </c>
      <c r="B17" s="22" t="s">
        <v>14854</v>
      </c>
      <c r="C17" s="22" t="s">
        <v>49</v>
      </c>
      <c r="D17" s="17" t="str">
        <f>VLOOKUP($C17,CDHU184!$A$3:$F$4095,2,1)</f>
        <v>Projeto executivo de climatização em formato A1</v>
      </c>
      <c r="E17" s="19" t="str">
        <f>VLOOKUP($C17,CDHU184!$A$3:$F$4095,3,1)</f>
        <v>UN</v>
      </c>
      <c r="F17" s="18">
        <v>2</v>
      </c>
      <c r="G17" s="24"/>
      <c r="H17" s="131"/>
      <c r="J17" s="39"/>
      <c r="L17" s="39"/>
    </row>
    <row r="18" spans="1:12" s="25" customFormat="1" x14ac:dyDescent="0.25">
      <c r="A18" s="130" t="s">
        <v>8087</v>
      </c>
      <c r="B18" s="22" t="s">
        <v>14854</v>
      </c>
      <c r="C18" s="22" t="s">
        <v>51</v>
      </c>
      <c r="D18" s="17" t="str">
        <f>VLOOKUP($C18,CDHU184!$A$3:$F$4095,2,1)</f>
        <v>Projeto executivo de climatização em formato A0</v>
      </c>
      <c r="E18" s="19" t="str">
        <f>VLOOKUP($C18,CDHU184!$A$3:$F$4095,3,1)</f>
        <v>UN</v>
      </c>
      <c r="F18" s="18">
        <v>4</v>
      </c>
      <c r="G18" s="24"/>
      <c r="H18" s="131"/>
      <c r="J18" s="39"/>
      <c r="L18" s="39"/>
    </row>
    <row r="19" spans="1:12" s="25" customFormat="1" x14ac:dyDescent="0.25">
      <c r="A19" s="130" t="s">
        <v>8092</v>
      </c>
      <c r="B19" s="183" t="s">
        <v>14856</v>
      </c>
      <c r="C19" s="184"/>
      <c r="D19" s="17" t="s">
        <v>8084</v>
      </c>
      <c r="E19" s="19" t="s">
        <v>8085</v>
      </c>
      <c r="F19" s="26">
        <v>1</v>
      </c>
      <c r="G19" s="18"/>
      <c r="H19" s="131"/>
      <c r="J19" s="39"/>
      <c r="L19" s="39"/>
    </row>
    <row r="20" spans="1:12" s="25" customFormat="1" ht="38.25" x14ac:dyDescent="0.25">
      <c r="A20" s="130" t="s">
        <v>8093</v>
      </c>
      <c r="B20" s="183" t="s">
        <v>14857</v>
      </c>
      <c r="C20" s="184"/>
      <c r="D20" s="17" t="s">
        <v>14855</v>
      </c>
      <c r="E20" s="19" t="s">
        <v>8101</v>
      </c>
      <c r="F20" s="26">
        <v>1</v>
      </c>
      <c r="G20" s="18"/>
      <c r="H20" s="131"/>
      <c r="J20" s="39"/>
      <c r="L20" s="39"/>
    </row>
    <row r="21" spans="1:12" x14ac:dyDescent="0.25">
      <c r="A21" s="132"/>
      <c r="B21" s="27"/>
      <c r="C21" s="33"/>
      <c r="D21" s="20"/>
      <c r="E21" s="23"/>
      <c r="F21" s="24"/>
      <c r="G21" s="24"/>
      <c r="H21" s="133"/>
      <c r="J21" s="36"/>
    </row>
    <row r="22" spans="1:12" x14ac:dyDescent="0.25">
      <c r="A22" s="134" t="s">
        <v>8088</v>
      </c>
      <c r="B22" s="28"/>
      <c r="C22" s="34"/>
      <c r="D22" s="13" t="s">
        <v>8098</v>
      </c>
      <c r="E22" s="14"/>
      <c r="F22" s="29"/>
      <c r="G22" s="30"/>
      <c r="H22" s="135"/>
      <c r="J22" s="36"/>
    </row>
    <row r="23" spans="1:12" ht="25.5" x14ac:dyDescent="0.25">
      <c r="A23" s="136" t="s">
        <v>336</v>
      </c>
      <c r="B23" s="22" t="s">
        <v>14854</v>
      </c>
      <c r="C23" s="19" t="s">
        <v>350</v>
      </c>
      <c r="D23" s="17" t="str">
        <f>VLOOKUP($C23,CDHU184!$A$3:$F$4095,2,1)</f>
        <v>Locação de container tipo escritório com 1 vaso sanitário, 1 lavatório e 1 ponto para chuveiro - área mínima de 13,80 m²</v>
      </c>
      <c r="E23" s="19" t="str">
        <f>VLOOKUP($C23,CDHU184!$A$3:$F$4095,3,1)</f>
        <v>UNMES</v>
      </c>
      <c r="F23" s="18">
        <v>12</v>
      </c>
      <c r="G23" s="24"/>
      <c r="H23" s="131"/>
      <c r="J23" s="36"/>
    </row>
    <row r="24" spans="1:12" ht="25.15" customHeight="1" x14ac:dyDescent="0.25">
      <c r="A24" s="136" t="s">
        <v>346</v>
      </c>
      <c r="B24" s="22" t="s">
        <v>14854</v>
      </c>
      <c r="C24" s="19" t="s">
        <v>352</v>
      </c>
      <c r="D24" s="17" t="str">
        <f>VLOOKUP($C24,CDHU184!$A$3:$F$4095,2,1)</f>
        <v>Locação de container tipo sanitário com 2 vasos sanitários, 2 lavatórios, 2 mictórios e 4 pontos para chuveiro - área mínima de 13,80 m²</v>
      </c>
      <c r="E24" s="19" t="str">
        <f>VLOOKUP($C24,CDHU184!$A$3:$F$4095,3,1)</f>
        <v>UNMES</v>
      </c>
      <c r="F24" s="18">
        <v>12</v>
      </c>
      <c r="G24" s="24"/>
      <c r="H24" s="131"/>
      <c r="J24" s="36"/>
    </row>
    <row r="25" spans="1:12" x14ac:dyDescent="0.25">
      <c r="A25" s="136" t="s">
        <v>358</v>
      </c>
      <c r="B25" s="22" t="s">
        <v>14854</v>
      </c>
      <c r="C25" s="19" t="s">
        <v>354</v>
      </c>
      <c r="D25" s="17" t="str">
        <f>VLOOKUP($C25,CDHU184!$A$3:$F$4095,2,1)</f>
        <v>Locação de container tipo depósito - área mínima de 13,80 m²</v>
      </c>
      <c r="E25" s="19" t="str">
        <f>VLOOKUP($C25,CDHU184!$A$3:$F$4095,3,1)</f>
        <v>UNMES</v>
      </c>
      <c r="F25" s="18">
        <v>12</v>
      </c>
      <c r="G25" s="24"/>
      <c r="H25" s="131"/>
      <c r="J25" s="36"/>
    </row>
    <row r="26" spans="1:12" x14ac:dyDescent="0.25">
      <c r="A26" s="136" t="s">
        <v>8089</v>
      </c>
      <c r="B26" s="22" t="s">
        <v>14854</v>
      </c>
      <c r="C26" s="19" t="s">
        <v>365</v>
      </c>
      <c r="D26" s="17" t="str">
        <f>VLOOKUP($C26,CDHU184!$A$3:$F$4095,2,1)</f>
        <v>Tapume móvel para fechamento de áreas</v>
      </c>
      <c r="E26" s="19" t="str">
        <f>VLOOKUP($C26,CDHU184!$A$3:$F$4095,3,1)</f>
        <v>M2</v>
      </c>
      <c r="F26" s="18">
        <v>60</v>
      </c>
      <c r="G26" s="24"/>
      <c r="H26" s="131"/>
      <c r="J26" s="36"/>
    </row>
    <row r="27" spans="1:12" x14ac:dyDescent="0.25">
      <c r="A27" s="136" t="s">
        <v>382</v>
      </c>
      <c r="B27" s="22" t="s">
        <v>14854</v>
      </c>
      <c r="C27" s="19" t="s">
        <v>367</v>
      </c>
      <c r="D27" s="17" t="str">
        <f>VLOOKUP($C27,CDHU184!$A$3:$F$4095,2,1)</f>
        <v>Tapume fixo para fechamento de áreas, com portão</v>
      </c>
      <c r="E27" s="19" t="str">
        <f>VLOOKUP($C27,CDHU184!$A$3:$F$4095,3,1)</f>
        <v>M2</v>
      </c>
      <c r="F27" s="18">
        <v>200</v>
      </c>
      <c r="G27" s="24"/>
      <c r="H27" s="131"/>
      <c r="J27" s="36"/>
    </row>
    <row r="28" spans="1:12" ht="28.5" customHeight="1" x14ac:dyDescent="0.25">
      <c r="A28" s="136" t="s">
        <v>399</v>
      </c>
      <c r="B28" s="22" t="s">
        <v>14854</v>
      </c>
      <c r="C28" s="85" t="s">
        <v>350</v>
      </c>
      <c r="D28" s="17" t="str">
        <f>VLOOKUP($C28,CDHU184!$A$3:$F$4095,2,1)</f>
        <v>Locação de container tipo escritório com 1 vaso sanitário, 1 lavatório e 1 ponto para chuveiro - área mínima de 13,80 m²</v>
      </c>
      <c r="E28" s="19" t="str">
        <f>VLOOKUP($C28,CDHU184!$A$3:$F$4095,3,1)</f>
        <v>UNMES</v>
      </c>
      <c r="F28" s="18">
        <v>12</v>
      </c>
      <c r="G28" s="24"/>
      <c r="H28" s="131"/>
      <c r="J28" s="18"/>
      <c r="K28" s="18"/>
    </row>
    <row r="29" spans="1:12" ht="25.5" x14ac:dyDescent="0.25">
      <c r="A29" s="136" t="s">
        <v>8094</v>
      </c>
      <c r="B29" s="22" t="s">
        <v>14854</v>
      </c>
      <c r="C29" s="19" t="s">
        <v>369</v>
      </c>
      <c r="D29" s="17" t="str">
        <f>VLOOKUP($C29,CDHU184!$A$3:$F$4095,2,1)</f>
        <v>Locação de quadros metálicos para plataforma de proteção, inclusive o madeiramento</v>
      </c>
      <c r="E29" s="19" t="str">
        <f>VLOOKUP($C29,CDHU184!$A$3:$F$4095,3,1)</f>
        <v>M2MES</v>
      </c>
      <c r="F29" s="18">
        <v>750</v>
      </c>
      <c r="G29" s="24"/>
      <c r="H29" s="131"/>
      <c r="J29" s="36"/>
    </row>
    <row r="30" spans="1:12" x14ac:dyDescent="0.25">
      <c r="A30" s="136" t="s">
        <v>404</v>
      </c>
      <c r="B30" s="22" t="s">
        <v>14854</v>
      </c>
      <c r="C30" s="19" t="s">
        <v>394</v>
      </c>
      <c r="D30" s="17" t="str">
        <f>VLOOKUP($C30,CDHU184!$A$3:$F$4095,2,1)</f>
        <v>Andaime torre metálico (1,5 x 1,5 m) com piso metálico</v>
      </c>
      <c r="E30" s="19" t="str">
        <f>VLOOKUP($C30,CDHU184!$A$3:$F$4095,3,1)</f>
        <v>MXMES</v>
      </c>
      <c r="F30" s="18">
        <v>100</v>
      </c>
      <c r="G30" s="24"/>
      <c r="H30" s="131"/>
      <c r="J30" s="36"/>
    </row>
    <row r="31" spans="1:12" x14ac:dyDescent="0.25">
      <c r="A31" s="136" t="s">
        <v>411</v>
      </c>
      <c r="B31" s="22" t="s">
        <v>14854</v>
      </c>
      <c r="C31" s="19" t="s">
        <v>397</v>
      </c>
      <c r="D31" s="17" t="str">
        <f>VLOOKUP($C31,CDHU184!$A$3:$F$4095,2,1)</f>
        <v>Andaime tubular fachadeiro com piso metálico e sapatas ajustáveis</v>
      </c>
      <c r="E31" s="19" t="str">
        <f>VLOOKUP($C31,CDHU184!$A$3:$F$4095,3,1)</f>
        <v>M2MES</v>
      </c>
      <c r="F31" s="18">
        <v>600</v>
      </c>
      <c r="G31" s="24"/>
      <c r="H31" s="131"/>
      <c r="J31" s="36"/>
    </row>
    <row r="32" spans="1:12" ht="25.5" x14ac:dyDescent="0.25">
      <c r="A32" s="136" t="s">
        <v>423</v>
      </c>
      <c r="B32" s="22" t="s">
        <v>14854</v>
      </c>
      <c r="C32" s="19" t="s">
        <v>384</v>
      </c>
      <c r="D32" s="17" t="str">
        <f>VLOOKUP($C32,CDHU184!$A$3:$F$4095,2,1)</f>
        <v>Montagem e desmontagem de andaime torre metálica com altura até 10 m</v>
      </c>
      <c r="E32" s="19" t="str">
        <f>VLOOKUP($C32,CDHU184!$A$3:$F$4095,3,1)</f>
        <v>M</v>
      </c>
      <c r="F32" s="18">
        <v>1000</v>
      </c>
      <c r="G32" s="24"/>
      <c r="H32" s="131"/>
      <c r="J32" s="36"/>
    </row>
    <row r="33" spans="1:11" ht="25.5" x14ac:dyDescent="0.25">
      <c r="A33" s="136" t="s">
        <v>8095</v>
      </c>
      <c r="B33" s="22" t="s">
        <v>14854</v>
      </c>
      <c r="C33" s="19" t="s">
        <v>388</v>
      </c>
      <c r="D33" s="17" t="str">
        <f>VLOOKUP($C33,CDHU184!$A$3:$F$4095,2,1)</f>
        <v>Montagem e desmontagem de andaime tubular fachadeiro com altura até 10 m</v>
      </c>
      <c r="E33" s="19" t="str">
        <f>VLOOKUP($C33,CDHU184!$A$3:$F$4095,3,1)</f>
        <v>M2</v>
      </c>
      <c r="F33" s="18">
        <v>3000</v>
      </c>
      <c r="G33" s="24"/>
      <c r="H33" s="131"/>
      <c r="J33" s="36"/>
    </row>
    <row r="34" spans="1:11" x14ac:dyDescent="0.25">
      <c r="A34" s="136" t="s">
        <v>8096</v>
      </c>
      <c r="B34" s="22" t="s">
        <v>14854</v>
      </c>
      <c r="C34" s="19" t="s">
        <v>405</v>
      </c>
      <c r="D34" s="17" t="str">
        <f>VLOOKUP($C34,CDHU184!$A$3:$F$4095,2,1)</f>
        <v>Placa de identificação para obra</v>
      </c>
      <c r="E34" s="19" t="str">
        <f>VLOOKUP($C34,CDHU184!$A$3:$F$4095,3,1)</f>
        <v>M2</v>
      </c>
      <c r="F34" s="18">
        <v>8.6</v>
      </c>
      <c r="G34" s="24"/>
      <c r="H34" s="131"/>
      <c r="J34" s="36"/>
    </row>
    <row r="35" spans="1:11" ht="25.15" customHeight="1" x14ac:dyDescent="0.25">
      <c r="A35" s="136" t="s">
        <v>8097</v>
      </c>
      <c r="B35" s="183" t="s">
        <v>14883</v>
      </c>
      <c r="C35" s="184"/>
      <c r="D35" s="17" t="s">
        <v>8111</v>
      </c>
      <c r="E35" s="23" t="s">
        <v>8110</v>
      </c>
      <c r="F35" s="18">
        <v>8</v>
      </c>
      <c r="G35" s="24"/>
      <c r="H35" s="131"/>
      <c r="J35" s="36"/>
    </row>
    <row r="36" spans="1:11" x14ac:dyDescent="0.25">
      <c r="A36" s="136" t="s">
        <v>8099</v>
      </c>
      <c r="B36" s="22"/>
      <c r="C36" s="19"/>
      <c r="D36" s="17" t="s">
        <v>8100</v>
      </c>
      <c r="E36" s="23" t="s">
        <v>8101</v>
      </c>
      <c r="F36" s="18">
        <v>1</v>
      </c>
      <c r="G36" s="24"/>
      <c r="H36" s="131"/>
      <c r="J36" s="36">
        <f>H10+H23+H24+H25+H26+H27+H28+H29+H30+H31+H32+H33+H34+H35+H38+H70+H79+H95+H104+H113+H119+H126+H130+H140+H146+H153+H160+H245+H313+H351+H358+H362</f>
        <v>0</v>
      </c>
      <c r="K36" s="93">
        <f>+J36*0.0623</f>
        <v>0</v>
      </c>
    </row>
    <row r="37" spans="1:11" x14ac:dyDescent="0.25">
      <c r="A37" s="132"/>
      <c r="B37" s="27"/>
      <c r="C37" s="33"/>
      <c r="D37" s="20"/>
      <c r="E37" s="23"/>
      <c r="F37" s="24"/>
      <c r="G37" s="24"/>
      <c r="H37" s="133"/>
      <c r="J37" s="36"/>
    </row>
    <row r="38" spans="1:11" x14ac:dyDescent="0.25">
      <c r="A38" s="134" t="s">
        <v>8102</v>
      </c>
      <c r="B38" s="28"/>
      <c r="C38" s="34"/>
      <c r="D38" s="13" t="s">
        <v>8103</v>
      </c>
      <c r="E38" s="14"/>
      <c r="F38" s="29"/>
      <c r="G38" s="30"/>
      <c r="H38" s="135"/>
      <c r="J38" s="36"/>
    </row>
    <row r="39" spans="1:11" x14ac:dyDescent="0.25">
      <c r="A39" s="136" t="s">
        <v>434</v>
      </c>
      <c r="B39" s="22" t="s">
        <v>14854</v>
      </c>
      <c r="C39" s="19" t="s">
        <v>435</v>
      </c>
      <c r="D39" s="17" t="str">
        <f>VLOOKUP($C39,CDHU184!$A$3:$F$4095,2,1)</f>
        <v>Demolição manual de concreto simples</v>
      </c>
      <c r="E39" s="19" t="str">
        <f>VLOOKUP($C39,CDHU184!$A$3:$F$4095,3,1)</f>
        <v>M3</v>
      </c>
      <c r="F39" s="18">
        <v>10</v>
      </c>
      <c r="G39" s="24"/>
      <c r="H39" s="131"/>
      <c r="J39" s="36"/>
    </row>
    <row r="40" spans="1:11" x14ac:dyDescent="0.25">
      <c r="A40" s="136" t="s">
        <v>457</v>
      </c>
      <c r="B40" s="22" t="s">
        <v>14854</v>
      </c>
      <c r="C40" s="19" t="s">
        <v>437</v>
      </c>
      <c r="D40" s="17" t="str">
        <f>VLOOKUP($C40,CDHU184!$A$3:$F$4095,2,1)</f>
        <v>Demolição manual de concreto armado</v>
      </c>
      <c r="E40" s="19" t="str">
        <f>VLOOKUP($C40,CDHU184!$A$3:$F$4095,3,1)</f>
        <v>M3</v>
      </c>
      <c r="F40" s="18">
        <v>5</v>
      </c>
      <c r="G40" s="24"/>
      <c r="H40" s="131"/>
      <c r="J40" s="36"/>
    </row>
    <row r="41" spans="1:11" ht="25.5" x14ac:dyDescent="0.25">
      <c r="A41" s="136" t="s">
        <v>462</v>
      </c>
      <c r="B41" s="22" t="s">
        <v>14854</v>
      </c>
      <c r="C41" s="19" t="s">
        <v>460</v>
      </c>
      <c r="D41" s="17" t="str">
        <f>VLOOKUP($C41,CDHU184!$A$3:$F$4095,2,1)</f>
        <v>Demolição manual de alvenaria de elevação ou elemento vazado, incluindo revestimento</v>
      </c>
      <c r="E41" s="19" t="str">
        <f>VLOOKUP($C41,CDHU184!$A$3:$F$4095,3,1)</f>
        <v>M3</v>
      </c>
      <c r="F41" s="18">
        <f>((11.4*1.2*2*0.25)+((4.65+6)*3.4*0.25)+(2.25*3.4*0.25))*2</f>
        <v>35.61</v>
      </c>
      <c r="G41" s="24"/>
      <c r="H41" s="131"/>
      <c r="J41" s="36"/>
    </row>
    <row r="42" spans="1:11" x14ac:dyDescent="0.25">
      <c r="A42" s="136" t="s">
        <v>469</v>
      </c>
      <c r="B42" s="22" t="s">
        <v>14854</v>
      </c>
      <c r="C42" s="19" t="s">
        <v>463</v>
      </c>
      <c r="D42" s="17" t="str">
        <f>VLOOKUP($C42,CDHU184!$A$3:$F$4095,2,1)</f>
        <v>Apicoamento manual de piso, parede ou teto</v>
      </c>
      <c r="E42" s="19" t="str">
        <f>VLOOKUP($C42,CDHU184!$A$3:$F$4095,3,1)</f>
        <v>M2</v>
      </c>
      <c r="F42" s="18">
        <v>544</v>
      </c>
      <c r="G42" s="24"/>
      <c r="H42" s="131"/>
      <c r="J42" s="36"/>
    </row>
    <row r="43" spans="1:11" x14ac:dyDescent="0.25">
      <c r="A43" s="136" t="s">
        <v>476</v>
      </c>
      <c r="B43" s="22" t="s">
        <v>14854</v>
      </c>
      <c r="C43" s="19" t="s">
        <v>465</v>
      </c>
      <c r="D43" s="17" t="str">
        <f>VLOOKUP($C43,CDHU184!$A$3:$F$4095,2,1)</f>
        <v>Demolição manual de revestimento em massa de parede ou teto</v>
      </c>
      <c r="E43" s="19" t="str">
        <f>VLOOKUP($C43,CDHU184!$A$3:$F$4095,3,1)</f>
        <v>M2</v>
      </c>
      <c r="F43" s="18">
        <v>1500</v>
      </c>
      <c r="G43" s="24"/>
      <c r="H43" s="131"/>
      <c r="J43" s="36"/>
    </row>
    <row r="44" spans="1:11" x14ac:dyDescent="0.25">
      <c r="A44" s="136" t="s">
        <v>479</v>
      </c>
      <c r="B44" s="22" t="s">
        <v>14854</v>
      </c>
      <c r="C44" s="19" t="s">
        <v>467</v>
      </c>
      <c r="D44" s="17" t="str">
        <f>VLOOKUP($C44,CDHU184!$A$3:$F$4095,2,1)</f>
        <v>Demolição manual de revestimento em massa de piso</v>
      </c>
      <c r="E44" s="19" t="str">
        <f>VLOOKUP($C44,CDHU184!$A$3:$F$4095,3,1)</f>
        <v>M2</v>
      </c>
      <c r="F44" s="18">
        <v>250</v>
      </c>
      <c r="G44" s="24"/>
      <c r="H44" s="131"/>
      <c r="J44" s="36"/>
    </row>
    <row r="45" spans="1:11" x14ac:dyDescent="0.25">
      <c r="A45" s="136" t="s">
        <v>484</v>
      </c>
      <c r="B45" s="22" t="s">
        <v>14854</v>
      </c>
      <c r="C45" s="19" t="s">
        <v>470</v>
      </c>
      <c r="D45" s="17" t="str">
        <f>VLOOKUP($C45,CDHU184!$A$3:$F$4095,2,1)</f>
        <v>Demolição manual de revestimento cerâmico, incluindo a base</v>
      </c>
      <c r="E45" s="19" t="str">
        <f>VLOOKUP($C45,CDHU184!$A$3:$F$4095,3,1)</f>
        <v>M2</v>
      </c>
      <c r="F45" s="18">
        <v>60</v>
      </c>
      <c r="G45" s="24"/>
      <c r="H45" s="131"/>
      <c r="J45" s="36"/>
    </row>
    <row r="46" spans="1:11" ht="25.5" x14ac:dyDescent="0.25">
      <c r="A46" s="136" t="s">
        <v>495</v>
      </c>
      <c r="B46" s="22" t="s">
        <v>14854</v>
      </c>
      <c r="C46" s="19" t="s">
        <v>498</v>
      </c>
      <c r="D46" s="17" t="str">
        <f>VLOOKUP($C46,CDHU184!$A$3:$F$4095,2,1)</f>
        <v>Demolição manual de forro qualquer, inclusive sistema de fixação/tarugamento</v>
      </c>
      <c r="E46" s="19" t="str">
        <f>VLOOKUP($C46,CDHU184!$A$3:$F$4095,3,1)</f>
        <v>M2</v>
      </c>
      <c r="F46" s="18">
        <f>F96+F97+F98</f>
        <v>773.76</v>
      </c>
      <c r="G46" s="24"/>
      <c r="H46" s="131"/>
      <c r="J46" s="36"/>
    </row>
    <row r="47" spans="1:11" x14ac:dyDescent="0.25">
      <c r="A47" s="136" t="s">
        <v>504</v>
      </c>
      <c r="B47" s="22" t="s">
        <v>14854</v>
      </c>
      <c r="C47" s="19" t="s">
        <v>502</v>
      </c>
      <c r="D47" s="17" t="str">
        <f>VLOOKUP($C47,CDHU184!$A$3:$F$4095,2,1)</f>
        <v>Demolição manual de painéis divisórias, inclusive montantes metálicos</v>
      </c>
      <c r="E47" s="19" t="str">
        <f>VLOOKUP($C47,CDHU184!$A$3:$F$4095,3,1)</f>
        <v>M2</v>
      </c>
      <c r="F47" s="18">
        <v>9</v>
      </c>
      <c r="G47" s="24"/>
      <c r="H47" s="131"/>
      <c r="J47" s="36"/>
    </row>
    <row r="48" spans="1:11" x14ac:dyDescent="0.25">
      <c r="A48" s="136" t="s">
        <v>511</v>
      </c>
      <c r="B48" s="22" t="s">
        <v>14854</v>
      </c>
      <c r="C48" s="19" t="s">
        <v>505</v>
      </c>
      <c r="D48" s="17" t="str">
        <f>VLOOKUP($C48,CDHU184!$A$3:$F$4095,2,1)</f>
        <v>Demolição manual de camada impermeabilizante</v>
      </c>
      <c r="E48" s="19" t="str">
        <f>VLOOKUP($C48,CDHU184!$A$3:$F$4095,3,1)</f>
        <v>M2</v>
      </c>
      <c r="F48" s="18">
        <f>F49</f>
        <v>722</v>
      </c>
      <c r="G48" s="24"/>
      <c r="H48" s="131"/>
      <c r="J48" s="36"/>
    </row>
    <row r="49" spans="1:10" ht="25.5" x14ac:dyDescent="0.25">
      <c r="A49" s="136" t="s">
        <v>8104</v>
      </c>
      <c r="B49" s="22" t="s">
        <v>14854</v>
      </c>
      <c r="C49" s="19" t="s">
        <v>507</v>
      </c>
      <c r="D49" s="17" t="str">
        <f>VLOOKUP($C49,CDHU184!$A$3:$F$4095,2,1)</f>
        <v>Demolição manual de argamassa regularizante, isolante ou protetora e papel Kraft</v>
      </c>
      <c r="E49" s="19" t="str">
        <f>VLOOKUP($C49,CDHU184!$A$3:$F$4095,3,1)</f>
        <v>M2</v>
      </c>
      <c r="F49" s="18">
        <v>722</v>
      </c>
      <c r="G49" s="24"/>
      <c r="H49" s="131"/>
      <c r="J49" s="36"/>
    </row>
    <row r="50" spans="1:10" ht="25.5" x14ac:dyDescent="0.25">
      <c r="A50" s="136" t="s">
        <v>8105</v>
      </c>
      <c r="B50" s="22" t="s">
        <v>14854</v>
      </c>
      <c r="C50" s="19" t="s">
        <v>573</v>
      </c>
      <c r="D50" s="17" t="str">
        <f>VLOOKUP($C50,CDHU184!$A$3:$F$4095,2,1)</f>
        <v>Retirada de revestimento em pedra, granito ou mármore, em parede ou fachada</v>
      </c>
      <c r="E50" s="19" t="str">
        <f>VLOOKUP($C50,CDHU184!$A$3:$F$4095,3,1)</f>
        <v>M2</v>
      </c>
      <c r="F50" s="18">
        <v>30</v>
      </c>
      <c r="G50" s="24"/>
      <c r="H50" s="131"/>
      <c r="J50" s="36"/>
    </row>
    <row r="51" spans="1:10" x14ac:dyDescent="0.25">
      <c r="A51" s="136" t="s">
        <v>8106</v>
      </c>
      <c r="B51" s="22" t="s">
        <v>14854</v>
      </c>
      <c r="C51" s="19" t="s">
        <v>618</v>
      </c>
      <c r="D51" s="17" t="str">
        <f>VLOOKUP($C51,CDHU184!$A$3:$F$4095,2,1)</f>
        <v>Retirada de folha de esquadria em madeira</v>
      </c>
      <c r="E51" s="19" t="str">
        <f>VLOOKUP($C51,CDHU184!$A$3:$F$4095,3,1)</f>
        <v>UN</v>
      </c>
      <c r="F51" s="18">
        <v>12</v>
      </c>
      <c r="G51" s="24"/>
      <c r="H51" s="131"/>
      <c r="J51" s="36"/>
    </row>
    <row r="52" spans="1:10" ht="25.5" x14ac:dyDescent="0.25">
      <c r="A52" s="136" t="s">
        <v>8107</v>
      </c>
      <c r="B52" s="22" t="s">
        <v>14854</v>
      </c>
      <c r="C52" s="19" t="s">
        <v>622</v>
      </c>
      <c r="D52" s="17" t="str">
        <f>VLOOKUP($C52,CDHU184!$A$3:$F$4095,2,1)</f>
        <v>Retirada de batente com guarnição e peças lineares em madeira, chumbados</v>
      </c>
      <c r="E52" s="19" t="str">
        <f>VLOOKUP($C52,CDHU184!$A$3:$F$4095,3,1)</f>
        <v>M</v>
      </c>
      <c r="F52" s="18">
        <f>5.2*12</f>
        <v>62.400000000000006</v>
      </c>
      <c r="G52" s="24"/>
      <c r="H52" s="131"/>
      <c r="J52" s="36"/>
    </row>
    <row r="53" spans="1:10" x14ac:dyDescent="0.25">
      <c r="A53" s="136" t="s">
        <v>8108</v>
      </c>
      <c r="B53" s="22" t="s">
        <v>14854</v>
      </c>
      <c r="C53" s="19" t="s">
        <v>629</v>
      </c>
      <c r="D53" s="17" t="str">
        <f>VLOOKUP($C53,CDHU184!$A$3:$F$4095,2,1)</f>
        <v>Retirada de esquadria metálica em geral</v>
      </c>
      <c r="E53" s="19" t="str">
        <f>VLOOKUP($C53,CDHU184!$A$3:$F$4095,3,1)</f>
        <v>M2</v>
      </c>
      <c r="F53" s="18">
        <f>42*2.2</f>
        <v>92.4</v>
      </c>
      <c r="G53" s="24"/>
      <c r="H53" s="131"/>
      <c r="J53" s="36"/>
    </row>
    <row r="54" spans="1:10" x14ac:dyDescent="0.25">
      <c r="A54" s="136" t="s">
        <v>524</v>
      </c>
      <c r="B54" s="22" t="s">
        <v>14854</v>
      </c>
      <c r="C54" s="19" t="s">
        <v>633</v>
      </c>
      <c r="D54" s="17" t="str">
        <f>VLOOKUP($C54,CDHU184!$A$3:$F$4095,2,1)</f>
        <v>Retirada de batente, corrimão ou peças lineares metálicas, chumbados</v>
      </c>
      <c r="E54" s="19" t="str">
        <f>VLOOKUP($C54,CDHU184!$A$3:$F$4095,3,1)</f>
        <v>M</v>
      </c>
      <c r="F54" s="18">
        <f>10.4*12</f>
        <v>124.80000000000001</v>
      </c>
      <c r="G54" s="24"/>
      <c r="H54" s="131"/>
      <c r="J54" s="36"/>
    </row>
    <row r="55" spans="1:10" x14ac:dyDescent="0.25">
      <c r="A55" s="136" t="s">
        <v>8112</v>
      </c>
      <c r="B55" s="22" t="s">
        <v>14854</v>
      </c>
      <c r="C55" s="19" t="s">
        <v>655</v>
      </c>
      <c r="D55" s="17" t="str">
        <f>VLOOKUP($C55,CDHU184!$A$3:$F$4095,2,1)</f>
        <v>Retirada de aparelho sanitário incluindo acessórios</v>
      </c>
      <c r="E55" s="19" t="str">
        <f>VLOOKUP($C55,CDHU184!$A$3:$F$4095,3,1)</f>
        <v>UN</v>
      </c>
      <c r="F55" s="18">
        <v>11</v>
      </c>
      <c r="G55" s="24"/>
      <c r="H55" s="131"/>
      <c r="J55" s="36"/>
    </row>
    <row r="56" spans="1:10" x14ac:dyDescent="0.25">
      <c r="A56" s="136" t="s">
        <v>8113</v>
      </c>
      <c r="B56" s="22" t="s">
        <v>14854</v>
      </c>
      <c r="C56" s="19" t="s">
        <v>663</v>
      </c>
      <c r="D56" s="17" t="str">
        <f>VLOOKUP($C56,CDHU184!$A$3:$F$4095,2,1)</f>
        <v>Retirada de registro ou válvula embutidos</v>
      </c>
      <c r="E56" s="19" t="str">
        <f>VLOOKUP($C56,CDHU184!$A$3:$F$4095,3,1)</f>
        <v>UN</v>
      </c>
      <c r="F56" s="18">
        <v>20</v>
      </c>
      <c r="G56" s="24"/>
      <c r="H56" s="131"/>
      <c r="J56" s="36"/>
    </row>
    <row r="57" spans="1:10" ht="25.5" x14ac:dyDescent="0.25">
      <c r="A57" s="136" t="s">
        <v>8114</v>
      </c>
      <c r="B57" s="22" t="s">
        <v>14854</v>
      </c>
      <c r="C57" s="19" t="s">
        <v>867</v>
      </c>
      <c r="D57" s="17" t="str">
        <f>VLOOKUP($C57,CDHU184!$A$3:$F$4095,2,1)</f>
        <v>Remoção de tubulação hidráulica em geral, incluindo conexões, caixas e ralos</v>
      </c>
      <c r="E57" s="19" t="str">
        <f>VLOOKUP($C57,CDHU184!$A$3:$F$4095,3,1)</f>
        <v>M</v>
      </c>
      <c r="F57" s="18">
        <v>300</v>
      </c>
      <c r="G57" s="24"/>
      <c r="H57" s="131"/>
      <c r="J57" s="36"/>
    </row>
    <row r="58" spans="1:10" x14ac:dyDescent="0.25">
      <c r="A58" s="136" t="s">
        <v>8115</v>
      </c>
      <c r="B58" s="22" t="s">
        <v>14854</v>
      </c>
      <c r="C58" s="19" t="s">
        <v>869</v>
      </c>
      <c r="D58" s="17" t="str">
        <f>VLOOKUP($C58,CDHU184!$A$3:$F$4095,2,1)</f>
        <v>Remoção de hidrante de parede completo</v>
      </c>
      <c r="E58" s="19" t="str">
        <f>VLOOKUP($C58,CDHU184!$A$3:$F$4095,3,1)</f>
        <v>UN</v>
      </c>
      <c r="F58" s="18">
        <v>2</v>
      </c>
      <c r="G58" s="24"/>
      <c r="H58" s="131"/>
      <c r="J58" s="36"/>
    </row>
    <row r="59" spans="1:10" ht="25.5" x14ac:dyDescent="0.25">
      <c r="A59" s="136" t="s">
        <v>8116</v>
      </c>
      <c r="B59" s="22" t="s">
        <v>14854</v>
      </c>
      <c r="C59" s="19" t="s">
        <v>692</v>
      </c>
      <c r="D59" s="17" t="str">
        <f>VLOOKUP($C59,CDHU184!$A$3:$F$4095,2,1)</f>
        <v>Remoção de aparelho de iluminação ou projetor fixo em teto, piso ou parede</v>
      </c>
      <c r="E59" s="19" t="str">
        <f>VLOOKUP($C59,CDHU184!$A$3:$F$4095,3,1)</f>
        <v>UN</v>
      </c>
      <c r="F59" s="18">
        <v>50</v>
      </c>
      <c r="G59" s="24"/>
      <c r="H59" s="131"/>
      <c r="J59" s="36"/>
    </row>
    <row r="60" spans="1:10" x14ac:dyDescent="0.25">
      <c r="A60" s="136" t="s">
        <v>8117</v>
      </c>
      <c r="B60" s="22" t="s">
        <v>14854</v>
      </c>
      <c r="C60" s="19" t="s">
        <v>698</v>
      </c>
      <c r="D60" s="17" t="str">
        <f>VLOOKUP($C60,CDHU184!$A$3:$F$4095,2,1)</f>
        <v>Remoção de barramento de cobre</v>
      </c>
      <c r="E60" s="19" t="str">
        <f>VLOOKUP($C60,CDHU184!$A$3:$F$4095,3,1)</f>
        <v>M</v>
      </c>
      <c r="F60" s="18">
        <v>5</v>
      </c>
      <c r="G60" s="24"/>
      <c r="H60" s="131"/>
      <c r="J60" s="36"/>
    </row>
    <row r="61" spans="1:10" x14ac:dyDescent="0.25">
      <c r="A61" s="136" t="s">
        <v>8118</v>
      </c>
      <c r="B61" s="22" t="s">
        <v>14854</v>
      </c>
      <c r="C61" s="19" t="s">
        <v>700</v>
      </c>
      <c r="D61" s="17" t="str">
        <f>VLOOKUP($C61,CDHU184!$A$3:$F$4095,2,1)</f>
        <v>Remoção de base de disjuntor tipo QUIK-LAG</v>
      </c>
      <c r="E61" s="19" t="str">
        <f>VLOOKUP($C61,CDHU184!$A$3:$F$4095,3,1)</f>
        <v>UN</v>
      </c>
      <c r="F61" s="18">
        <v>100</v>
      </c>
      <c r="G61" s="24"/>
      <c r="H61" s="131"/>
      <c r="J61" s="36"/>
    </row>
    <row r="62" spans="1:10" ht="25.5" x14ac:dyDescent="0.25">
      <c r="A62" s="136" t="s">
        <v>8119</v>
      </c>
      <c r="B62" s="22" t="s">
        <v>14854</v>
      </c>
      <c r="C62" s="19" t="s">
        <v>852</v>
      </c>
      <c r="D62" s="17" t="str">
        <f>VLOOKUP($C62,CDHU184!$A$3:$F$4095,2,1)</f>
        <v>Remoção de tubulação elétrica aparente com diâmetro externo acima de 50 mm</v>
      </c>
      <c r="E62" s="19" t="str">
        <f>VLOOKUP($C62,CDHU184!$A$3:$F$4095,3,1)</f>
        <v>M</v>
      </c>
      <c r="F62" s="18">
        <v>400</v>
      </c>
      <c r="G62" s="24"/>
      <c r="H62" s="131"/>
      <c r="J62" s="36"/>
    </row>
    <row r="63" spans="1:10" ht="25.5" x14ac:dyDescent="0.25">
      <c r="A63" s="136" t="s">
        <v>8120</v>
      </c>
      <c r="B63" s="22" t="s">
        <v>14854</v>
      </c>
      <c r="C63" s="19" t="s">
        <v>856</v>
      </c>
      <c r="D63" s="17" t="str">
        <f>VLOOKUP($C63,CDHU184!$A$3:$F$4095,2,1)</f>
        <v>Remoção de tubulação elétrica embutida com diâmetro externo acima de 50 mm</v>
      </c>
      <c r="E63" s="19" t="str">
        <f>VLOOKUP($C63,CDHU184!$A$3:$F$4095,3,1)</f>
        <v>M</v>
      </c>
      <c r="F63" s="18">
        <v>120</v>
      </c>
      <c r="G63" s="24"/>
      <c r="H63" s="131"/>
      <c r="J63" s="36"/>
    </row>
    <row r="64" spans="1:10" x14ac:dyDescent="0.25">
      <c r="A64" s="136" t="s">
        <v>8121</v>
      </c>
      <c r="B64" s="22" t="s">
        <v>14854</v>
      </c>
      <c r="C64" s="19" t="s">
        <v>829</v>
      </c>
      <c r="D64" s="17" t="str">
        <f>VLOOKUP($C64,CDHU184!$A$3:$F$4095,2,1)</f>
        <v>Remoção de quadro de distribuição, chamada ou caixa de passagem</v>
      </c>
      <c r="E64" s="19" t="str">
        <f>VLOOKUP($C64,CDHU184!$A$3:$F$4095,3,1)</f>
        <v>M2</v>
      </c>
      <c r="F64" s="18">
        <v>4</v>
      </c>
      <c r="G64" s="24"/>
      <c r="H64" s="131"/>
      <c r="J64" s="36"/>
    </row>
    <row r="65" spans="1:11" x14ac:dyDescent="0.25">
      <c r="A65" s="136" t="s">
        <v>8122</v>
      </c>
      <c r="B65" s="22" t="s">
        <v>14854</v>
      </c>
      <c r="C65" s="19" t="s">
        <v>784</v>
      </c>
      <c r="D65" s="17" t="str">
        <f>VLOOKUP($C65,CDHU184!$A$3:$F$4095,2,1)</f>
        <v>Remoção de fundo de quadro de distribuição ou caixa de passagem</v>
      </c>
      <c r="E65" s="19" t="str">
        <f>VLOOKUP($C65,CDHU184!$A$3:$F$4095,3,1)</f>
        <v>M2</v>
      </c>
      <c r="F65" s="18">
        <v>4</v>
      </c>
      <c r="G65" s="24"/>
      <c r="H65" s="131"/>
      <c r="J65" s="36"/>
    </row>
    <row r="66" spans="1:11" x14ac:dyDescent="0.25">
      <c r="A66" s="136" t="s">
        <v>8123</v>
      </c>
      <c r="B66" s="22" t="s">
        <v>14854</v>
      </c>
      <c r="C66" s="19" t="s">
        <v>782</v>
      </c>
      <c r="D66" s="17" t="str">
        <f>VLOOKUP($C66,CDHU184!$A$3:$F$4095,2,1)</f>
        <v>Remoção de disjuntor termomagnético</v>
      </c>
      <c r="E66" s="19" t="str">
        <f>VLOOKUP($C66,CDHU184!$A$3:$F$4095,3,1)</f>
        <v>UN</v>
      </c>
      <c r="F66" s="18">
        <v>60</v>
      </c>
      <c r="G66" s="24"/>
      <c r="H66" s="131"/>
      <c r="J66" s="36"/>
    </row>
    <row r="67" spans="1:11" ht="25.5" x14ac:dyDescent="0.25">
      <c r="A67" s="136" t="s">
        <v>8124</v>
      </c>
      <c r="B67" s="22" t="s">
        <v>14854</v>
      </c>
      <c r="C67" s="19" t="s">
        <v>898</v>
      </c>
      <c r="D67" s="17" t="str">
        <f>VLOOKUP($C67,CDHU184!$A$3:$F$4095,2,1)</f>
        <v>Transporte manual horizontal e/ou vertical de entulho até o local de despejo - ensacado</v>
      </c>
      <c r="E67" s="19" t="str">
        <f>VLOOKUP($C67,CDHU184!$A$3:$F$4095,3,1)</f>
        <v>M3</v>
      </c>
      <c r="F67" s="18">
        <v>420.9</v>
      </c>
      <c r="G67" s="24"/>
      <c r="H67" s="131"/>
      <c r="J67" s="36"/>
    </row>
    <row r="68" spans="1:11" ht="25.15" customHeight="1" x14ac:dyDescent="0.25">
      <c r="A68" s="136" t="s">
        <v>8125</v>
      </c>
      <c r="B68" s="22" t="s">
        <v>14854</v>
      </c>
      <c r="C68" s="19" t="s">
        <v>904</v>
      </c>
      <c r="D68" s="17" t="str">
        <f>VLOOKUP($C68,CDHU184!$A$3:$F$4095,2,1)</f>
        <v>Remoção de entulho de obra com caçamba metálica - material volumoso e misturado por alvenaria, terra, madeira, papel, plástico e metal</v>
      </c>
      <c r="E68" s="19" t="str">
        <f>VLOOKUP($C68,CDHU184!$A$3:$F$4095,3,1)</f>
        <v>M3</v>
      </c>
      <c r="F68" s="18">
        <v>420.9</v>
      </c>
      <c r="G68" s="24"/>
      <c r="H68" s="131"/>
      <c r="J68" s="36"/>
      <c r="K68" s="38"/>
    </row>
    <row r="69" spans="1:11" x14ac:dyDescent="0.25">
      <c r="A69" s="132"/>
      <c r="B69" s="27"/>
      <c r="C69" s="33"/>
      <c r="D69" s="20"/>
      <c r="E69" s="23"/>
      <c r="F69" s="24"/>
      <c r="G69" s="24"/>
      <c r="H69" s="133"/>
      <c r="J69" s="36"/>
    </row>
    <row r="70" spans="1:11" x14ac:dyDescent="0.25">
      <c r="A70" s="134" t="s">
        <v>8109</v>
      </c>
      <c r="B70" s="28"/>
      <c r="C70" s="34"/>
      <c r="D70" s="13" t="s">
        <v>8132</v>
      </c>
      <c r="E70" s="14"/>
      <c r="F70" s="29"/>
      <c r="G70" s="30"/>
      <c r="H70" s="135"/>
      <c r="J70" s="36"/>
    </row>
    <row r="71" spans="1:11" x14ac:dyDescent="0.25">
      <c r="A71" s="136" t="s">
        <v>531</v>
      </c>
      <c r="B71" s="22" t="s">
        <v>14854</v>
      </c>
      <c r="C71" s="19" t="s">
        <v>1488</v>
      </c>
      <c r="D71" s="17" t="str">
        <f>VLOOKUP($C71,CDHU184!$A$3:$F$4095,2,1)</f>
        <v>Alvenaria de bloco cerâmico de vedação, uso revestido, de 14 cm</v>
      </c>
      <c r="E71" s="19" t="str">
        <f>VLOOKUP($C71,CDHU184!$A$3:$F$4095,3,1)</f>
        <v>M2</v>
      </c>
      <c r="F71" s="18">
        <v>300</v>
      </c>
      <c r="G71" s="24"/>
      <c r="H71" s="131"/>
      <c r="J71" s="36"/>
    </row>
    <row r="72" spans="1:11" x14ac:dyDescent="0.25">
      <c r="A72" s="136" t="s">
        <v>545</v>
      </c>
      <c r="B72" s="22" t="s">
        <v>14854</v>
      </c>
      <c r="C72" s="19" t="s">
        <v>1490</v>
      </c>
      <c r="D72" s="17" t="str">
        <f>VLOOKUP($C72,CDHU184!$A$3:$F$4095,2,1)</f>
        <v>Alvenaria de bloco cerâmico de vedação, uso revestido, de 19 cm</v>
      </c>
      <c r="E72" s="19" t="str">
        <f>VLOOKUP($C72,CDHU184!$A$3:$F$4095,3,1)</f>
        <v>M2</v>
      </c>
      <c r="F72" s="18">
        <v>270</v>
      </c>
      <c r="G72" s="24"/>
      <c r="H72" s="131"/>
      <c r="J72" s="36"/>
    </row>
    <row r="73" spans="1:11" x14ac:dyDescent="0.25">
      <c r="A73" s="136" t="s">
        <v>561</v>
      </c>
      <c r="B73" s="22" t="s">
        <v>14854</v>
      </c>
      <c r="C73" s="19" t="s">
        <v>1525</v>
      </c>
      <c r="D73" s="17" t="str">
        <f>VLOOKUP($C73,CDHU184!$A$3:$F$4095,2,1)</f>
        <v>Vergas, contravergas e pilaretes de concreto armado</v>
      </c>
      <c r="E73" s="19" t="str">
        <f>VLOOKUP($C73,CDHU184!$A$3:$F$4095,3,1)</f>
        <v>M3</v>
      </c>
      <c r="F73" s="18">
        <v>10</v>
      </c>
      <c r="G73" s="24"/>
      <c r="H73" s="131"/>
      <c r="J73" s="36"/>
    </row>
    <row r="74" spans="1:11" ht="25.5" x14ac:dyDescent="0.25">
      <c r="A74" s="136" t="s">
        <v>572</v>
      </c>
      <c r="B74" s="22" t="s">
        <v>14854</v>
      </c>
      <c r="C74" s="19" t="s">
        <v>1563</v>
      </c>
      <c r="D74" s="17" t="str">
        <f>VLOOKUP($C74,CDHU184!$A$3:$F$4095,2,1)</f>
        <v>Divisória em placas de gesso acartonado, resistência ao fogo 30 minutos, espessura 100/70mm - 1RU / 1RU</v>
      </c>
      <c r="E74" s="19" t="str">
        <f>VLOOKUP($C74,CDHU184!$A$3:$F$4095,3,1)</f>
        <v>M2</v>
      </c>
      <c r="F74" s="18">
        <v>420</v>
      </c>
      <c r="G74" s="24"/>
      <c r="H74" s="131"/>
      <c r="J74" s="36"/>
    </row>
    <row r="75" spans="1:11" ht="25.5" x14ac:dyDescent="0.25">
      <c r="A75" s="136" t="s">
        <v>583</v>
      </c>
      <c r="B75" s="22" t="s">
        <v>14854</v>
      </c>
      <c r="C75" s="19" t="s">
        <v>1543</v>
      </c>
      <c r="D75" s="17" t="str">
        <f>VLOOKUP($C75,CDHU184!$A$3:$F$4095,2,1)</f>
        <v>Divisória sanitária em painel laminado melamínico estrutural com perfis em alumínio, inclusive ferragem completa para vão de porta</v>
      </c>
      <c r="E75" s="19" t="str">
        <f>VLOOKUP($C75,CDHU184!$A$3:$F$4095,3,1)</f>
        <v>M2</v>
      </c>
      <c r="F75" s="18">
        <v>12</v>
      </c>
      <c r="G75" s="24"/>
      <c r="H75" s="131"/>
      <c r="J75" s="36"/>
    </row>
    <row r="76" spans="1:11" ht="14.45" customHeight="1" x14ac:dyDescent="0.25">
      <c r="A76" s="136" t="s">
        <v>597</v>
      </c>
      <c r="B76" s="22" t="s">
        <v>14854</v>
      </c>
      <c r="C76" s="19" t="s">
        <v>1597</v>
      </c>
      <c r="D76" s="17" t="str">
        <f>VLOOKUP($C76,CDHU184!$A$3:$F$4095,2,1)</f>
        <v>Tela galvanizada para fixação de alvenaria com dimensão de 10,5x50cm</v>
      </c>
      <c r="E76" s="19" t="str">
        <f>VLOOKUP($C76,CDHU184!$A$3:$F$4095,3,1)</f>
        <v>UN</v>
      </c>
      <c r="F76" s="18">
        <v>300</v>
      </c>
      <c r="G76" s="24"/>
      <c r="H76" s="131"/>
      <c r="J76" s="36"/>
    </row>
    <row r="77" spans="1:11" ht="25.5" x14ac:dyDescent="0.25">
      <c r="A77" s="136" t="s">
        <v>608</v>
      </c>
      <c r="B77" s="22" t="s">
        <v>14854</v>
      </c>
      <c r="C77" s="19" t="s">
        <v>1553</v>
      </c>
      <c r="D77" s="17" t="str">
        <f>VLOOKUP($C77,CDHU184!$A$3:$F$4095,2,1)</f>
        <v>Divisória painel/vidro/vidro tipo naval, acabamento em laminado fenólico melamínico, com espessura de 3,5 cm</v>
      </c>
      <c r="E77" s="19" t="str">
        <f>VLOOKUP($C77,CDHU184!$A$3:$F$4095,3,1)</f>
        <v>M2</v>
      </c>
      <c r="F77" s="18">
        <v>100</v>
      </c>
      <c r="G77" s="24"/>
      <c r="H77" s="131"/>
      <c r="J77" s="36"/>
    </row>
    <row r="78" spans="1:11" x14ac:dyDescent="0.25">
      <c r="A78" s="132"/>
      <c r="B78" s="27"/>
      <c r="C78" s="33"/>
      <c r="D78" s="20"/>
      <c r="E78" s="23"/>
      <c r="F78" s="24"/>
      <c r="G78" s="24"/>
      <c r="H78" s="133"/>
      <c r="J78" s="36"/>
    </row>
    <row r="79" spans="1:11" x14ac:dyDescent="0.25">
      <c r="A79" s="134" t="s">
        <v>8126</v>
      </c>
      <c r="B79" s="28"/>
      <c r="C79" s="34"/>
      <c r="D79" s="13" t="s">
        <v>8133</v>
      </c>
      <c r="E79" s="14"/>
      <c r="F79" s="29"/>
      <c r="G79" s="30"/>
      <c r="H79" s="135"/>
      <c r="J79" s="36"/>
    </row>
    <row r="80" spans="1:11" x14ac:dyDescent="0.25">
      <c r="A80" s="136" t="s">
        <v>8127</v>
      </c>
      <c r="B80" s="22" t="s">
        <v>14854</v>
      </c>
      <c r="C80" s="19" t="s">
        <v>1799</v>
      </c>
      <c r="D80" s="17" t="str">
        <f>VLOOKUP($C80,CDHU184!$A$3:$F$4095,2,1)</f>
        <v>Argamassa de regularização e/ou proteção</v>
      </c>
      <c r="E80" s="19" t="str">
        <f>VLOOKUP($C80,CDHU184!$A$3:$F$4095,3,1)</f>
        <v>M3</v>
      </c>
      <c r="F80" s="18">
        <f>(F85+F89)*0.05</f>
        <v>59.806500000000007</v>
      </c>
      <c r="G80" s="24"/>
      <c r="H80" s="131"/>
      <c r="J80" s="36"/>
      <c r="K80" s="38"/>
    </row>
    <row r="81" spans="1:10" x14ac:dyDescent="0.25">
      <c r="A81" s="136" t="s">
        <v>8128</v>
      </c>
      <c r="B81" s="22" t="s">
        <v>14854</v>
      </c>
      <c r="C81" s="19" t="s">
        <v>1805</v>
      </c>
      <c r="D81" s="17" t="str">
        <f>VLOOKUP($C81,CDHU184!$A$3:$F$4095,2,1)</f>
        <v>Regularização de piso com nata de cimento e bianco</v>
      </c>
      <c r="E81" s="19" t="str">
        <f>VLOOKUP($C81,CDHU184!$A$3:$F$4095,3,1)</f>
        <v>M2</v>
      </c>
      <c r="F81" s="18">
        <f>F89</f>
        <v>529.09</v>
      </c>
      <c r="G81" s="24"/>
      <c r="H81" s="131"/>
      <c r="J81" s="36"/>
    </row>
    <row r="82" spans="1:10" x14ac:dyDescent="0.25">
      <c r="A82" s="136" t="s">
        <v>8129</v>
      </c>
      <c r="B82" s="22" t="s">
        <v>14854</v>
      </c>
      <c r="C82" s="19" t="s">
        <v>1811</v>
      </c>
      <c r="D82" s="17" t="str">
        <f>VLOOKUP($C82,CDHU184!$A$3:$F$4095,2,1)</f>
        <v>Chapisco</v>
      </c>
      <c r="E82" s="19" t="str">
        <f>VLOOKUP($C82,CDHU184!$A$3:$F$4095,3,1)</f>
        <v>M2</v>
      </c>
      <c r="F82" s="18">
        <v>1140</v>
      </c>
      <c r="G82" s="24"/>
      <c r="H82" s="131"/>
      <c r="J82" s="36"/>
    </row>
    <row r="83" spans="1:10" x14ac:dyDescent="0.25">
      <c r="A83" s="136" t="s">
        <v>896</v>
      </c>
      <c r="B83" s="22" t="s">
        <v>14854</v>
      </c>
      <c r="C83" s="19" t="s">
        <v>1823</v>
      </c>
      <c r="D83" s="17" t="str">
        <f>VLOOKUP($C83,CDHU184!$A$3:$F$4095,2,1)</f>
        <v>Emboço desempenado com espuma de poliéster</v>
      </c>
      <c r="E83" s="19" t="str">
        <f>VLOOKUP($C83,CDHU184!$A$3:$F$4095,3,1)</f>
        <v>M2</v>
      </c>
      <c r="F83" s="18">
        <v>1140</v>
      </c>
      <c r="G83" s="24"/>
      <c r="H83" s="131"/>
      <c r="J83" s="36"/>
    </row>
    <row r="84" spans="1:10" x14ac:dyDescent="0.25">
      <c r="A84" s="136" t="s">
        <v>8130</v>
      </c>
      <c r="B84" s="22" t="s">
        <v>14854</v>
      </c>
      <c r="C84" s="19" t="s">
        <v>1827</v>
      </c>
      <c r="D84" s="17" t="str">
        <f>VLOOKUP($C84,CDHU184!$A$3:$F$4095,2,1)</f>
        <v>Reboco</v>
      </c>
      <c r="E84" s="19" t="str">
        <f>VLOOKUP($C84,CDHU184!$A$3:$F$4095,3,1)</f>
        <v>M2</v>
      </c>
      <c r="F84" s="18">
        <f>F83-F86</f>
        <v>1021.3</v>
      </c>
      <c r="G84" s="24"/>
      <c r="H84" s="131"/>
      <c r="J84" s="36"/>
    </row>
    <row r="85" spans="1:10" ht="38.25" x14ac:dyDescent="0.25">
      <c r="A85" s="136" t="s">
        <v>8131</v>
      </c>
      <c r="B85" s="22" t="s">
        <v>14854</v>
      </c>
      <c r="C85" s="19" t="s">
        <v>1999</v>
      </c>
      <c r="D85" s="17" t="str">
        <f>VLOOKUP($C85,CDHU184!$A$3:$F$4095,2,1)</f>
        <v>Revestimento em porcelanato esmaltado polido para área interna e ambiente com tráfego médio, grupo de absorção BIa, assentado com argamassa colante industrializada, rejuntado</v>
      </c>
      <c r="E85" s="19" t="str">
        <f>VLOOKUP($C85,CDHU184!$A$3:$F$4095,3,1)</f>
        <v>M2</v>
      </c>
      <c r="F85" s="18">
        <f>569.2+97.84</f>
        <v>667.04000000000008</v>
      </c>
      <c r="G85" s="24"/>
      <c r="H85" s="131"/>
      <c r="J85" s="36"/>
    </row>
    <row r="86" spans="1:10" ht="25.5" x14ac:dyDescent="0.25">
      <c r="A86" s="136" t="s">
        <v>900</v>
      </c>
      <c r="B86" s="22" t="s">
        <v>14854</v>
      </c>
      <c r="C86" s="19" t="s">
        <v>2029</v>
      </c>
      <c r="D86" s="17" t="str">
        <f>VLOOKUP($C86,CDHU184!$A$3:$F$4095,2,1)</f>
        <v>Revestimento em placa cerâmica esmaltada, tipo monoporosa, retangular, assentado e rejuntado com argamassa industrializada</v>
      </c>
      <c r="E86" s="19" t="str">
        <f>VLOOKUP($C86,CDHU184!$A$3:$F$4095,3,1)</f>
        <v>M2</v>
      </c>
      <c r="F86" s="18">
        <v>118.7</v>
      </c>
      <c r="G86" s="24"/>
      <c r="H86" s="131"/>
      <c r="J86" s="36"/>
    </row>
    <row r="87" spans="1:10" x14ac:dyDescent="0.25">
      <c r="A87" s="136" t="s">
        <v>910</v>
      </c>
      <c r="B87" s="22" t="s">
        <v>14854</v>
      </c>
      <c r="C87" s="19" t="s">
        <v>2051</v>
      </c>
      <c r="D87" s="17" t="str">
        <f>VLOOKUP($C87,CDHU184!$A$3:$F$4095,2,1)</f>
        <v>Revestimento em granito, espessura de 2 cm, acabamento polido</v>
      </c>
      <c r="E87" s="19" t="str">
        <f>VLOOKUP($C87,CDHU184!$A$3:$F$4095,3,1)</f>
        <v>M2</v>
      </c>
      <c r="F87" s="18">
        <v>30</v>
      </c>
      <c r="G87" s="24"/>
      <c r="H87" s="131"/>
      <c r="J87" s="36"/>
    </row>
    <row r="88" spans="1:10" ht="25.5" x14ac:dyDescent="0.25">
      <c r="A88" s="136" t="s">
        <v>925</v>
      </c>
      <c r="B88" s="22" t="s">
        <v>14854</v>
      </c>
      <c r="C88" s="19" t="s">
        <v>2055</v>
      </c>
      <c r="D88" s="17" t="str">
        <f>VLOOKUP($C88,CDHU184!$A$3:$F$4095,2,1)</f>
        <v>Peitoril e/ou soleira em granito, espessura de 2 cm e largura de 21 cm até 30 cm, acabamento polido</v>
      </c>
      <c r="E88" s="19" t="str">
        <f>VLOOKUP($C88,CDHU184!$A$3:$F$4095,3,1)</f>
        <v>M</v>
      </c>
      <c r="F88" s="18">
        <v>100</v>
      </c>
      <c r="G88" s="24"/>
      <c r="H88" s="131"/>
      <c r="J88" s="36"/>
    </row>
    <row r="89" spans="1:10" ht="25.5" x14ac:dyDescent="0.25">
      <c r="A89" s="136" t="s">
        <v>934</v>
      </c>
      <c r="B89" s="22" t="s">
        <v>14854</v>
      </c>
      <c r="C89" s="19" t="s">
        <v>2153</v>
      </c>
      <c r="D89" s="17" t="str">
        <f>VLOOKUP($C89,CDHU184!$A$3:$F$4095,2,1)</f>
        <v>Revestimento vinílico flexível em manta homogênea, espessura de 2 mm, com impermeabilizante acrílico</v>
      </c>
      <c r="E89" s="19" t="str">
        <f>VLOOKUP($C89,CDHU184!$A$3:$F$4095,3,1)</f>
        <v>M2</v>
      </c>
      <c r="F89" s="18">
        <v>529.09</v>
      </c>
      <c r="G89" s="24"/>
      <c r="H89" s="131"/>
      <c r="J89" s="36"/>
    </row>
    <row r="90" spans="1:10" ht="25.5" x14ac:dyDescent="0.25">
      <c r="A90" s="136" t="s">
        <v>8184</v>
      </c>
      <c r="B90" s="22" t="s">
        <v>14854</v>
      </c>
      <c r="C90" s="19" t="s">
        <v>2199</v>
      </c>
      <c r="D90" s="17" t="str">
        <f>VLOOKUP($C90,CDHU184!$A$3:$F$4095,2,1)</f>
        <v>Rodapé hospitalar flexível em PVC para piso vinílico, espessura de 2 mm e altura de 7,5 cm, com impermeabilizante acrílico</v>
      </c>
      <c r="E90" s="19" t="str">
        <f>VLOOKUP($C90,CDHU184!$A$3:$F$4095,3,1)</f>
        <v>M</v>
      </c>
      <c r="F90" s="18">
        <v>440</v>
      </c>
      <c r="G90" s="24"/>
      <c r="H90" s="131"/>
      <c r="J90" s="36"/>
    </row>
    <row r="91" spans="1:10" x14ac:dyDescent="0.25">
      <c r="A91" s="136" t="s">
        <v>8185</v>
      </c>
      <c r="B91" s="22" t="s">
        <v>14854</v>
      </c>
      <c r="C91" s="19" t="s">
        <v>2107</v>
      </c>
      <c r="D91" s="17" t="str">
        <f>VLOOKUP($C91,CDHU184!$A$3:$F$4095,2,1)</f>
        <v>Lambril em madeira macho/fêmea tarugado, exceto pinus</v>
      </c>
      <c r="E91" s="19" t="str">
        <f>VLOOKUP($C91,CDHU184!$A$3:$F$4095,3,1)</f>
        <v>M2</v>
      </c>
      <c r="F91" s="18">
        <v>200</v>
      </c>
      <c r="G91" s="24"/>
      <c r="H91" s="131"/>
      <c r="J91" s="36" t="s">
        <v>14869</v>
      </c>
    </row>
    <row r="92" spans="1:10" x14ac:dyDescent="0.25">
      <c r="A92" s="136" t="s">
        <v>8186</v>
      </c>
      <c r="B92" s="22" t="s">
        <v>14854</v>
      </c>
      <c r="C92" s="19" t="s">
        <v>2187</v>
      </c>
      <c r="D92" s="17" t="str">
        <f>VLOOKUP($C92,CDHU184!$A$3:$F$4095,2,1)</f>
        <v>Revestimento em laminado melamínico dissipativo</v>
      </c>
      <c r="E92" s="19" t="str">
        <f>VLOOKUP($C92,CDHU184!$A$3:$F$4095,3,1)</f>
        <v>M2</v>
      </c>
      <c r="F92" s="18">
        <v>200</v>
      </c>
      <c r="G92" s="24"/>
      <c r="H92" s="131"/>
      <c r="J92" s="36" t="s">
        <v>14869</v>
      </c>
    </row>
    <row r="93" spans="1:10" x14ac:dyDescent="0.25">
      <c r="A93" s="136" t="s">
        <v>14858</v>
      </c>
      <c r="B93" s="22" t="s">
        <v>14854</v>
      </c>
      <c r="C93" s="19" t="s">
        <v>2229</v>
      </c>
      <c r="D93" s="17" t="str">
        <f>VLOOKUP($C93,CDHU184!$A$3:$F$4095,2,1)</f>
        <v>Cantoneira de sobrepor em PVC de 4 x 4 cm</v>
      </c>
      <c r="E93" s="19" t="str">
        <f>VLOOKUP($C93,CDHU184!$A$3:$F$4095,3,1)</f>
        <v>UN</v>
      </c>
      <c r="F93" s="18">
        <v>100</v>
      </c>
      <c r="G93" s="24"/>
      <c r="H93" s="131"/>
      <c r="J93" s="36"/>
    </row>
    <row r="94" spans="1:10" x14ac:dyDescent="0.25">
      <c r="A94" s="132"/>
      <c r="B94" s="27"/>
      <c r="C94" s="33"/>
      <c r="D94" s="20"/>
      <c r="E94" s="23"/>
      <c r="F94" s="24"/>
      <c r="G94" s="24"/>
      <c r="H94" s="133"/>
      <c r="J94" s="36"/>
    </row>
    <row r="95" spans="1:10" x14ac:dyDescent="0.25">
      <c r="A95" s="134" t="s">
        <v>8187</v>
      </c>
      <c r="B95" s="28"/>
      <c r="C95" s="34"/>
      <c r="D95" s="13" t="s">
        <v>2236</v>
      </c>
      <c r="E95" s="14"/>
      <c r="F95" s="29"/>
      <c r="G95" s="30"/>
      <c r="H95" s="135"/>
      <c r="J95" s="36"/>
    </row>
    <row r="96" spans="1:10" x14ac:dyDescent="0.25">
      <c r="A96" s="136" t="s">
        <v>968</v>
      </c>
      <c r="B96" s="22" t="s">
        <v>14854</v>
      </c>
      <c r="C96" s="19" t="s">
        <v>2253</v>
      </c>
      <c r="D96" s="17" t="str">
        <f>VLOOKUP($C96,CDHU184!$A$3:$F$4095,2,1)</f>
        <v>Forro em placa de gesso liso fixo</v>
      </c>
      <c r="E96" s="19" t="str">
        <f>VLOOKUP($C96,CDHU184!$A$3:$F$4095,3,1)</f>
        <v>M2</v>
      </c>
      <c r="F96" s="18">
        <v>578.14</v>
      </c>
      <c r="G96" s="24"/>
      <c r="H96" s="131"/>
      <c r="J96" s="36"/>
    </row>
    <row r="97" spans="1:10" x14ac:dyDescent="0.25">
      <c r="A97" s="136" t="s">
        <v>973</v>
      </c>
      <c r="B97" s="22" t="s">
        <v>14854</v>
      </c>
      <c r="C97" s="19" t="s">
        <v>2255</v>
      </c>
      <c r="D97" s="17" t="str">
        <f>VLOOKUP($C97,CDHU184!$A$3:$F$4095,2,1)</f>
        <v>Forro em painéis de gesso acartonado, espessura de 12,5 mm, fixo</v>
      </c>
      <c r="E97" s="19" t="str">
        <f>VLOOKUP($C97,CDHU184!$A$3:$F$4095,3,1)</f>
        <v>M2</v>
      </c>
      <c r="F97" s="18">
        <v>72.650000000000006</v>
      </c>
      <c r="G97" s="24"/>
      <c r="H97" s="131"/>
      <c r="J97" s="36"/>
    </row>
    <row r="98" spans="1:10" ht="25.5" x14ac:dyDescent="0.25">
      <c r="A98" s="136" t="s">
        <v>8188</v>
      </c>
      <c r="B98" s="22" t="s">
        <v>14854</v>
      </c>
      <c r="C98" s="19" t="s">
        <v>2257</v>
      </c>
      <c r="D98" s="17" t="str">
        <f>VLOOKUP($C98,CDHU184!$A$3:$F$4095,2,1)</f>
        <v>Forro em painéis de gesso acartonado, acabamento liso com película em PVC - 625mm x 1250mm, espessura de 9,5mm, removível</v>
      </c>
      <c r="E98" s="19" t="str">
        <f>VLOOKUP($C98,CDHU184!$A$3:$F$4095,3,1)</f>
        <v>M2</v>
      </c>
      <c r="F98" s="18">
        <v>122.97</v>
      </c>
      <c r="G98" s="24"/>
      <c r="H98" s="131"/>
      <c r="J98" s="36"/>
    </row>
    <row r="99" spans="1:10" x14ac:dyDescent="0.25">
      <c r="A99" s="136" t="s">
        <v>8189</v>
      </c>
      <c r="B99" s="198" t="s">
        <v>14859</v>
      </c>
      <c r="C99" s="199"/>
      <c r="D99" s="17" t="s">
        <v>8190</v>
      </c>
      <c r="E99" s="23" t="s">
        <v>119</v>
      </c>
      <c r="F99" s="18">
        <v>571</v>
      </c>
      <c r="G99" s="24"/>
      <c r="H99" s="131"/>
      <c r="J99" s="36"/>
    </row>
    <row r="100" spans="1:10" ht="25.5" x14ac:dyDescent="0.25">
      <c r="A100" s="136" t="s">
        <v>8405</v>
      </c>
      <c r="B100" s="22" t="s">
        <v>14854</v>
      </c>
      <c r="C100" s="19" t="s">
        <v>2287</v>
      </c>
      <c r="D100" s="17" t="str">
        <f>VLOOKUP($C100,CDHU184!$A$3:$F$4095,2,1)</f>
        <v>Brise metálico curvo e móvel termoacústico em chapa lisa aluzinc pré-pintada</v>
      </c>
      <c r="E100" s="19" t="str">
        <f>VLOOKUP($C100,CDHU184!$A$3:$F$4095,3,1)</f>
        <v>M2</v>
      </c>
      <c r="F100" s="18">
        <f>42*1.9</f>
        <v>79.8</v>
      </c>
      <c r="G100" s="24"/>
      <c r="H100" s="131"/>
      <c r="J100" s="36"/>
    </row>
    <row r="101" spans="1:10" ht="15" customHeight="1" x14ac:dyDescent="0.25">
      <c r="A101" s="136" t="s">
        <v>8406</v>
      </c>
      <c r="B101" s="22" t="s">
        <v>14854</v>
      </c>
      <c r="C101" s="19" t="s">
        <v>1634</v>
      </c>
      <c r="D101" s="17" t="str">
        <f>VLOOKUP($C101,CDHU184!$A$3:$F$4095,2,1)</f>
        <v>Fornecimento e montagem de estrutura em aço ASTM-A36, sem pintura</v>
      </c>
      <c r="E101" s="19" t="str">
        <f>VLOOKUP($C101,CDHU184!$A$3:$F$4095,3,1)</f>
        <v>KG</v>
      </c>
      <c r="F101" s="18">
        <v>1800</v>
      </c>
      <c r="G101" s="24"/>
      <c r="H101" s="131"/>
      <c r="J101" s="36"/>
    </row>
    <row r="102" spans="1:10" x14ac:dyDescent="0.25">
      <c r="A102" s="136" t="s">
        <v>14873</v>
      </c>
      <c r="B102" s="22" t="s">
        <v>14854</v>
      </c>
      <c r="C102" s="19" t="s">
        <v>3397</v>
      </c>
      <c r="D102" s="17" t="str">
        <f>VLOOKUP($C102,CDHU184!$A$3:$F$4095,2,1)</f>
        <v>Pintura com esmalte alquídico em estrutura metálica</v>
      </c>
      <c r="E102" s="19" t="str">
        <f>VLOOKUP($C102,CDHU184!$A$3:$F$4095,3,1)</f>
        <v>KG</v>
      </c>
      <c r="F102" s="18">
        <v>1800</v>
      </c>
      <c r="G102" s="24"/>
      <c r="H102" s="131"/>
      <c r="J102" s="36"/>
    </row>
    <row r="103" spans="1:10" x14ac:dyDescent="0.25">
      <c r="A103" s="132"/>
      <c r="B103" s="27"/>
      <c r="C103" s="33"/>
      <c r="D103" s="20"/>
      <c r="E103" s="23"/>
      <c r="F103" s="24"/>
      <c r="G103" s="24"/>
      <c r="H103" s="133"/>
      <c r="J103" s="36"/>
    </row>
    <row r="104" spans="1:10" x14ac:dyDescent="0.25">
      <c r="A104" s="134" t="s">
        <v>8191</v>
      </c>
      <c r="B104" s="28"/>
      <c r="C104" s="34"/>
      <c r="D104" s="13" t="s">
        <v>2308</v>
      </c>
      <c r="E104" s="14"/>
      <c r="F104" s="29"/>
      <c r="G104" s="30"/>
      <c r="H104" s="135"/>
      <c r="J104" s="36"/>
    </row>
    <row r="105" spans="1:10" ht="25.5" x14ac:dyDescent="0.25">
      <c r="A105" s="136" t="s">
        <v>996</v>
      </c>
      <c r="B105" s="22" t="s">
        <v>14854</v>
      </c>
      <c r="C105" s="19" t="s">
        <v>2351</v>
      </c>
      <c r="D105" s="17" t="str">
        <f>VLOOKUP($C105,CDHU184!$A$3:$F$4095,2,1)</f>
        <v>Porta em laminado fenólico melamínico com acabamento liso, batente metálico - 80 x 210 cm</v>
      </c>
      <c r="E105" s="19" t="str">
        <f>VLOOKUP($C105,CDHU184!$A$3:$F$4095,3,1)</f>
        <v>UN</v>
      </c>
      <c r="F105" s="18">
        <v>9</v>
      </c>
      <c r="G105" s="24"/>
      <c r="H105" s="131"/>
      <c r="J105" s="36"/>
    </row>
    <row r="106" spans="1:10" ht="25.5" x14ac:dyDescent="0.25">
      <c r="A106" s="136" t="s">
        <v>1005</v>
      </c>
      <c r="B106" s="22" t="s">
        <v>14854</v>
      </c>
      <c r="C106" s="19" t="s">
        <v>2353</v>
      </c>
      <c r="D106" s="17" t="str">
        <f>VLOOKUP($C106,CDHU184!$A$3:$F$4095,2,1)</f>
        <v>Porta em laminado fenólico melamínico com acabamento liso, batente metálico - 90 x 210 cm</v>
      </c>
      <c r="E106" s="19" t="str">
        <f>VLOOKUP($C106,CDHU184!$A$3:$F$4095,3,1)</f>
        <v>UN</v>
      </c>
      <c r="F106" s="18">
        <v>20</v>
      </c>
      <c r="G106" s="24"/>
      <c r="H106" s="131"/>
      <c r="J106" s="36"/>
    </row>
    <row r="107" spans="1:10" ht="25.5" x14ac:dyDescent="0.25">
      <c r="A107" s="136" t="s">
        <v>8192</v>
      </c>
      <c r="B107" s="22" t="s">
        <v>14854</v>
      </c>
      <c r="C107" s="19" t="s">
        <v>2355</v>
      </c>
      <c r="D107" s="17" t="str">
        <f>VLOOKUP($C107,CDHU184!$A$3:$F$4095,2,1)</f>
        <v>Porta em laminado fenólico melamínico com acabamento liso, batente metálico - 120 x 210 cm</v>
      </c>
      <c r="E107" s="19" t="str">
        <f>VLOOKUP($C107,CDHU184!$A$3:$F$4095,3,1)</f>
        <v>UN</v>
      </c>
      <c r="F107" s="18">
        <v>5</v>
      </c>
      <c r="G107" s="24"/>
      <c r="H107" s="131"/>
      <c r="J107" s="36"/>
    </row>
    <row r="108" spans="1:10" ht="25.5" x14ac:dyDescent="0.25">
      <c r="A108" s="136" t="s">
        <v>8193</v>
      </c>
      <c r="B108" s="22" t="s">
        <v>14854</v>
      </c>
      <c r="C108" s="19" t="s">
        <v>2329</v>
      </c>
      <c r="D108" s="17" t="str">
        <f>VLOOKUP($C108,CDHU184!$A$3:$F$4095,2,1)</f>
        <v>Porta em laminado fenólico melamínico com batente em alumínio - 80 x 180 cm</v>
      </c>
      <c r="E108" s="19" t="str">
        <f>VLOOKUP($C108,CDHU184!$A$3:$F$4095,3,1)</f>
        <v>UN</v>
      </c>
      <c r="F108" s="18">
        <v>13</v>
      </c>
      <c r="G108" s="24"/>
      <c r="H108" s="131"/>
      <c r="J108" s="36"/>
    </row>
    <row r="109" spans="1:10" ht="25.5" x14ac:dyDescent="0.25">
      <c r="A109" s="136" t="s">
        <v>1014</v>
      </c>
      <c r="B109" s="22" t="s">
        <v>14854</v>
      </c>
      <c r="C109" s="19" t="s">
        <v>2331</v>
      </c>
      <c r="D109" s="17" t="str">
        <f>VLOOKUP($C109,CDHU184!$A$3:$F$4095,2,1)</f>
        <v>Porta em laminado fenólico melamínico com batente em alumínio - 60 x 160 cm</v>
      </c>
      <c r="E109" s="19" t="str">
        <f>VLOOKUP($C109,CDHU184!$A$3:$F$4095,3,1)</f>
        <v>UN</v>
      </c>
      <c r="F109" s="18">
        <v>3</v>
      </c>
      <c r="G109" s="24"/>
      <c r="H109" s="131"/>
      <c r="J109" s="36"/>
    </row>
    <row r="110" spans="1:10" ht="25.5" x14ac:dyDescent="0.25">
      <c r="A110" s="136" t="s">
        <v>1019</v>
      </c>
      <c r="B110" s="22" t="s">
        <v>14854</v>
      </c>
      <c r="C110" s="19" t="s">
        <v>2365</v>
      </c>
      <c r="D110" s="17" t="str">
        <f>VLOOKUP($C110,CDHU184!$A$3:$F$4095,2,1)</f>
        <v>Armário/gabinete embutido em MDF sob medida, revestido em laminado melamínico, com portas e prateleiras</v>
      </c>
      <c r="E110" s="19" t="str">
        <f>VLOOKUP($C110,CDHU184!$A$3:$F$4095,3,1)</f>
        <v>M2</v>
      </c>
      <c r="F110" s="18">
        <v>10.3</v>
      </c>
      <c r="G110" s="24"/>
      <c r="H110" s="131"/>
      <c r="J110" s="36"/>
    </row>
    <row r="111" spans="1:10" ht="25.5" x14ac:dyDescent="0.25">
      <c r="A111" s="136" t="s">
        <v>8194</v>
      </c>
      <c r="B111" s="22" t="s">
        <v>14854</v>
      </c>
      <c r="C111" s="19" t="s">
        <v>2367</v>
      </c>
      <c r="D111" s="17" t="str">
        <f>VLOOKUP($C111,CDHU184!$A$3:$F$4095,2,1)</f>
        <v>Tampo sob medida em compensado, revestido na face superior em laminado fenólico melamínico</v>
      </c>
      <c r="E111" s="19" t="str">
        <f>VLOOKUP($C111,CDHU184!$A$3:$F$4095,3,1)</f>
        <v>M2</v>
      </c>
      <c r="F111" s="18">
        <v>6.65</v>
      </c>
      <c r="G111" s="24"/>
      <c r="H111" s="131"/>
      <c r="J111" s="36"/>
    </row>
    <row r="112" spans="1:10" x14ac:dyDescent="0.25">
      <c r="A112" s="132"/>
      <c r="B112" s="27"/>
      <c r="C112" s="33"/>
      <c r="D112" s="20"/>
      <c r="E112" s="23"/>
      <c r="F112" s="24"/>
      <c r="G112" s="24"/>
      <c r="H112" s="133"/>
      <c r="J112" s="36"/>
    </row>
    <row r="113" spans="1:11" x14ac:dyDescent="0.25">
      <c r="A113" s="134" t="s">
        <v>8195</v>
      </c>
      <c r="B113" s="28"/>
      <c r="C113" s="34"/>
      <c r="D113" s="13" t="s">
        <v>2706</v>
      </c>
      <c r="E113" s="14"/>
      <c r="F113" s="29"/>
      <c r="G113" s="30"/>
      <c r="H113" s="135"/>
      <c r="J113" s="36"/>
    </row>
    <row r="114" spans="1:11" x14ac:dyDescent="0.25">
      <c r="A114" s="136" t="s">
        <v>1044</v>
      </c>
      <c r="B114" s="22" t="s">
        <v>14854</v>
      </c>
      <c r="C114" s="19" t="s">
        <v>2709</v>
      </c>
      <c r="D114" s="17" t="str">
        <f>VLOOKUP($C114,CDHU184!$A$3:$F$4095,2,1)</f>
        <v>Caixilho em alumínio fixo, sob medida</v>
      </c>
      <c r="E114" s="19" t="str">
        <f>VLOOKUP($C114,CDHU184!$A$3:$F$4095,3,1)</f>
        <v>M2</v>
      </c>
      <c r="F114" s="18">
        <v>45.28</v>
      </c>
      <c r="G114" s="24"/>
      <c r="H114" s="131"/>
      <c r="J114" s="97"/>
    </row>
    <row r="115" spans="1:11" ht="15.75" customHeight="1" x14ac:dyDescent="0.25">
      <c r="A115" s="136" t="s">
        <v>1060</v>
      </c>
      <c r="B115" s="22" t="s">
        <v>14854</v>
      </c>
      <c r="C115" s="19" t="s">
        <v>2713</v>
      </c>
      <c r="D115" s="17" t="str">
        <f>VLOOKUP($C115,CDHU184!$A$3:$F$4095,2,1)</f>
        <v>Caixilho em alumínio basculante, sob medida</v>
      </c>
      <c r="E115" s="19" t="str">
        <f>VLOOKUP($C115,CDHU184!$A$3:$F$4095,3,1)</f>
        <v>M2</v>
      </c>
      <c r="F115" s="18">
        <v>49.48</v>
      </c>
      <c r="G115" s="24"/>
      <c r="H115" s="131"/>
      <c r="J115" s="97"/>
    </row>
    <row r="116" spans="1:11" x14ac:dyDescent="0.25">
      <c r="A116" s="136" t="s">
        <v>1071</v>
      </c>
      <c r="B116" s="22" t="s">
        <v>14854</v>
      </c>
      <c r="C116" s="19" t="s">
        <v>2717</v>
      </c>
      <c r="D116" s="17" t="str">
        <f>VLOOKUP($C116,CDHU184!$A$3:$F$4095,2,1)</f>
        <v>Caixilho em alumínio maxim-ar, sob medida</v>
      </c>
      <c r="E116" s="19" t="str">
        <f>VLOOKUP($C116,CDHU184!$A$3:$F$4095,3,1)</f>
        <v>M2</v>
      </c>
      <c r="F116" s="18">
        <v>39.479999999999997</v>
      </c>
      <c r="G116" s="24"/>
      <c r="H116" s="131"/>
      <c r="J116" s="97"/>
    </row>
    <row r="117" spans="1:11" ht="25.5" x14ac:dyDescent="0.25">
      <c r="A117" s="136" t="s">
        <v>14860</v>
      </c>
      <c r="B117" s="22" t="s">
        <v>14854</v>
      </c>
      <c r="C117" s="19" t="s">
        <v>2751</v>
      </c>
      <c r="D117" s="17" t="str">
        <f>VLOOKUP($C117,CDHU184!$A$3:$F$4095,2,1)</f>
        <v>Caixilho fixo tipo veneziana em alumínio anodizado, sob medida - branco</v>
      </c>
      <c r="E117" s="19" t="str">
        <f>VLOOKUP($C117,CDHU184!$A$3:$F$4095,3,1)</f>
        <v>M2</v>
      </c>
      <c r="F117" s="18">
        <v>6.66</v>
      </c>
      <c r="G117" s="24"/>
      <c r="H117" s="131"/>
      <c r="J117" s="97"/>
    </row>
    <row r="118" spans="1:11" x14ac:dyDescent="0.25">
      <c r="A118" s="132"/>
      <c r="B118" s="27"/>
      <c r="C118" s="33"/>
      <c r="D118" s="20"/>
      <c r="E118" s="23"/>
      <c r="F118" s="24"/>
      <c r="G118" s="24"/>
      <c r="H118" s="133"/>
      <c r="J118" s="36"/>
    </row>
    <row r="119" spans="1:11" x14ac:dyDescent="0.25">
      <c r="A119" s="134" t="s">
        <v>8196</v>
      </c>
      <c r="B119" s="28"/>
      <c r="C119" s="34"/>
      <c r="D119" s="13" t="s">
        <v>2802</v>
      </c>
      <c r="E119" s="14"/>
      <c r="F119" s="29"/>
      <c r="G119" s="30"/>
      <c r="H119" s="135"/>
      <c r="J119" s="36"/>
    </row>
    <row r="120" spans="1:11" x14ac:dyDescent="0.25">
      <c r="A120" s="136" t="s">
        <v>1120</v>
      </c>
      <c r="B120" s="22" t="s">
        <v>14854</v>
      </c>
      <c r="C120" s="96" t="s">
        <v>2839</v>
      </c>
      <c r="D120" s="17" t="str">
        <f>VLOOKUP($C120,CDHU184!$A$3:$F$4095,2,1)</f>
        <v>Vidro temperado incolor de 8 mm</v>
      </c>
      <c r="E120" s="19" t="str">
        <f>VLOOKUP($C120,CDHU184!$A$3:$F$4095,3,1)</f>
        <v>M2</v>
      </c>
      <c r="F120" s="18">
        <f>F122</f>
        <v>134.23999999999998</v>
      </c>
      <c r="G120" s="24"/>
      <c r="H120" s="131"/>
      <c r="J120" s="36"/>
    </row>
    <row r="121" spans="1:11" x14ac:dyDescent="0.25">
      <c r="A121" s="136" t="s">
        <v>1132</v>
      </c>
      <c r="B121" s="22" t="s">
        <v>14854</v>
      </c>
      <c r="C121" s="19" t="s">
        <v>2865</v>
      </c>
      <c r="D121" s="17" t="str">
        <f>VLOOKUP($C121,CDHU184!$A$3:$F$4095,2,1)</f>
        <v>Espelho em vidro cristal liso, espessura de 4 mm</v>
      </c>
      <c r="E121" s="19" t="str">
        <f>VLOOKUP($C121,CDHU184!$A$3:$F$4095,3,1)</f>
        <v>M2</v>
      </c>
      <c r="F121" s="18">
        <f>7*0.5*0.6</f>
        <v>2.1</v>
      </c>
      <c r="G121" s="24"/>
      <c r="H121" s="131"/>
      <c r="J121" s="36"/>
    </row>
    <row r="122" spans="1:11" ht="15" customHeight="1" x14ac:dyDescent="0.25">
      <c r="A122" s="136" t="s">
        <v>14861</v>
      </c>
      <c r="B122" s="22" t="s">
        <v>14854</v>
      </c>
      <c r="C122" s="19" t="s">
        <v>3163</v>
      </c>
      <c r="D122" s="17" t="str">
        <f>VLOOKUP($C122,CDHU184!$A$3:$F$4095,2,1)</f>
        <v>Película de controle solar refletiva na cor prata, para aplicação em vidros</v>
      </c>
      <c r="E122" s="19" t="str">
        <f>VLOOKUP($C122,CDHU184!$A$3:$F$4095,3,1)</f>
        <v>M2</v>
      </c>
      <c r="F122" s="18">
        <f>F114+F115+F116</f>
        <v>134.23999999999998</v>
      </c>
      <c r="G122" s="24"/>
      <c r="H122" s="131"/>
      <c r="J122" s="36"/>
    </row>
    <row r="123" spans="1:11" ht="15" customHeight="1" x14ac:dyDescent="0.25">
      <c r="A123" s="136" t="s">
        <v>1152</v>
      </c>
      <c r="B123" s="22" t="s">
        <v>14854</v>
      </c>
      <c r="C123" s="19" t="s">
        <v>2861</v>
      </c>
      <c r="D123" s="17" t="str">
        <f>VLOOKUP($C123,CDHU184!$A$3:$F$4095,2,1)</f>
        <v>Vidro laminado temperado neutro verde de 12 mm</v>
      </c>
      <c r="E123" s="19" t="str">
        <f>VLOOKUP($C123,CDHU184!$A$3:$F$4095,3,1)</f>
        <v>M2</v>
      </c>
      <c r="F123" s="18">
        <v>12</v>
      </c>
      <c r="G123" s="24"/>
      <c r="H123" s="131"/>
      <c r="J123" s="36"/>
    </row>
    <row r="124" spans="1:11" ht="15" customHeight="1" x14ac:dyDescent="0.25">
      <c r="A124" s="136" t="s">
        <v>14875</v>
      </c>
      <c r="B124" s="22" t="s">
        <v>14854</v>
      </c>
      <c r="C124" s="19" t="s">
        <v>2861</v>
      </c>
      <c r="D124" s="17" t="s">
        <v>14876</v>
      </c>
      <c r="E124" s="19" t="str">
        <f>VLOOKUP($C124,CDHU184!$A$3:$F$4095,3,1)</f>
        <v>M2</v>
      </c>
      <c r="F124" s="18">
        <v>95.7</v>
      </c>
      <c r="G124" s="24"/>
      <c r="H124" s="131"/>
      <c r="I124" s="94"/>
      <c r="J124" s="95"/>
      <c r="K124" s="94"/>
    </row>
    <row r="125" spans="1:11" x14ac:dyDescent="0.25">
      <c r="A125" s="132"/>
      <c r="B125" s="27"/>
      <c r="C125" s="33"/>
      <c r="D125" s="20"/>
      <c r="E125" s="23"/>
      <c r="F125" s="24"/>
      <c r="G125" s="24"/>
      <c r="H125" s="133"/>
      <c r="J125" s="36"/>
    </row>
    <row r="126" spans="1:11" x14ac:dyDescent="0.25">
      <c r="A126" s="134" t="s">
        <v>8197</v>
      </c>
      <c r="B126" s="28"/>
      <c r="C126" s="34"/>
      <c r="D126" s="13" t="s">
        <v>2876</v>
      </c>
      <c r="E126" s="14"/>
      <c r="F126" s="29"/>
      <c r="G126" s="30"/>
      <c r="H126" s="135"/>
      <c r="J126" s="36"/>
    </row>
    <row r="127" spans="1:11" ht="25.5" x14ac:dyDescent="0.25">
      <c r="A127" s="136" t="s">
        <v>1169</v>
      </c>
      <c r="B127" s="22" t="s">
        <v>14854</v>
      </c>
      <c r="C127" s="19" t="s">
        <v>2895</v>
      </c>
      <c r="D127" s="17" t="str">
        <f>VLOOKUP($C127,CDHU184!$A$3:$F$4095,2,1)</f>
        <v>Corrimão, bate-maca ou protetor de parede em PVC, com amortecimento à impacto, altura de 131 mm</v>
      </c>
      <c r="E127" s="19" t="str">
        <f>VLOOKUP($C127,CDHU184!$A$3:$F$4095,3,1)</f>
        <v>M</v>
      </c>
      <c r="F127" s="18">
        <v>250</v>
      </c>
      <c r="G127" s="24"/>
      <c r="H127" s="131"/>
      <c r="J127" s="36"/>
    </row>
    <row r="128" spans="1:11" x14ac:dyDescent="0.25">
      <c r="A128" s="136" t="s">
        <v>1177</v>
      </c>
      <c r="B128" s="22" t="s">
        <v>14854</v>
      </c>
      <c r="C128" s="19" t="s">
        <v>2901</v>
      </c>
      <c r="D128" s="17" t="str">
        <f>VLOOKUP($C128,CDHU184!$A$3:$F$4095,2,1)</f>
        <v>Cantoneira adesiva em vinil de alto impacto</v>
      </c>
      <c r="E128" s="19" t="str">
        <f>VLOOKUP($C128,CDHU184!$A$3:$F$4095,3,1)</f>
        <v>M</v>
      </c>
      <c r="F128" s="18">
        <v>50</v>
      </c>
      <c r="G128" s="24"/>
      <c r="H128" s="131"/>
      <c r="J128" s="36"/>
    </row>
    <row r="129" spans="1:10" x14ac:dyDescent="0.25">
      <c r="A129" s="132"/>
      <c r="B129" s="27"/>
      <c r="C129" s="33"/>
      <c r="D129" s="20"/>
      <c r="E129" s="23"/>
      <c r="F129" s="24"/>
      <c r="G129" s="24"/>
      <c r="H129" s="133"/>
      <c r="J129" s="36"/>
    </row>
    <row r="130" spans="1:10" x14ac:dyDescent="0.25">
      <c r="A130" s="134" t="s">
        <v>8198</v>
      </c>
      <c r="B130" s="28"/>
      <c r="C130" s="34"/>
      <c r="D130" s="13" t="s">
        <v>2908</v>
      </c>
      <c r="E130" s="14"/>
      <c r="F130" s="29"/>
      <c r="G130" s="30"/>
      <c r="H130" s="135"/>
      <c r="J130" s="36"/>
    </row>
    <row r="131" spans="1:10" ht="25.5" x14ac:dyDescent="0.25">
      <c r="A131" s="136" t="s">
        <v>1183</v>
      </c>
      <c r="B131" s="22" t="s">
        <v>14854</v>
      </c>
      <c r="C131" s="19" t="s">
        <v>2911</v>
      </c>
      <c r="D131" s="17" t="str">
        <f>VLOOKUP($C131,CDHU184!$A$3:$F$4095,2,1)</f>
        <v>Ferragem completa com maçaneta tipo alavanca, para porta externa com 1 folha</v>
      </c>
      <c r="E131" s="19" t="str">
        <f>VLOOKUP($C131,CDHU184!$A$3:$F$4095,3,1)</f>
        <v>CJ</v>
      </c>
      <c r="F131" s="18">
        <v>25</v>
      </c>
      <c r="G131" s="24"/>
      <c r="H131" s="131"/>
      <c r="J131" s="36"/>
    </row>
    <row r="132" spans="1:10" ht="25.5" x14ac:dyDescent="0.25">
      <c r="A132" s="136" t="s">
        <v>1207</v>
      </c>
      <c r="B132" s="22" t="s">
        <v>14854</v>
      </c>
      <c r="C132" s="19" t="s">
        <v>2913</v>
      </c>
      <c r="D132" s="17" t="str">
        <f>VLOOKUP($C132,CDHU184!$A$3:$F$4095,2,1)</f>
        <v>Ferragem completa com maçaneta tipo alavanca, para porta externa com 2 folhas</v>
      </c>
      <c r="E132" s="19" t="str">
        <f>VLOOKUP($C132,CDHU184!$A$3:$F$4095,3,1)</f>
        <v>CJ</v>
      </c>
      <c r="F132" s="18">
        <v>5</v>
      </c>
      <c r="G132" s="24"/>
      <c r="H132" s="131"/>
      <c r="J132" s="36"/>
    </row>
    <row r="133" spans="1:10" x14ac:dyDescent="0.25">
      <c r="A133" s="136" t="s">
        <v>1214</v>
      </c>
      <c r="B133" s="22" t="s">
        <v>14854</v>
      </c>
      <c r="C133" s="19" t="s">
        <v>2925</v>
      </c>
      <c r="D133" s="17" t="str">
        <f>VLOOKUP($C133,CDHU184!$A$3:$F$4095,2,1)</f>
        <v>Fechadura eletromagnética para capacidade de atraque de 150 kgf</v>
      </c>
      <c r="E133" s="19" t="str">
        <f>VLOOKUP($C133,CDHU184!$A$3:$F$4095,3,1)</f>
        <v>UN</v>
      </c>
      <c r="F133" s="18">
        <v>2</v>
      </c>
      <c r="G133" s="24"/>
      <c r="H133" s="131"/>
      <c r="J133" s="36"/>
    </row>
    <row r="134" spans="1:10" x14ac:dyDescent="0.25">
      <c r="A134" s="136" t="s">
        <v>1220</v>
      </c>
      <c r="B134" s="22" t="s">
        <v>14854</v>
      </c>
      <c r="C134" s="19" t="s">
        <v>2931</v>
      </c>
      <c r="D134" s="17" t="str">
        <f>VLOOKUP($C134,CDHU184!$A$3:$F$4095,2,1)</f>
        <v>Mola aérea para porta, com esforço acima de 60 kg até 80 kg</v>
      </c>
      <c r="E134" s="19" t="str">
        <f>VLOOKUP($C134,CDHU184!$A$3:$F$4095,3,1)</f>
        <v>UN</v>
      </c>
      <c r="F134" s="18">
        <v>10</v>
      </c>
      <c r="G134" s="24"/>
      <c r="H134" s="131"/>
      <c r="J134" s="36"/>
    </row>
    <row r="135" spans="1:10" x14ac:dyDescent="0.25">
      <c r="A135" s="136" t="s">
        <v>1227</v>
      </c>
      <c r="B135" s="22" t="s">
        <v>14854</v>
      </c>
      <c r="C135" s="19" t="s">
        <v>2997</v>
      </c>
      <c r="D135" s="17" t="str">
        <f>VLOOKUP($C135,CDHU184!$A$3:$F$4095,2,1)</f>
        <v>Dobradiça em latão cromado, com mola tipo vai e vem, de 3"</v>
      </c>
      <c r="E135" s="19" t="str">
        <f>VLOOKUP($C135,CDHU184!$A$3:$F$4095,3,1)</f>
        <v>CJ</v>
      </c>
      <c r="F135" s="18">
        <v>12</v>
      </c>
      <c r="G135" s="24"/>
      <c r="H135" s="131"/>
      <c r="J135" s="36"/>
    </row>
    <row r="136" spans="1:10" x14ac:dyDescent="0.25">
      <c r="A136" s="136" t="s">
        <v>14862</v>
      </c>
      <c r="B136" s="22" t="s">
        <v>14854</v>
      </c>
      <c r="C136" s="19" t="s">
        <v>3005</v>
      </c>
      <c r="D136" s="17" t="str">
        <f>VLOOKUP($C136,CDHU184!$A$3:$F$4095,2,1)</f>
        <v>Fechadura de centro com cilindro para porta em vidro temperado</v>
      </c>
      <c r="E136" s="19" t="str">
        <f>VLOOKUP($C136,CDHU184!$A$3:$F$4095,3,1)</f>
        <v>UN</v>
      </c>
      <c r="F136" s="18">
        <v>2</v>
      </c>
      <c r="G136" s="24"/>
      <c r="H136" s="131"/>
      <c r="J136" s="36"/>
    </row>
    <row r="137" spans="1:10" ht="25.5" x14ac:dyDescent="0.25">
      <c r="A137" s="136" t="s">
        <v>14863</v>
      </c>
      <c r="B137" s="22" t="s">
        <v>14854</v>
      </c>
      <c r="C137" s="19" t="s">
        <v>3007</v>
      </c>
      <c r="D137" s="17" t="str">
        <f>VLOOKUP($C137,CDHU184!$A$3:$F$4095,2,1)</f>
        <v>Puxador duplo em aço inoxidável, para porta de madeira, alumínio ou vidro, de 350 mm</v>
      </c>
      <c r="E137" s="19" t="str">
        <f>VLOOKUP($C137,CDHU184!$A$3:$F$4095,3,1)</f>
        <v>UN</v>
      </c>
      <c r="F137" s="18">
        <v>4</v>
      </c>
      <c r="G137" s="24"/>
      <c r="H137" s="131"/>
      <c r="J137" s="36"/>
    </row>
    <row r="138" spans="1:10" x14ac:dyDescent="0.25">
      <c r="A138" s="136" t="s">
        <v>14864</v>
      </c>
      <c r="B138" s="22" t="s">
        <v>14854</v>
      </c>
      <c r="C138" s="19" t="s">
        <v>3013</v>
      </c>
      <c r="D138" s="17" t="str">
        <f>VLOOKUP($C138,CDHU184!$A$3:$F$4095,2,1)</f>
        <v>Equipamento automatizador de portas deslizantes para folha dupla</v>
      </c>
      <c r="E138" s="19" t="str">
        <f>VLOOKUP($C138,CDHU184!$A$3:$F$4095,3,1)</f>
        <v>UN</v>
      </c>
      <c r="F138" s="18">
        <v>2</v>
      </c>
      <c r="G138" s="24"/>
      <c r="H138" s="131"/>
      <c r="J138" s="36"/>
    </row>
    <row r="139" spans="1:10" x14ac:dyDescent="0.25">
      <c r="A139" s="132"/>
      <c r="B139" s="27"/>
      <c r="C139" s="33"/>
      <c r="D139" s="20"/>
      <c r="E139" s="23"/>
      <c r="F139" s="24"/>
      <c r="G139" s="24"/>
      <c r="H139" s="133"/>
      <c r="J139" s="36"/>
    </row>
    <row r="140" spans="1:10" x14ac:dyDescent="0.25">
      <c r="A140" s="134" t="s">
        <v>8199</v>
      </c>
      <c r="B140" s="28"/>
      <c r="C140" s="34"/>
      <c r="D140" s="13" t="s">
        <v>3056</v>
      </c>
      <c r="E140" s="14"/>
      <c r="F140" s="29"/>
      <c r="G140" s="30"/>
      <c r="H140" s="135"/>
      <c r="J140" s="36"/>
    </row>
    <row r="141" spans="1:10" ht="25.5" x14ac:dyDescent="0.25">
      <c r="A141" s="136" t="s">
        <v>1289</v>
      </c>
      <c r="B141" s="22" t="s">
        <v>14854</v>
      </c>
      <c r="C141" s="19" t="s">
        <v>3063</v>
      </c>
      <c r="D141" s="17" t="str">
        <f>VLOOKUP($C141,CDHU184!$A$3:$F$4095,2,1)</f>
        <v>Barra de apoio reta, para pessoas com mobilidade reduzida, em tubo de aço inoxidável de 1 1/2´ x 800 mm</v>
      </c>
      <c r="E141" s="19" t="str">
        <f>VLOOKUP($C141,CDHU184!$A$3:$F$4095,3,1)</f>
        <v>UN</v>
      </c>
      <c r="F141" s="18">
        <v>10</v>
      </c>
      <c r="G141" s="24"/>
      <c r="H141" s="131"/>
      <c r="J141" s="36"/>
    </row>
    <row r="142" spans="1:10" ht="25.5" x14ac:dyDescent="0.25">
      <c r="A142" s="136" t="s">
        <v>8200</v>
      </c>
      <c r="B142" s="22" t="s">
        <v>14854</v>
      </c>
      <c r="C142" s="19" t="s">
        <v>3065</v>
      </c>
      <c r="D142" s="17" t="str">
        <f>VLOOKUP($C142,CDHU184!$A$3:$F$4095,2,1)</f>
        <v>Barra de apoio em ângulo de 90°, para pessoas com mobilidade reduzida, em tubo de aço inoxidável de 1 1/2´ x 800 x 800 mm</v>
      </c>
      <c r="E142" s="19" t="str">
        <f>VLOOKUP($C142,CDHU184!$A$3:$F$4095,3,1)</f>
        <v>UN</v>
      </c>
      <c r="F142" s="18">
        <v>7</v>
      </c>
      <c r="G142" s="24"/>
      <c r="H142" s="131"/>
      <c r="J142" s="36"/>
    </row>
    <row r="143" spans="1:10" ht="25.5" x14ac:dyDescent="0.25">
      <c r="A143" s="136" t="s">
        <v>8201</v>
      </c>
      <c r="B143" s="22" t="s">
        <v>14854</v>
      </c>
      <c r="C143" s="19" t="s">
        <v>3061</v>
      </c>
      <c r="D143" s="17" t="str">
        <f>VLOOKUP($C143,CDHU184!$A$3:$F$4095,2,1)</f>
        <v>Barra de apoio reta, para pessoas com mobilidade reduzida, em tubo de aço inoxidável de 1 1/2´ x 500 mm</v>
      </c>
      <c r="E143" s="19" t="str">
        <f>VLOOKUP($C143,CDHU184!$A$3:$F$4095,3,1)</f>
        <v>UN</v>
      </c>
      <c r="F143" s="18">
        <v>6</v>
      </c>
      <c r="G143" s="24"/>
      <c r="H143" s="131"/>
      <c r="J143" s="36"/>
    </row>
    <row r="144" spans="1:10" ht="25.5" x14ac:dyDescent="0.25">
      <c r="A144" s="136" t="s">
        <v>1297</v>
      </c>
      <c r="B144" s="22" t="s">
        <v>14854</v>
      </c>
      <c r="C144" s="19" t="s">
        <v>3077</v>
      </c>
      <c r="D144" s="17" t="str">
        <f>VLOOKUP($C144,CDHU184!$A$3:$F$4095,2,1)</f>
        <v>Barra de proteção para lavatório, para pessoas com mobilidade reduzida, em tubo de alumínio acabamento com pintura epóxi</v>
      </c>
      <c r="E144" s="19" t="str">
        <f>VLOOKUP($C144,CDHU184!$A$3:$F$4095,3,1)</f>
        <v>UN</v>
      </c>
      <c r="F144" s="18">
        <v>6</v>
      </c>
      <c r="G144" s="24"/>
      <c r="H144" s="131"/>
      <c r="J144" s="36"/>
    </row>
    <row r="145" spans="1:11" x14ac:dyDescent="0.25">
      <c r="A145" s="132"/>
      <c r="B145" s="27"/>
      <c r="C145" s="33"/>
      <c r="D145" s="20"/>
      <c r="E145" s="23"/>
      <c r="F145" s="24"/>
      <c r="G145" s="24"/>
      <c r="H145" s="133"/>
      <c r="J145" s="36"/>
    </row>
    <row r="146" spans="1:11" x14ac:dyDescent="0.25">
      <c r="A146" s="134" t="s">
        <v>8199</v>
      </c>
      <c r="B146" s="28"/>
      <c r="C146" s="34"/>
      <c r="D146" s="13" t="s">
        <v>3150</v>
      </c>
      <c r="E146" s="14"/>
      <c r="F146" s="29"/>
      <c r="G146" s="30"/>
      <c r="H146" s="135"/>
      <c r="J146" s="36"/>
    </row>
    <row r="147" spans="1:11" ht="25.5" x14ac:dyDescent="0.25">
      <c r="A147" s="136" t="s">
        <v>1289</v>
      </c>
      <c r="B147" s="22" t="s">
        <v>14854</v>
      </c>
      <c r="C147" s="19" t="s">
        <v>3305</v>
      </c>
      <c r="D147" s="17" t="str">
        <f>VLOOKUP($C147,CDHU184!$A$3:$F$4095,2,1)</f>
        <v>Impermeabilização em pintura de asfalto oxidado com solventes orgânicos, sobre massa</v>
      </c>
      <c r="E147" s="19" t="str">
        <f>VLOOKUP($C147,CDHU184!$A$3:$F$4095,3,1)</f>
        <v>M2</v>
      </c>
      <c r="F147" s="18">
        <f>569.2+97.84</f>
        <v>667.04000000000008</v>
      </c>
      <c r="G147" s="24"/>
      <c r="H147" s="131"/>
      <c r="J147" s="36"/>
    </row>
    <row r="148" spans="1:11" ht="25.5" x14ac:dyDescent="0.25">
      <c r="A148" s="136" t="s">
        <v>8200</v>
      </c>
      <c r="B148" s="22" t="s">
        <v>14854</v>
      </c>
      <c r="C148" s="19" t="s">
        <v>3295</v>
      </c>
      <c r="D148" s="17" t="str">
        <f>VLOOKUP($C148,CDHU184!$A$3:$F$4095,2,1)</f>
        <v>Impermeabilização em manta asfáltica com armadura, tipo III-B, espessura de 4 mm</v>
      </c>
      <c r="E148" s="19" t="str">
        <f>VLOOKUP($C148,CDHU184!$A$3:$F$4095,3,1)</f>
        <v>M2</v>
      </c>
      <c r="F148" s="18">
        <f>F147</f>
        <v>667.04000000000008</v>
      </c>
      <c r="G148" s="24"/>
      <c r="H148" s="131"/>
      <c r="J148" s="36"/>
    </row>
    <row r="149" spans="1:11" x14ac:dyDescent="0.25">
      <c r="A149" s="136" t="s">
        <v>8201</v>
      </c>
      <c r="B149" s="22" t="s">
        <v>14854</v>
      </c>
      <c r="C149" s="19" t="s">
        <v>3335</v>
      </c>
      <c r="D149" s="17" t="str">
        <f>VLOOKUP($C149,CDHU184!$A$3:$F$4095,2,1)</f>
        <v>Aplicação de papel Kraft</v>
      </c>
      <c r="E149" s="19" t="str">
        <f>VLOOKUP($C149,CDHU184!$A$3:$F$4095,3,1)</f>
        <v>M2</v>
      </c>
      <c r="F149" s="18">
        <f>F147</f>
        <v>667.04000000000008</v>
      </c>
      <c r="G149" s="24"/>
      <c r="H149" s="131"/>
      <c r="J149" s="36"/>
    </row>
    <row r="150" spans="1:11" ht="25.5" x14ac:dyDescent="0.25">
      <c r="A150" s="136" t="s">
        <v>1297</v>
      </c>
      <c r="B150" s="22" t="s">
        <v>14854</v>
      </c>
      <c r="C150" s="19" t="s">
        <v>3339</v>
      </c>
      <c r="D150" s="17" t="str">
        <f>VLOOKUP($C150,CDHU184!$A$3:$F$4095,2,1)</f>
        <v>Tela galvanizada fio 24 BWG, malha hexagonal de 1/2´, para armadura de argamassa</v>
      </c>
      <c r="E150" s="19" t="str">
        <f>VLOOKUP($C150,CDHU184!$A$3:$F$4095,3,1)</f>
        <v>M2</v>
      </c>
      <c r="F150" s="18">
        <v>30</v>
      </c>
      <c r="G150" s="24"/>
      <c r="H150" s="131"/>
      <c r="J150" s="36"/>
    </row>
    <row r="151" spans="1:11" x14ac:dyDescent="0.25">
      <c r="A151" s="136" t="s">
        <v>1313</v>
      </c>
      <c r="B151" s="22" t="s">
        <v>14854</v>
      </c>
      <c r="C151" s="19" t="s">
        <v>1799</v>
      </c>
      <c r="D151" s="17" t="str">
        <f>VLOOKUP($C151,CDHU184!$A$3:$F$4095,2,1)</f>
        <v>Argamassa de regularização e/ou proteção</v>
      </c>
      <c r="E151" s="19" t="str">
        <f>VLOOKUP($C151,CDHU184!$A$3:$F$4095,3,1)</f>
        <v>M3</v>
      </c>
      <c r="F151" s="18">
        <f>F149*0.07</f>
        <v>46.692800000000013</v>
      </c>
      <c r="G151" s="24"/>
      <c r="H151" s="131"/>
      <c r="J151" s="36"/>
    </row>
    <row r="152" spans="1:11" x14ac:dyDescent="0.25">
      <c r="A152" s="132"/>
      <c r="B152" s="27"/>
      <c r="C152" s="33"/>
      <c r="D152" s="20"/>
      <c r="E152" s="23"/>
      <c r="F152" s="24"/>
      <c r="G152" s="24"/>
      <c r="H152" s="133"/>
      <c r="J152" s="36"/>
    </row>
    <row r="153" spans="1:11" x14ac:dyDescent="0.25">
      <c r="A153" s="134" t="s">
        <v>8202</v>
      </c>
      <c r="B153" s="28"/>
      <c r="C153" s="34"/>
      <c r="D153" s="13" t="s">
        <v>3342</v>
      </c>
      <c r="E153" s="14"/>
      <c r="F153" s="29"/>
      <c r="G153" s="30"/>
      <c r="H153" s="135"/>
      <c r="J153" s="36"/>
    </row>
    <row r="154" spans="1:11" x14ac:dyDescent="0.25">
      <c r="A154" s="136" t="s">
        <v>1410</v>
      </c>
      <c r="B154" s="22" t="s">
        <v>14854</v>
      </c>
      <c r="C154" s="19" t="s">
        <v>3357</v>
      </c>
      <c r="D154" s="17" t="str">
        <f>VLOOKUP($C154,CDHU184!$A$3:$F$4095,2,1)</f>
        <v>Massa corrida a base de PVA</v>
      </c>
      <c r="E154" s="19" t="str">
        <f>VLOOKUP($C154,CDHU184!$A$3:$F$4095,3,1)</f>
        <v>M2</v>
      </c>
      <c r="F154" s="18">
        <f>F155</f>
        <v>1599.44</v>
      </c>
      <c r="G154" s="24"/>
      <c r="H154" s="131"/>
      <c r="J154" s="36"/>
    </row>
    <row r="155" spans="1:11" x14ac:dyDescent="0.25">
      <c r="A155" s="136" t="s">
        <v>1431</v>
      </c>
      <c r="B155" s="22" t="s">
        <v>14854</v>
      </c>
      <c r="C155" s="19" t="s">
        <v>3359</v>
      </c>
      <c r="D155" s="17" t="str">
        <f>VLOOKUP($C155,CDHU184!$A$3:$F$4095,2,1)</f>
        <v>Massa corrida à base de resina acrílica</v>
      </c>
      <c r="E155" s="19" t="str">
        <f>VLOOKUP($C155,CDHU184!$A$3:$F$4095,3,1)</f>
        <v>M2</v>
      </c>
      <c r="F155" s="18">
        <v>1599.44</v>
      </c>
      <c r="G155" s="24"/>
      <c r="H155" s="131"/>
      <c r="J155" s="36"/>
    </row>
    <row r="156" spans="1:11" x14ac:dyDescent="0.25">
      <c r="A156" s="136" t="s">
        <v>8203</v>
      </c>
      <c r="B156" s="22" t="s">
        <v>14854</v>
      </c>
      <c r="C156" s="19" t="s">
        <v>3415</v>
      </c>
      <c r="D156" s="17" t="str">
        <f>VLOOKUP($C156,CDHU184!$A$3:$F$4095,2,1)</f>
        <v>Tinta acrílica antimofo em massa, inclusive preparo</v>
      </c>
      <c r="E156" s="19" t="str">
        <f>VLOOKUP($C156,CDHU184!$A$3:$F$4095,3,1)</f>
        <v>M2</v>
      </c>
      <c r="F156" s="18">
        <v>1599.44</v>
      </c>
      <c r="G156" s="24"/>
      <c r="H156" s="131"/>
      <c r="J156" s="36"/>
      <c r="K156" s="98"/>
    </row>
    <row r="157" spans="1:11" x14ac:dyDescent="0.25">
      <c r="A157" s="136" t="s">
        <v>8204</v>
      </c>
      <c r="B157" s="22" t="s">
        <v>14854</v>
      </c>
      <c r="C157" s="19" t="s">
        <v>3421</v>
      </c>
      <c r="D157" s="17" t="str">
        <f>VLOOKUP($C157,CDHU184!$A$3:$F$4095,2,1)</f>
        <v>Epóxi em massa, inclusive preparo</v>
      </c>
      <c r="E157" s="19" t="str">
        <f>VLOOKUP($C157,CDHU184!$A$3:$F$4095,3,1)</f>
        <v>M2</v>
      </c>
      <c r="F157" s="18">
        <v>500</v>
      </c>
      <c r="G157" s="24"/>
      <c r="H157" s="131"/>
      <c r="J157" s="36"/>
    </row>
    <row r="158" spans="1:11" x14ac:dyDescent="0.25">
      <c r="A158" s="136" t="s">
        <v>1441</v>
      </c>
      <c r="B158" s="22" t="s">
        <v>14854</v>
      </c>
      <c r="C158" s="19" t="s">
        <v>3425</v>
      </c>
      <c r="D158" s="17" t="str">
        <f>VLOOKUP($C158,CDHU184!$A$3:$F$4095,2,1)</f>
        <v>Textura acrílica para uso interno / externo, inclusive preparo</v>
      </c>
      <c r="E158" s="19" t="str">
        <f>VLOOKUP($C158,CDHU184!$A$3:$F$4095,3,1)</f>
        <v>M2</v>
      </c>
      <c r="F158" s="18">
        <v>250</v>
      </c>
      <c r="G158" s="24"/>
      <c r="H158" s="131"/>
      <c r="J158" s="36"/>
    </row>
    <row r="159" spans="1:11" x14ac:dyDescent="0.25">
      <c r="A159" s="132"/>
      <c r="B159" s="27"/>
      <c r="C159" s="33"/>
      <c r="D159" s="20"/>
      <c r="E159" s="23"/>
      <c r="F159" s="24"/>
      <c r="G159" s="24"/>
      <c r="H159" s="133"/>
      <c r="J159" s="36"/>
    </row>
    <row r="160" spans="1:11" x14ac:dyDescent="0.25">
      <c r="A160" s="134" t="s">
        <v>8205</v>
      </c>
      <c r="B160" s="28"/>
      <c r="C160" s="34"/>
      <c r="D160" s="13" t="s">
        <v>8249</v>
      </c>
      <c r="E160" s="14"/>
      <c r="F160" s="29"/>
      <c r="G160" s="30"/>
      <c r="H160" s="135"/>
      <c r="J160" s="36"/>
    </row>
    <row r="161" spans="1:10" x14ac:dyDescent="0.25">
      <c r="A161" s="136" t="s">
        <v>1457</v>
      </c>
      <c r="B161" s="22" t="s">
        <v>14854</v>
      </c>
      <c r="C161" s="19" t="s">
        <v>3813</v>
      </c>
      <c r="D161" s="17" t="str">
        <f>VLOOKUP($C161,CDHU184!$A$3:$F$4095,2,1)</f>
        <v>Quadro Telebrás de embutir de 400 x 400 x 120 mm</v>
      </c>
      <c r="E161" s="19" t="str">
        <f>VLOOKUP($C161,CDHU184!$A$3:$F$4095,3,1)</f>
        <v>UN</v>
      </c>
      <c r="F161" s="18">
        <v>1</v>
      </c>
      <c r="G161" s="24"/>
      <c r="H161" s="131"/>
      <c r="J161" s="36"/>
    </row>
    <row r="162" spans="1:10" ht="25.5" x14ac:dyDescent="0.25">
      <c r="A162" s="136" t="s">
        <v>1464</v>
      </c>
      <c r="B162" s="22" t="s">
        <v>14854</v>
      </c>
      <c r="C162" s="19" t="s">
        <v>3849</v>
      </c>
      <c r="D162" s="17" t="str">
        <f>VLOOKUP($C162,CDHU184!$A$3:$F$4095,2,1)</f>
        <v>Quadro de distribuição universal de sobrepor, para disjuntores 24 DIN / 18 Bolt-on - 150 A - sem componentes</v>
      </c>
      <c r="E162" s="19" t="str">
        <f>VLOOKUP($C162,CDHU184!$A$3:$F$4095,3,1)</f>
        <v>UN</v>
      </c>
      <c r="F162" s="18">
        <v>1</v>
      </c>
      <c r="G162" s="24"/>
      <c r="H162" s="131"/>
      <c r="J162" s="36"/>
    </row>
    <row r="163" spans="1:10" ht="25.5" x14ac:dyDescent="0.25">
      <c r="A163" s="136" t="s">
        <v>1477</v>
      </c>
      <c r="B163" s="22" t="s">
        <v>14854</v>
      </c>
      <c r="C163" s="19" t="s">
        <v>3851</v>
      </c>
      <c r="D163" s="17" t="str">
        <f>VLOOKUP($C163,CDHU184!$A$3:$F$4095,2,1)</f>
        <v>Quadro de distribuição universal de sobrepor, para disjuntores 34 DIN / 24 Bolt-on - 150 A - sem componentes</v>
      </c>
      <c r="E163" s="19" t="str">
        <f>VLOOKUP($C163,CDHU184!$A$3:$F$4095,3,1)</f>
        <v>UN</v>
      </c>
      <c r="F163" s="18">
        <v>2</v>
      </c>
      <c r="G163" s="24"/>
      <c r="H163" s="131"/>
      <c r="J163" s="36"/>
    </row>
    <row r="164" spans="1:10" ht="25.5" x14ac:dyDescent="0.25">
      <c r="A164" s="136" t="s">
        <v>1485</v>
      </c>
      <c r="B164" s="22" t="s">
        <v>14854</v>
      </c>
      <c r="C164" s="19" t="s">
        <v>3857</v>
      </c>
      <c r="D164" s="17" t="str">
        <f>VLOOKUP($C164,CDHU184!$A$3:$F$4095,2,1)</f>
        <v>Quadro de distribuição universal de sobrepor, para disjuntores 70 DIN / 50 Bolt-on - 225 A - sem componentes</v>
      </c>
      <c r="E164" s="19" t="str">
        <f>VLOOKUP($C164,CDHU184!$A$3:$F$4095,3,1)</f>
        <v>UN</v>
      </c>
      <c r="F164" s="18">
        <v>1</v>
      </c>
      <c r="G164" s="24"/>
      <c r="H164" s="131"/>
      <c r="J164" s="36"/>
    </row>
    <row r="165" spans="1:10" x14ac:dyDescent="0.25">
      <c r="A165" s="136" t="s">
        <v>1492</v>
      </c>
      <c r="B165" s="22" t="s">
        <v>14854</v>
      </c>
      <c r="C165" s="19" t="s">
        <v>3865</v>
      </c>
      <c r="D165" s="17" t="str">
        <f>VLOOKUP($C165,CDHU184!$A$3:$F$4095,2,1)</f>
        <v>Barramento de cobre nu</v>
      </c>
      <c r="E165" s="19" t="str">
        <f>VLOOKUP($C165,CDHU184!$A$3:$F$4095,3,1)</f>
        <v>KG</v>
      </c>
      <c r="F165" s="18">
        <v>10</v>
      </c>
      <c r="G165" s="24"/>
      <c r="H165" s="131"/>
      <c r="J165" s="36"/>
    </row>
    <row r="166" spans="1:10" ht="15" customHeight="1" x14ac:dyDescent="0.25">
      <c r="A166" s="136" t="s">
        <v>8206</v>
      </c>
      <c r="B166" s="22" t="s">
        <v>14854</v>
      </c>
      <c r="C166" s="19" t="s">
        <v>3925</v>
      </c>
      <c r="D166" s="17" t="str">
        <f>VLOOKUP($C166,CDHU184!$A$3:$F$4095,2,1)</f>
        <v>Disjuntor termomagnético, tripolar 220/380 V, corrente de 60 A até 100 A</v>
      </c>
      <c r="E166" s="19" t="str">
        <f>VLOOKUP($C166,CDHU184!$A$3:$F$4095,3,1)</f>
        <v>UN</v>
      </c>
      <c r="F166" s="18">
        <v>15</v>
      </c>
      <c r="G166" s="24"/>
      <c r="H166" s="131"/>
      <c r="J166" s="36"/>
    </row>
    <row r="167" spans="1:10" ht="25.5" x14ac:dyDescent="0.25">
      <c r="A167" s="136" t="s">
        <v>8207</v>
      </c>
      <c r="B167" s="22" t="s">
        <v>14854</v>
      </c>
      <c r="C167" s="19" t="s">
        <v>3931</v>
      </c>
      <c r="D167" s="17" t="str">
        <f>VLOOKUP($C167,CDHU184!$A$3:$F$4095,2,1)</f>
        <v>Disjuntor série universal, em caixa moldada, térmico fixo e magnético ajustável, tripolar 600 V, corrente de 300 A até 400 A</v>
      </c>
      <c r="E167" s="19" t="str">
        <f>VLOOKUP($C167,CDHU184!$A$3:$F$4095,3,1)</f>
        <v>UN</v>
      </c>
      <c r="F167" s="18">
        <v>3</v>
      </c>
      <c r="G167" s="24"/>
      <c r="H167" s="131"/>
      <c r="J167" s="36"/>
    </row>
    <row r="168" spans="1:10" ht="25.5" x14ac:dyDescent="0.25">
      <c r="A168" s="136" t="s">
        <v>8208</v>
      </c>
      <c r="B168" s="22" t="s">
        <v>14854</v>
      </c>
      <c r="C168" s="19" t="s">
        <v>3927</v>
      </c>
      <c r="D168" s="17" t="str">
        <f>VLOOKUP($C168,CDHU184!$A$3:$F$4095,2,1)</f>
        <v>Disjuntor série universal, em caixa moldada, térmico e magnético fixos, bipolar 480 V, corrente de 60 A até 100 A</v>
      </c>
      <c r="E168" s="19" t="str">
        <f>VLOOKUP($C168,CDHU184!$A$3:$F$4095,3,1)</f>
        <v>UN</v>
      </c>
      <c r="F168" s="18">
        <v>2</v>
      </c>
      <c r="G168" s="24"/>
      <c r="H168" s="131"/>
      <c r="J168" s="36"/>
    </row>
    <row r="169" spans="1:10" ht="25.5" x14ac:dyDescent="0.25">
      <c r="A169" s="136" t="s">
        <v>8209</v>
      </c>
      <c r="B169" s="22" t="s">
        <v>14854</v>
      </c>
      <c r="C169" s="19" t="s">
        <v>3929</v>
      </c>
      <c r="D169" s="17" t="str">
        <f>VLOOKUP($C169,CDHU184!$A$3:$F$4095,2,1)</f>
        <v>Disjuntor série universal, em caixa moldada, térmico e magnético fixos, bipolar 480/600 V, corrente de 125 A</v>
      </c>
      <c r="E169" s="19" t="str">
        <f>VLOOKUP($C169,CDHU184!$A$3:$F$4095,3,1)</f>
        <v>UN</v>
      </c>
      <c r="F169" s="18">
        <v>1</v>
      </c>
      <c r="G169" s="24"/>
      <c r="H169" s="131"/>
      <c r="J169" s="36"/>
    </row>
    <row r="170" spans="1:10" x14ac:dyDescent="0.25">
      <c r="A170" s="136" t="s">
        <v>1497</v>
      </c>
      <c r="B170" s="22" t="s">
        <v>14854</v>
      </c>
      <c r="C170" s="19" t="s">
        <v>4046</v>
      </c>
      <c r="D170" s="17" t="str">
        <f>VLOOKUP($C170,CDHU184!$A$3:$F$4095,2,1)</f>
        <v>Dispositivo diferencial residual de 63 A x 30 mA - 4 polos</v>
      </c>
      <c r="E170" s="19" t="str">
        <f>VLOOKUP($C170,CDHU184!$A$3:$F$4095,3,1)</f>
        <v>UN</v>
      </c>
      <c r="F170" s="18">
        <v>3</v>
      </c>
      <c r="G170" s="24"/>
      <c r="H170" s="131"/>
      <c r="J170" s="36"/>
    </row>
    <row r="171" spans="1:10" ht="25.5" x14ac:dyDescent="0.25">
      <c r="A171" s="136" t="s">
        <v>1504</v>
      </c>
      <c r="B171" s="22" t="s">
        <v>14854</v>
      </c>
      <c r="C171" s="19" t="s">
        <v>3947</v>
      </c>
      <c r="D171" s="17" t="str">
        <f>VLOOKUP($C171,CDHU184!$A$3:$F$4095,2,1)</f>
        <v>Mini-disjuntor termomagnético, bipolar 220/380 V, corrente de 10 A até 32 A</v>
      </c>
      <c r="E171" s="19" t="str">
        <f>VLOOKUP($C171,CDHU184!$A$3:$F$4095,3,1)</f>
        <v>UN</v>
      </c>
      <c r="F171" s="18">
        <v>80</v>
      </c>
      <c r="G171" s="24"/>
      <c r="H171" s="131"/>
      <c r="J171" s="36"/>
    </row>
    <row r="172" spans="1:10" ht="25.5" x14ac:dyDescent="0.25">
      <c r="A172" s="136" t="s">
        <v>8210</v>
      </c>
      <c r="B172" s="22" t="s">
        <v>14854</v>
      </c>
      <c r="C172" s="19" t="s">
        <v>3949</v>
      </c>
      <c r="D172" s="17" t="str">
        <f>VLOOKUP($C172,CDHU184!$A$3:$F$4095,2,1)</f>
        <v>Mini-disjuntor termomagnético, bipolar 220/380 V, corrente de 40 A até 50 A</v>
      </c>
      <c r="E172" s="19" t="str">
        <f>VLOOKUP($C172,CDHU184!$A$3:$F$4095,3,1)</f>
        <v>UN</v>
      </c>
      <c r="F172" s="18">
        <v>22</v>
      </c>
      <c r="G172" s="24"/>
      <c r="H172" s="131"/>
      <c r="J172" s="36"/>
    </row>
    <row r="173" spans="1:10" x14ac:dyDescent="0.25">
      <c r="A173" s="136" t="s">
        <v>8211</v>
      </c>
      <c r="B173" s="22" t="s">
        <v>14854</v>
      </c>
      <c r="C173" s="19" t="s">
        <v>4076</v>
      </c>
      <c r="D173" s="17" t="str">
        <f>VLOOKUP($C173,CDHU184!$A$3:$F$4095,2,1)</f>
        <v>Isolador em epóxi de 1 kV para barramento</v>
      </c>
      <c r="E173" s="19" t="str">
        <f>VLOOKUP($C173,CDHU184!$A$3:$F$4095,3,1)</f>
        <v>UN</v>
      </c>
      <c r="F173" s="18">
        <v>16</v>
      </c>
      <c r="G173" s="24"/>
      <c r="H173" s="131"/>
      <c r="J173" s="36"/>
    </row>
    <row r="174" spans="1:10" ht="25.5" x14ac:dyDescent="0.25">
      <c r="A174" s="136" t="s">
        <v>8212</v>
      </c>
      <c r="B174" s="22" t="s">
        <v>14854</v>
      </c>
      <c r="C174" s="19" t="s">
        <v>4104</v>
      </c>
      <c r="D174" s="17" t="str">
        <f>VLOOKUP($C174,CDHU184!$A$3:$F$4095,2,1)</f>
        <v>Capacitor de potência trifásico de 10 kVAr, 220 V/60 Hz, para correção de fator de potência</v>
      </c>
      <c r="E174" s="19" t="str">
        <f>VLOOKUP($C174,CDHU184!$A$3:$F$4095,3,1)</f>
        <v>UN</v>
      </c>
      <c r="F174" s="18">
        <v>6</v>
      </c>
      <c r="G174" s="24"/>
      <c r="H174" s="131"/>
      <c r="J174" s="36"/>
    </row>
    <row r="175" spans="1:10" x14ac:dyDescent="0.25">
      <c r="A175" s="136" t="s">
        <v>1514</v>
      </c>
      <c r="B175" s="22" t="s">
        <v>14854</v>
      </c>
      <c r="C175" s="19" t="s">
        <v>4142</v>
      </c>
      <c r="D175" s="17" t="str">
        <f>VLOOKUP($C175,CDHU184!$A$3:$F$4095,2,1)</f>
        <v>Eletroduto de PVC rígido roscável de 3/4´ - com acessórios</v>
      </c>
      <c r="E175" s="19" t="str">
        <f>VLOOKUP($C175,CDHU184!$A$3:$F$4095,3,1)</f>
        <v>M</v>
      </c>
      <c r="F175" s="18">
        <v>3000</v>
      </c>
      <c r="G175" s="24"/>
      <c r="H175" s="131"/>
      <c r="J175" s="36"/>
    </row>
    <row r="176" spans="1:10" x14ac:dyDescent="0.25">
      <c r="A176" s="136" t="s">
        <v>8213</v>
      </c>
      <c r="B176" s="22" t="s">
        <v>14854</v>
      </c>
      <c r="C176" s="19" t="s">
        <v>4144</v>
      </c>
      <c r="D176" s="17" t="str">
        <f>VLOOKUP($C176,CDHU184!$A$3:$F$4095,2,1)</f>
        <v>Eletroduto de PVC rígido roscável de 1´ - com acessórios</v>
      </c>
      <c r="E176" s="19" t="str">
        <f>VLOOKUP($C176,CDHU184!$A$3:$F$4095,3,1)</f>
        <v>M</v>
      </c>
      <c r="F176" s="18">
        <v>500</v>
      </c>
      <c r="G176" s="24"/>
      <c r="H176" s="131"/>
      <c r="J176" s="36"/>
    </row>
    <row r="177" spans="1:10" x14ac:dyDescent="0.25">
      <c r="A177" s="136" t="s">
        <v>8214</v>
      </c>
      <c r="B177" s="22" t="s">
        <v>14854</v>
      </c>
      <c r="C177" s="19" t="s">
        <v>4160</v>
      </c>
      <c r="D177" s="17" t="str">
        <f>VLOOKUP($C177,CDHU184!$A$3:$F$4095,2,1)</f>
        <v>Eletroduto galvanizado conforme NBR13057 -  3/4´ com acessórios</v>
      </c>
      <c r="E177" s="19" t="str">
        <f>VLOOKUP($C177,CDHU184!$A$3:$F$4095,3,1)</f>
        <v>M</v>
      </c>
      <c r="F177" s="18">
        <v>536</v>
      </c>
      <c r="G177" s="24"/>
      <c r="H177" s="131"/>
      <c r="J177" s="36"/>
    </row>
    <row r="178" spans="1:10" x14ac:dyDescent="0.25">
      <c r="A178" s="136" t="s">
        <v>8215</v>
      </c>
      <c r="B178" s="22" t="s">
        <v>14854</v>
      </c>
      <c r="C178" s="19" t="s">
        <v>4161</v>
      </c>
      <c r="D178" s="17" t="str">
        <f>VLOOKUP($C178,CDHU184!$A$3:$F$4095,2,1)</f>
        <v>Eletroduto galvanizado conforme NBR13057 -  1´ com acessórios</v>
      </c>
      <c r="E178" s="19" t="str">
        <f>VLOOKUP($C178,CDHU184!$A$3:$F$4095,3,1)</f>
        <v>M</v>
      </c>
      <c r="F178" s="18">
        <v>144</v>
      </c>
      <c r="G178" s="24"/>
      <c r="H178" s="131"/>
      <c r="J178" s="36"/>
    </row>
    <row r="179" spans="1:10" x14ac:dyDescent="0.25">
      <c r="A179" s="136" t="s">
        <v>8216</v>
      </c>
      <c r="B179" s="22" t="s">
        <v>14854</v>
      </c>
      <c r="C179" s="19" t="s">
        <v>4162</v>
      </c>
      <c r="D179" s="17" t="str">
        <f>VLOOKUP($C179,CDHU184!$A$3:$F$4095,2,1)</f>
        <v>Eletroduto galvanizado conforme NBR13057 -  1 1/4´ com acessórios</v>
      </c>
      <c r="E179" s="19" t="str">
        <f>VLOOKUP($C179,CDHU184!$A$3:$F$4095,3,1)</f>
        <v>M</v>
      </c>
      <c r="F179" s="18">
        <v>110</v>
      </c>
      <c r="G179" s="24"/>
      <c r="H179" s="131"/>
      <c r="J179" s="36"/>
    </row>
    <row r="180" spans="1:10" x14ac:dyDescent="0.25">
      <c r="A180" s="136" t="s">
        <v>1523</v>
      </c>
      <c r="B180" s="22" t="s">
        <v>14854</v>
      </c>
      <c r="C180" s="19" t="s">
        <v>4164</v>
      </c>
      <c r="D180" s="17" t="str">
        <f>VLOOKUP($C180,CDHU184!$A$3:$F$4095,2,1)</f>
        <v>Eletroduto galvanizado conforme NBR13057 -  1 1/2´ com acessórios</v>
      </c>
      <c r="E180" s="19" t="str">
        <f>VLOOKUP($C180,CDHU184!$A$3:$F$4095,3,1)</f>
        <v>M</v>
      </c>
      <c r="F180" s="18">
        <v>224</v>
      </c>
      <c r="G180" s="24"/>
      <c r="H180" s="131"/>
      <c r="J180" s="36"/>
    </row>
    <row r="181" spans="1:10" x14ac:dyDescent="0.25">
      <c r="A181" s="136" t="s">
        <v>8217</v>
      </c>
      <c r="B181" s="22" t="s">
        <v>14854</v>
      </c>
      <c r="C181" s="19" t="s">
        <v>4166</v>
      </c>
      <c r="D181" s="17" t="str">
        <f>VLOOKUP($C181,CDHU184!$A$3:$F$4095,2,1)</f>
        <v>Eletroduto galvanizado conforme NBR13057 -  2´ com acessórios</v>
      </c>
      <c r="E181" s="19" t="str">
        <f>VLOOKUP($C181,CDHU184!$A$3:$F$4095,3,1)</f>
        <v>M</v>
      </c>
      <c r="F181" s="18">
        <v>130</v>
      </c>
      <c r="G181" s="24"/>
      <c r="H181" s="131"/>
      <c r="J181" s="36"/>
    </row>
    <row r="182" spans="1:10" x14ac:dyDescent="0.25">
      <c r="A182" s="136" t="s">
        <v>8218</v>
      </c>
      <c r="B182" s="22" t="s">
        <v>14854</v>
      </c>
      <c r="C182" s="19" t="s">
        <v>4168</v>
      </c>
      <c r="D182" s="17" t="str">
        <f>VLOOKUP($C182,CDHU184!$A$3:$F$4095,2,1)</f>
        <v>Eletroduto galvanizado conforme NBR13057 -  2 1/2´ com acessórios</v>
      </c>
      <c r="E182" s="19" t="str">
        <f>VLOOKUP($C182,CDHU184!$A$3:$F$4095,3,1)</f>
        <v>M</v>
      </c>
      <c r="F182" s="18">
        <v>156</v>
      </c>
      <c r="G182" s="24"/>
      <c r="H182" s="131"/>
      <c r="J182" s="36"/>
    </row>
    <row r="183" spans="1:10" x14ac:dyDescent="0.25">
      <c r="A183" s="136" t="s">
        <v>8219</v>
      </c>
      <c r="B183" s="22" t="s">
        <v>14854</v>
      </c>
      <c r="C183" s="19" t="s">
        <v>4170</v>
      </c>
      <c r="D183" s="17" t="str">
        <f>VLOOKUP($C183,CDHU184!$A$3:$F$4095,2,1)</f>
        <v>Eletroduto galvanizado conforme NBR13057 -  3´ com acessórios</v>
      </c>
      <c r="E183" s="19" t="str">
        <f>VLOOKUP($C183,CDHU184!$A$3:$F$4095,3,1)</f>
        <v>M</v>
      </c>
      <c r="F183" s="18">
        <v>196</v>
      </c>
      <c r="G183" s="24"/>
      <c r="H183" s="131"/>
      <c r="J183" s="36"/>
    </row>
    <row r="184" spans="1:10" ht="14.45" customHeight="1" x14ac:dyDescent="0.25">
      <c r="A184" s="136" t="s">
        <v>8220</v>
      </c>
      <c r="B184" s="22" t="s">
        <v>14854</v>
      </c>
      <c r="C184" s="19" t="s">
        <v>4195</v>
      </c>
      <c r="D184" s="17" t="str">
        <f>VLOOKUP($C184,CDHU184!$A$3:$F$4095,2,1)</f>
        <v>Eletroduto galvanizado a quente conforme NBR5598 - 1´ com acessórios</v>
      </c>
      <c r="E184" s="19" t="str">
        <f>VLOOKUP($C184,CDHU184!$A$3:$F$4095,3,1)</f>
        <v>M</v>
      </c>
      <c r="F184" s="18">
        <v>600</v>
      </c>
      <c r="G184" s="24"/>
      <c r="H184" s="131"/>
      <c r="J184" s="36"/>
    </row>
    <row r="185" spans="1:10" ht="25.5" x14ac:dyDescent="0.25">
      <c r="A185" s="136" t="s">
        <v>8221</v>
      </c>
      <c r="B185" s="22" t="s">
        <v>14854</v>
      </c>
      <c r="C185" s="19" t="s">
        <v>4197</v>
      </c>
      <c r="D185" s="17" t="str">
        <f>VLOOKUP($C185,CDHU184!$A$3:$F$4095,2,1)</f>
        <v>Eletroduto galvanizado a quente conforme NBR5598 - 1 1/4´ com acessórios</v>
      </c>
      <c r="E185" s="19" t="str">
        <f>VLOOKUP($C185,CDHU184!$A$3:$F$4095,3,1)</f>
        <v>M</v>
      </c>
      <c r="F185" s="18">
        <v>600</v>
      </c>
      <c r="G185" s="24"/>
      <c r="H185" s="131"/>
      <c r="J185" s="36"/>
    </row>
    <row r="186" spans="1:10" ht="25.5" x14ac:dyDescent="0.25">
      <c r="A186" s="136" t="s">
        <v>8222</v>
      </c>
      <c r="B186" s="22" t="s">
        <v>14854</v>
      </c>
      <c r="C186" s="19" t="s">
        <v>4199</v>
      </c>
      <c r="D186" s="17" t="str">
        <f>VLOOKUP($C186,CDHU184!$A$3:$F$4095,2,1)</f>
        <v>Eletroduto galvanizado a quente conforme NBR5598 - 1 1/2´ com acessórios</v>
      </c>
      <c r="E186" s="19" t="str">
        <f>VLOOKUP($C186,CDHU184!$A$3:$F$4095,3,1)</f>
        <v>M</v>
      </c>
      <c r="F186" s="18">
        <v>700</v>
      </c>
      <c r="G186" s="24"/>
      <c r="H186" s="131"/>
      <c r="J186" s="36"/>
    </row>
    <row r="187" spans="1:10" ht="14.45" customHeight="1" x14ac:dyDescent="0.25">
      <c r="A187" s="136" t="s">
        <v>8223</v>
      </c>
      <c r="B187" s="22" t="s">
        <v>14854</v>
      </c>
      <c r="C187" s="19" t="s">
        <v>4201</v>
      </c>
      <c r="D187" s="17" t="str">
        <f>VLOOKUP($C187,CDHU184!$A$3:$F$4095,2,1)</f>
        <v>Eletroduto galvanizado a quente conforme NBR5598 - 2´ com acessórios</v>
      </c>
      <c r="E187" s="19" t="str">
        <f>VLOOKUP($C187,CDHU184!$A$3:$F$4095,3,1)</f>
        <v>M</v>
      </c>
      <c r="F187" s="18">
        <v>200</v>
      </c>
      <c r="G187" s="24"/>
      <c r="H187" s="131"/>
      <c r="J187" s="36"/>
    </row>
    <row r="188" spans="1:10" x14ac:dyDescent="0.25">
      <c r="A188" s="136" t="s">
        <v>1529</v>
      </c>
      <c r="B188" s="22" t="s">
        <v>14854</v>
      </c>
      <c r="C188" s="19" t="s">
        <v>4226</v>
      </c>
      <c r="D188" s="17" t="str">
        <f>VLOOKUP($C188,CDHU184!$A$3:$F$4095,2,1)</f>
        <v>Vergalhão com rosca, porca e arruela de diâmetro 1/4´ (tirante)</v>
      </c>
      <c r="E188" s="19" t="str">
        <f>VLOOKUP($C188,CDHU184!$A$3:$F$4095,3,1)</f>
        <v>M</v>
      </c>
      <c r="F188" s="18">
        <v>600</v>
      </c>
      <c r="G188" s="24"/>
      <c r="H188" s="131"/>
      <c r="J188" s="36"/>
    </row>
    <row r="189" spans="1:10" ht="15" customHeight="1" x14ac:dyDescent="0.25">
      <c r="A189" s="136" t="s">
        <v>8224</v>
      </c>
      <c r="B189" s="22" t="s">
        <v>14854</v>
      </c>
      <c r="C189" s="19" t="s">
        <v>4230</v>
      </c>
      <c r="D189" s="17" t="str">
        <f>VLOOKUP($C189,CDHU184!$A$3:$F$4095,2,1)</f>
        <v>Perfilado perfurado 38 x 38 mm em chapa 14 pré-zincada, com acessórios</v>
      </c>
      <c r="E189" s="19" t="str">
        <f>VLOOKUP($C189,CDHU184!$A$3:$F$4095,3,1)</f>
        <v>M</v>
      </c>
      <c r="F189" s="18">
        <v>400</v>
      </c>
      <c r="G189" s="24"/>
      <c r="H189" s="131"/>
      <c r="J189" s="36"/>
    </row>
    <row r="190" spans="1:10" ht="14.45" customHeight="1" x14ac:dyDescent="0.25">
      <c r="A190" s="136" t="s">
        <v>1538</v>
      </c>
      <c r="B190" s="22" t="s">
        <v>14854</v>
      </c>
      <c r="C190" s="19" t="s">
        <v>4390</v>
      </c>
      <c r="D190" s="17" t="str">
        <f>VLOOKUP($C190,CDHU184!$A$3:$F$4095,2,1)</f>
        <v>Eletrocalha perfurada galvanizada a fogo, 100 x 50 mm, com acessórios</v>
      </c>
      <c r="E190" s="19" t="str">
        <f>VLOOKUP($C190,CDHU184!$A$3:$F$4095,3,1)</f>
        <v>M</v>
      </c>
      <c r="F190" s="18">
        <v>600</v>
      </c>
      <c r="G190" s="24"/>
      <c r="H190" s="131"/>
      <c r="J190" s="36"/>
    </row>
    <row r="191" spans="1:10" x14ac:dyDescent="0.25">
      <c r="A191" s="136" t="s">
        <v>1587</v>
      </c>
      <c r="B191" s="22" t="s">
        <v>14854</v>
      </c>
      <c r="C191" s="19" t="s">
        <v>4412</v>
      </c>
      <c r="D191" s="17" t="str">
        <f>VLOOKUP($C191,CDHU184!$A$3:$F$4095,2,1)</f>
        <v>Tampa de encaixe para eletrocalha, galvanizada a fogo, L= 100mm</v>
      </c>
      <c r="E191" s="19" t="str">
        <f>VLOOKUP($C191,CDHU184!$A$3:$F$4095,3,1)</f>
        <v>M</v>
      </c>
      <c r="F191" s="18">
        <v>600</v>
      </c>
      <c r="G191" s="24"/>
      <c r="H191" s="131"/>
      <c r="J191" s="36"/>
    </row>
    <row r="192" spans="1:10" x14ac:dyDescent="0.25">
      <c r="A192" s="136" t="s">
        <v>8225</v>
      </c>
      <c r="B192" s="22" t="s">
        <v>14854</v>
      </c>
      <c r="C192" s="19" t="s">
        <v>4428</v>
      </c>
      <c r="D192" s="17" t="str">
        <f>VLOOKUP($C192,CDHU184!$A$3:$F$4095,2,1)</f>
        <v>Suporte para eletrocalha, galvanizado a fogo, 100x50mm</v>
      </c>
      <c r="E192" s="19" t="str">
        <f>VLOOKUP($C192,CDHU184!$A$3:$F$4095,3,1)</f>
        <v>UN</v>
      </c>
      <c r="F192" s="18">
        <v>100</v>
      </c>
      <c r="G192" s="24"/>
      <c r="H192" s="131"/>
      <c r="J192" s="36"/>
    </row>
    <row r="193" spans="1:10" ht="14.45" customHeight="1" x14ac:dyDescent="0.25">
      <c r="A193" s="136" t="s">
        <v>8226</v>
      </c>
      <c r="B193" s="22" t="s">
        <v>14854</v>
      </c>
      <c r="C193" s="19" t="s">
        <v>4482</v>
      </c>
      <c r="D193" s="17" t="str">
        <f>VLOOKUP($C193,CDHU184!$A$3:$F$4095,2,1)</f>
        <v>Cabo de cobre de 2,5 mm², isolamento 0,6/1 kV - isolação em PVC 70°C</v>
      </c>
      <c r="E193" s="19" t="str">
        <f>VLOOKUP($C193,CDHU184!$A$3:$F$4095,3,1)</f>
        <v>M</v>
      </c>
      <c r="F193" s="18">
        <v>9500</v>
      </c>
      <c r="G193" s="24"/>
      <c r="H193" s="131"/>
      <c r="J193" s="36"/>
    </row>
    <row r="194" spans="1:10" ht="14.45" customHeight="1" x14ac:dyDescent="0.25">
      <c r="A194" s="136" t="s">
        <v>8227</v>
      </c>
      <c r="B194" s="22" t="s">
        <v>14854</v>
      </c>
      <c r="C194" s="19" t="s">
        <v>4484</v>
      </c>
      <c r="D194" s="17" t="str">
        <f>VLOOKUP($C194,CDHU184!$A$3:$F$4095,2,1)</f>
        <v>Cabo de cobre de 4 mm², isolamento 0,6/1 kV - isolação em PVC 70°C.</v>
      </c>
      <c r="E194" s="19" t="str">
        <f>VLOOKUP($C194,CDHU184!$A$3:$F$4095,3,1)</f>
        <v>M</v>
      </c>
      <c r="F194" s="18">
        <v>850</v>
      </c>
      <c r="G194" s="24"/>
      <c r="H194" s="131"/>
      <c r="J194" s="36"/>
    </row>
    <row r="195" spans="1:10" x14ac:dyDescent="0.25">
      <c r="A195" s="136" t="s">
        <v>8228</v>
      </c>
      <c r="B195" s="22" t="s">
        <v>14854</v>
      </c>
      <c r="C195" s="19" t="s">
        <v>4486</v>
      </c>
      <c r="D195" s="17" t="str">
        <f>VLOOKUP($C195,CDHU184!$A$3:$F$4095,2,1)</f>
        <v>Cabo de cobre de 6 mm², isolamento 0,6/1 kV - isolação em PVC 70°C</v>
      </c>
      <c r="E195" s="19" t="str">
        <f>VLOOKUP($C195,CDHU184!$A$3:$F$4095,3,1)</f>
        <v>M</v>
      </c>
      <c r="F195" s="18">
        <v>2000</v>
      </c>
      <c r="G195" s="24"/>
      <c r="H195" s="131"/>
      <c r="J195" s="36"/>
    </row>
    <row r="196" spans="1:10" ht="25.5" x14ac:dyDescent="0.25">
      <c r="A196" s="136" t="s">
        <v>8229</v>
      </c>
      <c r="B196" s="22" t="s">
        <v>14854</v>
      </c>
      <c r="C196" s="19" t="s">
        <v>4656</v>
      </c>
      <c r="D196" s="17" t="str">
        <f>VLOOKUP($C196,CDHU184!$A$3:$F$4095,2,1)</f>
        <v>Cabo de cobre flexível de 16 mm², isolamento 0,6/1kV - isolação HEPR 90°C</v>
      </c>
      <c r="E196" s="19" t="str">
        <f>VLOOKUP($C196,CDHU184!$A$3:$F$4095,3,1)</f>
        <v>M</v>
      </c>
      <c r="F196" s="18">
        <v>800</v>
      </c>
      <c r="G196" s="24"/>
      <c r="H196" s="131"/>
      <c r="J196" s="36"/>
    </row>
    <row r="197" spans="1:10" ht="25.5" x14ac:dyDescent="0.25">
      <c r="A197" s="136" t="s">
        <v>8230</v>
      </c>
      <c r="B197" s="22" t="s">
        <v>14854</v>
      </c>
      <c r="C197" s="19" t="s">
        <v>4658</v>
      </c>
      <c r="D197" s="17" t="str">
        <f>VLOOKUP($C197,CDHU184!$A$3:$F$4095,2,1)</f>
        <v>Cabo de cobre flexível de 25 mm², isolamento 0,6/1kV - isolação HEPR 90°C</v>
      </c>
      <c r="E197" s="19" t="str">
        <f>VLOOKUP($C197,CDHU184!$A$3:$F$4095,3,1)</f>
        <v>M</v>
      </c>
      <c r="F197" s="18">
        <v>600</v>
      </c>
      <c r="G197" s="24"/>
      <c r="H197" s="131"/>
      <c r="J197" s="36"/>
    </row>
    <row r="198" spans="1:10" ht="25.5" x14ac:dyDescent="0.25">
      <c r="A198" s="136" t="s">
        <v>8231</v>
      </c>
      <c r="B198" s="22" t="s">
        <v>14854</v>
      </c>
      <c r="C198" s="19" t="s">
        <v>4660</v>
      </c>
      <c r="D198" s="17" t="str">
        <f>VLOOKUP($C198,CDHU184!$A$3:$F$4095,2,1)</f>
        <v>Cabo de cobre flexível de 35 mm², isolamento 0,6/1kV - isolação HEPR 90°C</v>
      </c>
      <c r="E198" s="19" t="str">
        <f>VLOOKUP($C198,CDHU184!$A$3:$F$4095,3,1)</f>
        <v>M</v>
      </c>
      <c r="F198" s="18">
        <v>480</v>
      </c>
      <c r="G198" s="24"/>
      <c r="H198" s="131"/>
      <c r="J198" s="36"/>
    </row>
    <row r="199" spans="1:10" ht="25.5" x14ac:dyDescent="0.25">
      <c r="A199" s="136" t="s">
        <v>8232</v>
      </c>
      <c r="B199" s="22" t="s">
        <v>14854</v>
      </c>
      <c r="C199" s="19" t="s">
        <v>4662</v>
      </c>
      <c r="D199" s="17" t="str">
        <f>VLOOKUP($C199,CDHU184!$A$3:$F$4095,2,1)</f>
        <v>Cabo de cobre flexível de 50 mm², isolamento 0,6/1kV - isolação HEPR 90°C</v>
      </c>
      <c r="E199" s="19" t="str">
        <f>VLOOKUP($C199,CDHU184!$A$3:$F$4095,3,1)</f>
        <v>M</v>
      </c>
      <c r="F199" s="18">
        <v>480</v>
      </c>
      <c r="G199" s="24"/>
      <c r="H199" s="131"/>
      <c r="J199" s="36"/>
    </row>
    <row r="200" spans="1:10" ht="25.5" x14ac:dyDescent="0.25">
      <c r="A200" s="136" t="s">
        <v>1590</v>
      </c>
      <c r="B200" s="22" t="s">
        <v>14854</v>
      </c>
      <c r="C200" s="19" t="s">
        <v>4664</v>
      </c>
      <c r="D200" s="17" t="str">
        <f>VLOOKUP($C200,CDHU184!$A$3:$F$4095,2,1)</f>
        <v>Cabo de cobre flexível de 70 mm², isolamento 0,6/1kV - isolação HEPR 90°C</v>
      </c>
      <c r="E200" s="19" t="str">
        <f>VLOOKUP($C200,CDHU184!$A$3:$F$4095,3,1)</f>
        <v>M</v>
      </c>
      <c r="F200" s="18">
        <v>550</v>
      </c>
      <c r="G200" s="24"/>
      <c r="H200" s="131"/>
      <c r="J200" s="36"/>
    </row>
    <row r="201" spans="1:10" ht="25.5" x14ac:dyDescent="0.25">
      <c r="A201" s="136" t="s">
        <v>8233</v>
      </c>
      <c r="B201" s="22" t="s">
        <v>14854</v>
      </c>
      <c r="C201" s="19" t="s">
        <v>4668</v>
      </c>
      <c r="D201" s="17" t="str">
        <f>VLOOKUP($C201,CDHU184!$A$3:$F$4095,2,1)</f>
        <v>Cabo de cobre flexível de 120 mm², isolamento 0,6/1kV - isolação HEPR 90°C</v>
      </c>
      <c r="E201" s="19" t="str">
        <f>VLOOKUP($C201,CDHU184!$A$3:$F$4095,3,1)</f>
        <v>M</v>
      </c>
      <c r="F201" s="18">
        <v>1300</v>
      </c>
      <c r="G201" s="24"/>
      <c r="H201" s="131"/>
      <c r="J201" s="36"/>
    </row>
    <row r="202" spans="1:10" x14ac:dyDescent="0.25">
      <c r="A202" s="136" t="s">
        <v>8234</v>
      </c>
      <c r="B202" s="22" t="s">
        <v>14854</v>
      </c>
      <c r="C202" s="19" t="s">
        <v>4542</v>
      </c>
      <c r="D202" s="17" t="str">
        <f>VLOOKUP($C202,CDHU184!$A$3:$F$4095,2,1)</f>
        <v>Terminal de compressão para cabo de 2,5 mm²</v>
      </c>
      <c r="E202" s="19" t="str">
        <f>VLOOKUP($C202,CDHU184!$A$3:$F$4095,3,1)</f>
        <v>UN</v>
      </c>
      <c r="F202" s="18">
        <v>180</v>
      </c>
      <c r="G202" s="24"/>
      <c r="H202" s="131"/>
      <c r="J202" s="36"/>
    </row>
    <row r="203" spans="1:10" x14ac:dyDescent="0.25">
      <c r="A203" s="136" t="s">
        <v>8235</v>
      </c>
      <c r="B203" s="22" t="s">
        <v>14854</v>
      </c>
      <c r="C203" s="19" t="s">
        <v>4544</v>
      </c>
      <c r="D203" s="17" t="str">
        <f>VLOOKUP($C203,CDHU184!$A$3:$F$4095,2,1)</f>
        <v>Terminal de pressão/compressão para cabo de 6 até 10 mm²</v>
      </c>
      <c r="E203" s="19" t="str">
        <f>VLOOKUP($C203,CDHU184!$A$3:$F$4095,3,1)</f>
        <v>UN</v>
      </c>
      <c r="F203" s="18">
        <f>12*3</f>
        <v>36</v>
      </c>
      <c r="G203" s="24"/>
      <c r="H203" s="131"/>
      <c r="J203" s="36"/>
    </row>
    <row r="204" spans="1:10" x14ac:dyDescent="0.25">
      <c r="A204" s="136" t="s">
        <v>8236</v>
      </c>
      <c r="B204" s="22" t="s">
        <v>14854</v>
      </c>
      <c r="C204" s="19" t="s">
        <v>4546</v>
      </c>
      <c r="D204" s="17" t="str">
        <f>VLOOKUP($C204,CDHU184!$A$3:$F$4095,2,1)</f>
        <v>Terminal de pressão/compressão para cabo de 16 mm²</v>
      </c>
      <c r="E204" s="19" t="str">
        <f>VLOOKUP($C204,CDHU184!$A$3:$F$4095,3,1)</f>
        <v>UN</v>
      </c>
      <c r="F204" s="18">
        <v>3</v>
      </c>
      <c r="G204" s="24"/>
      <c r="H204" s="131"/>
      <c r="J204" s="36"/>
    </row>
    <row r="205" spans="1:10" x14ac:dyDescent="0.25">
      <c r="A205" s="136" t="s">
        <v>8237</v>
      </c>
      <c r="B205" s="22" t="s">
        <v>14854</v>
      </c>
      <c r="C205" s="19" t="s">
        <v>4548</v>
      </c>
      <c r="D205" s="17" t="str">
        <f>VLOOKUP($C205,CDHU184!$A$3:$F$4095,2,1)</f>
        <v>Terminal de pressão/compressão para cabo de 25 mm²</v>
      </c>
      <c r="E205" s="19" t="str">
        <f>VLOOKUP($C205,CDHU184!$A$3:$F$4095,3,1)</f>
        <v>UN</v>
      </c>
      <c r="F205" s="18">
        <v>3</v>
      </c>
      <c r="G205" s="24"/>
      <c r="H205" s="131"/>
      <c r="J205" s="36"/>
    </row>
    <row r="206" spans="1:10" x14ac:dyDescent="0.25">
      <c r="A206" s="136" t="s">
        <v>8238</v>
      </c>
      <c r="B206" s="22" t="s">
        <v>14854</v>
      </c>
      <c r="C206" s="19" t="s">
        <v>4550</v>
      </c>
      <c r="D206" s="17" t="str">
        <f>VLOOKUP($C206,CDHU184!$A$3:$F$4095,2,1)</f>
        <v>Terminal de pressão/compressão para cabo de 35 mm²</v>
      </c>
      <c r="E206" s="19" t="str">
        <f>VLOOKUP($C206,CDHU184!$A$3:$F$4095,3,1)</f>
        <v>UN</v>
      </c>
      <c r="F206" s="18">
        <v>9</v>
      </c>
      <c r="G206" s="24"/>
      <c r="H206" s="131"/>
      <c r="J206" s="36"/>
    </row>
    <row r="207" spans="1:10" x14ac:dyDescent="0.25">
      <c r="A207" s="136" t="s">
        <v>8239</v>
      </c>
      <c r="B207" s="22" t="s">
        <v>14854</v>
      </c>
      <c r="C207" s="19" t="s">
        <v>4552</v>
      </c>
      <c r="D207" s="17" t="str">
        <f>VLOOKUP($C207,CDHU184!$A$3:$F$4095,2,1)</f>
        <v>Terminal de pressão/compressão para cabo de 50 mm²</v>
      </c>
      <c r="E207" s="19" t="str">
        <f>VLOOKUP($C207,CDHU184!$A$3:$F$4095,3,1)</f>
        <v>UN</v>
      </c>
      <c r="F207" s="18">
        <v>9</v>
      </c>
      <c r="G207" s="24"/>
      <c r="H207" s="131"/>
      <c r="J207" s="36"/>
    </row>
    <row r="208" spans="1:10" x14ac:dyDescent="0.25">
      <c r="A208" s="136" t="s">
        <v>8240</v>
      </c>
      <c r="B208" s="22" t="s">
        <v>14854</v>
      </c>
      <c r="C208" s="19" t="s">
        <v>4554</v>
      </c>
      <c r="D208" s="17" t="str">
        <f>VLOOKUP($C208,CDHU184!$A$3:$F$4095,2,1)</f>
        <v>Terminal de pressão/compressão para cabo de 70 mm²</v>
      </c>
      <c r="E208" s="19" t="str">
        <f>VLOOKUP($C208,CDHU184!$A$3:$F$4095,3,1)</f>
        <v>UN</v>
      </c>
      <c r="F208" s="18">
        <v>2</v>
      </c>
      <c r="G208" s="24"/>
      <c r="H208" s="131"/>
      <c r="J208" s="36"/>
    </row>
    <row r="209" spans="1:10" x14ac:dyDescent="0.25">
      <c r="A209" s="136" t="s">
        <v>8241</v>
      </c>
      <c r="B209" s="22" t="s">
        <v>14854</v>
      </c>
      <c r="C209" s="19" t="s">
        <v>4558</v>
      </c>
      <c r="D209" s="17" t="str">
        <f>VLOOKUP($C209,CDHU184!$A$3:$F$4095,2,1)</f>
        <v>Terminal de pressão/compressão para cabo de 120 mm²</v>
      </c>
      <c r="E209" s="19" t="str">
        <f>VLOOKUP($C209,CDHU184!$A$3:$F$4095,3,1)</f>
        <v>UN</v>
      </c>
      <c r="F209" s="18">
        <v>6</v>
      </c>
      <c r="G209" s="24"/>
      <c r="H209" s="131"/>
      <c r="J209" s="36"/>
    </row>
    <row r="210" spans="1:10" x14ac:dyDescent="0.25">
      <c r="A210" s="136" t="s">
        <v>8242</v>
      </c>
      <c r="B210" s="22" t="s">
        <v>14854</v>
      </c>
      <c r="C210" s="19" t="s">
        <v>4774</v>
      </c>
      <c r="D210" s="17" t="str">
        <f>VLOOKUP($C210,CDHU184!$A$3:$F$4095,2,1)</f>
        <v>Caixa de ferro estampada 4´ x 2´</v>
      </c>
      <c r="E210" s="19" t="str">
        <f>VLOOKUP($C210,CDHU184!$A$3:$F$4095,3,1)</f>
        <v>UN</v>
      </c>
      <c r="F210" s="18">
        <v>200</v>
      </c>
      <c r="G210" s="24"/>
      <c r="H210" s="131"/>
      <c r="J210" s="36"/>
    </row>
    <row r="211" spans="1:10" x14ac:dyDescent="0.25">
      <c r="A211" s="136" t="s">
        <v>8243</v>
      </c>
      <c r="B211" s="22" t="s">
        <v>14854</v>
      </c>
      <c r="C211" s="19" t="s">
        <v>4776</v>
      </c>
      <c r="D211" s="17" t="str">
        <f>VLOOKUP($C211,CDHU184!$A$3:$F$4095,2,1)</f>
        <v>Caixa de ferro estampada 4´ x 4´</v>
      </c>
      <c r="E211" s="19" t="str">
        <f>VLOOKUP($C211,CDHU184!$A$3:$F$4095,3,1)</f>
        <v>UN</v>
      </c>
      <c r="F211" s="18">
        <v>60</v>
      </c>
      <c r="G211" s="24"/>
      <c r="H211" s="131"/>
      <c r="J211" s="36"/>
    </row>
    <row r="212" spans="1:10" x14ac:dyDescent="0.25">
      <c r="A212" s="136" t="s">
        <v>8244</v>
      </c>
      <c r="B212" s="22" t="s">
        <v>14854</v>
      </c>
      <c r="C212" s="19" t="s">
        <v>4778</v>
      </c>
      <c r="D212" s="17" t="str">
        <f>VLOOKUP($C212,CDHU184!$A$3:$F$4095,2,1)</f>
        <v>Caixa de ferro estampada octogonal fundo móvel 4´ x 4´</v>
      </c>
      <c r="E212" s="19" t="str">
        <f>VLOOKUP($C212,CDHU184!$A$3:$F$4095,3,1)</f>
        <v>UN</v>
      </c>
      <c r="F212" s="18">
        <v>120</v>
      </c>
      <c r="G212" s="24"/>
      <c r="H212" s="131"/>
      <c r="J212" s="36"/>
    </row>
    <row r="213" spans="1:10" x14ac:dyDescent="0.25">
      <c r="A213" s="136" t="s">
        <v>8245</v>
      </c>
      <c r="B213" s="22" t="s">
        <v>14854</v>
      </c>
      <c r="C213" s="19" t="s">
        <v>4830</v>
      </c>
      <c r="D213" s="17" t="str">
        <f>VLOOKUP($C213,CDHU184!$A$3:$F$4095,2,1)</f>
        <v>Tomada 2P+T de 10 A - 250 V, completa</v>
      </c>
      <c r="E213" s="19" t="str">
        <f>VLOOKUP($C213,CDHU184!$A$3:$F$4095,3,1)</f>
        <v>CJ</v>
      </c>
      <c r="F213" s="18">
        <v>130</v>
      </c>
      <c r="G213" s="24"/>
      <c r="H213" s="131"/>
      <c r="J213" s="36"/>
    </row>
    <row r="214" spans="1:10" x14ac:dyDescent="0.25">
      <c r="A214" s="136" t="s">
        <v>8246</v>
      </c>
      <c r="B214" s="22" t="s">
        <v>14854</v>
      </c>
      <c r="C214" s="19" t="s">
        <v>4832</v>
      </c>
      <c r="D214" s="17" t="str">
        <f>VLOOKUP($C214,CDHU184!$A$3:$F$4095,2,1)</f>
        <v>Tomada 2P+T de 20 A - 250 V, completa</v>
      </c>
      <c r="E214" s="19" t="str">
        <f>VLOOKUP($C214,CDHU184!$A$3:$F$4095,3,1)</f>
        <v>CJ</v>
      </c>
      <c r="F214" s="18">
        <v>30</v>
      </c>
      <c r="G214" s="24"/>
      <c r="H214" s="131"/>
      <c r="J214" s="36"/>
    </row>
    <row r="215" spans="1:10" x14ac:dyDescent="0.25">
      <c r="A215" s="136" t="s">
        <v>8247</v>
      </c>
      <c r="B215" s="22" t="s">
        <v>14854</v>
      </c>
      <c r="C215" s="19" t="s">
        <v>4816</v>
      </c>
      <c r="D215" s="17" t="str">
        <f>VLOOKUP($C215,CDHU184!$A$3:$F$4095,2,1)</f>
        <v>Tomada RJ 11 para telefone, sem placa</v>
      </c>
      <c r="E215" s="19" t="str">
        <f>VLOOKUP($C215,CDHU184!$A$3:$F$4095,3,1)</f>
        <v>UN</v>
      </c>
      <c r="F215" s="18">
        <v>50</v>
      </c>
      <c r="G215" s="24"/>
      <c r="H215" s="131"/>
      <c r="J215" s="36"/>
    </row>
    <row r="216" spans="1:10" x14ac:dyDescent="0.25">
      <c r="A216" s="136" t="s">
        <v>8248</v>
      </c>
      <c r="B216" s="22" t="s">
        <v>14854</v>
      </c>
      <c r="C216" s="19" t="s">
        <v>4818</v>
      </c>
      <c r="D216" s="17" t="str">
        <f>VLOOKUP($C216,CDHU184!$A$3:$F$4095,2,1)</f>
        <v>Tomada RJ 45 para rede de dados, com placa</v>
      </c>
      <c r="E216" s="19" t="str">
        <f>VLOOKUP($C216,CDHU184!$A$3:$F$4095,3,1)</f>
        <v>UN</v>
      </c>
      <c r="F216" s="18">
        <v>50</v>
      </c>
      <c r="G216" s="24"/>
      <c r="H216" s="131"/>
      <c r="J216" s="36"/>
    </row>
    <row r="217" spans="1:10" x14ac:dyDescent="0.25">
      <c r="A217" s="136" t="s">
        <v>8250</v>
      </c>
      <c r="B217" s="22" t="s">
        <v>14854</v>
      </c>
      <c r="C217" s="19" t="s">
        <v>4842</v>
      </c>
      <c r="D217" s="17" t="str">
        <f>VLOOKUP($C217,CDHU184!$A$3:$F$4095,2,1)</f>
        <v>Interruptor com 1 tecla simples e placa</v>
      </c>
      <c r="E217" s="19" t="str">
        <f>VLOOKUP($C217,CDHU184!$A$3:$F$4095,3,1)</f>
        <v>CJ</v>
      </c>
      <c r="F217" s="18">
        <v>15</v>
      </c>
      <c r="G217" s="24"/>
      <c r="H217" s="131"/>
      <c r="J217" s="36"/>
    </row>
    <row r="218" spans="1:10" x14ac:dyDescent="0.25">
      <c r="A218" s="136" t="s">
        <v>8251</v>
      </c>
      <c r="B218" s="22" t="s">
        <v>14854</v>
      </c>
      <c r="C218" s="19" t="s">
        <v>4844</v>
      </c>
      <c r="D218" s="17" t="str">
        <f>VLOOKUP($C218,CDHU184!$A$3:$F$4095,2,1)</f>
        <v>Interruptor com 2 teclas simples e placa</v>
      </c>
      <c r="E218" s="19" t="str">
        <f>VLOOKUP($C218,CDHU184!$A$3:$F$4095,3,1)</f>
        <v>CJ</v>
      </c>
      <c r="F218" s="18">
        <v>15</v>
      </c>
      <c r="G218" s="24"/>
      <c r="H218" s="131"/>
      <c r="J218" s="36"/>
    </row>
    <row r="219" spans="1:10" x14ac:dyDescent="0.25">
      <c r="A219" s="136" t="s">
        <v>8252</v>
      </c>
      <c r="B219" s="22" t="s">
        <v>14854</v>
      </c>
      <c r="C219" s="19" t="s">
        <v>4852</v>
      </c>
      <c r="D219" s="17" t="str">
        <f>VLOOKUP($C219,CDHU184!$A$3:$F$4095,2,1)</f>
        <v>Interruptor com 2 teclas, 1 simples, 1 paralelo e placa</v>
      </c>
      <c r="E219" s="19" t="str">
        <f>VLOOKUP($C219,CDHU184!$A$3:$F$4095,3,1)</f>
        <v>CJ</v>
      </c>
      <c r="F219" s="18">
        <v>10</v>
      </c>
      <c r="G219" s="24"/>
      <c r="H219" s="131"/>
      <c r="J219" s="36"/>
    </row>
    <row r="220" spans="1:10" x14ac:dyDescent="0.25">
      <c r="A220" s="136" t="s">
        <v>8354</v>
      </c>
      <c r="B220" s="22" t="s">
        <v>14854</v>
      </c>
      <c r="C220" s="19" t="s">
        <v>4874</v>
      </c>
      <c r="D220" s="17" t="str">
        <f>VLOOKUP($C220,CDHU184!$A$3:$F$4095,2,1)</f>
        <v>Condulete metálico de 1´</v>
      </c>
      <c r="E220" s="19" t="str">
        <f>VLOOKUP($C220,CDHU184!$A$3:$F$4095,3,1)</f>
        <v>CJ</v>
      </c>
      <c r="F220" s="18">
        <v>60</v>
      </c>
      <c r="G220" s="24"/>
      <c r="H220" s="131"/>
      <c r="J220" s="36"/>
    </row>
    <row r="221" spans="1:10" x14ac:dyDescent="0.25">
      <c r="A221" s="136" t="s">
        <v>8355</v>
      </c>
      <c r="B221" s="22" t="s">
        <v>14854</v>
      </c>
      <c r="C221" s="19" t="s">
        <v>4900</v>
      </c>
      <c r="D221" s="17" t="str">
        <f>VLOOKUP($C221,CDHU184!$A$3:$F$4095,2,1)</f>
        <v>Contator de potência 12 A - 1na+1nf</v>
      </c>
      <c r="E221" s="19" t="str">
        <f>VLOOKUP($C221,CDHU184!$A$3:$F$4095,3,1)</f>
        <v>UN</v>
      </c>
      <c r="F221" s="18">
        <v>6</v>
      </c>
      <c r="G221" s="24"/>
      <c r="H221" s="131"/>
      <c r="J221" s="36"/>
    </row>
    <row r="222" spans="1:10" x14ac:dyDescent="0.25">
      <c r="A222" s="136" t="s">
        <v>8356</v>
      </c>
      <c r="B222" s="22" t="s">
        <v>14854</v>
      </c>
      <c r="C222" s="19" t="s">
        <v>4902</v>
      </c>
      <c r="D222" s="17" t="str">
        <f>VLOOKUP($C222,CDHU184!$A$3:$F$4095,2,1)</f>
        <v>Contator de potência 9 A - 2na+2nf</v>
      </c>
      <c r="E222" s="19" t="str">
        <f>VLOOKUP($C222,CDHU184!$A$3:$F$4095,3,1)</f>
        <v>UN</v>
      </c>
      <c r="F222" s="18">
        <v>6</v>
      </c>
      <c r="G222" s="24"/>
      <c r="H222" s="131"/>
      <c r="J222" s="36"/>
    </row>
    <row r="223" spans="1:10" x14ac:dyDescent="0.25">
      <c r="A223" s="136" t="s">
        <v>8357</v>
      </c>
      <c r="B223" s="22" t="s">
        <v>14854</v>
      </c>
      <c r="C223" s="19" t="s">
        <v>4926</v>
      </c>
      <c r="D223" s="17" t="str">
        <f>VLOOKUP($C223,CDHU184!$A$3:$F$4095,2,1)</f>
        <v>Contator auxiliar - 2na+2nf</v>
      </c>
      <c r="E223" s="19" t="str">
        <f>VLOOKUP($C223,CDHU184!$A$3:$F$4095,3,1)</f>
        <v>UN</v>
      </c>
      <c r="F223" s="18">
        <v>6</v>
      </c>
      <c r="G223" s="24"/>
      <c r="H223" s="131"/>
      <c r="J223" s="36"/>
    </row>
    <row r="224" spans="1:10" x14ac:dyDescent="0.25">
      <c r="A224" s="136" t="s">
        <v>8358</v>
      </c>
      <c r="B224" s="22" t="s">
        <v>14854</v>
      </c>
      <c r="C224" s="19" t="s">
        <v>4928</v>
      </c>
      <c r="D224" s="17" t="str">
        <f>VLOOKUP($C224,CDHU184!$A$3:$F$4095,2,1)</f>
        <v>Contator auxiliar - 4na+4nf</v>
      </c>
      <c r="E224" s="19" t="str">
        <f>VLOOKUP($C224,CDHU184!$A$3:$F$4095,3,1)</f>
        <v>UN</v>
      </c>
      <c r="F224" s="18">
        <v>6</v>
      </c>
      <c r="G224" s="24"/>
      <c r="H224" s="131"/>
      <c r="J224" s="36"/>
    </row>
    <row r="225" spans="1:10" x14ac:dyDescent="0.25">
      <c r="A225" s="136" t="s">
        <v>8359</v>
      </c>
      <c r="B225" s="22" t="s">
        <v>14854</v>
      </c>
      <c r="C225" s="19" t="s">
        <v>4948</v>
      </c>
      <c r="D225" s="17" t="str">
        <f>VLOOKUP($C225,CDHU184!$A$3:$F$4095,2,1)</f>
        <v>Relé de tempo eletrônico de 3 até 30s - 220V - 50/60Hz</v>
      </c>
      <c r="E225" s="19" t="str">
        <f>VLOOKUP($C225,CDHU184!$A$3:$F$4095,3,1)</f>
        <v>UN</v>
      </c>
      <c r="F225" s="18">
        <v>6</v>
      </c>
      <c r="G225" s="24"/>
      <c r="H225" s="131"/>
      <c r="J225" s="36"/>
    </row>
    <row r="226" spans="1:10" x14ac:dyDescent="0.25">
      <c r="A226" s="136" t="s">
        <v>8360</v>
      </c>
      <c r="B226" s="22" t="s">
        <v>14854</v>
      </c>
      <c r="C226" s="19" t="s">
        <v>4964</v>
      </c>
      <c r="D226" s="17" t="str">
        <f>VLOOKUP($C226,CDHU184!$A$3:$F$4095,2,1)</f>
        <v>Chave comutadora para amperímetro</v>
      </c>
      <c r="E226" s="19" t="str">
        <f>VLOOKUP($C226,CDHU184!$A$3:$F$4095,3,1)</f>
        <v>UN</v>
      </c>
      <c r="F226" s="18">
        <v>6</v>
      </c>
      <c r="G226" s="24"/>
      <c r="H226" s="131"/>
      <c r="J226" s="36"/>
    </row>
    <row r="227" spans="1:10" x14ac:dyDescent="0.25">
      <c r="A227" s="136" t="s">
        <v>8361</v>
      </c>
      <c r="B227" s="22" t="s">
        <v>14854</v>
      </c>
      <c r="C227" s="19" t="s">
        <v>4970</v>
      </c>
      <c r="D227" s="17" t="str">
        <f>VLOOKUP($C227,CDHU184!$A$3:$F$4095,2,1)</f>
        <v>Chave comutadora para voltímetro</v>
      </c>
      <c r="E227" s="19" t="str">
        <f>VLOOKUP($C227,CDHU184!$A$3:$F$4095,3,1)</f>
        <v>UN</v>
      </c>
      <c r="F227" s="18">
        <v>6</v>
      </c>
      <c r="G227" s="24"/>
      <c r="H227" s="131"/>
      <c r="J227" s="36"/>
    </row>
    <row r="228" spans="1:10" x14ac:dyDescent="0.25">
      <c r="A228" s="136" t="s">
        <v>8362</v>
      </c>
      <c r="B228" s="22" t="s">
        <v>14854</v>
      </c>
      <c r="C228" s="19" t="s">
        <v>4986</v>
      </c>
      <c r="D228" s="17" t="str">
        <f>VLOOKUP($C228,CDHU184!$A$3:$F$4095,2,1)</f>
        <v>Placa de 4´ x 2´</v>
      </c>
      <c r="E228" s="19" t="str">
        <f>VLOOKUP($C228,CDHU184!$A$3:$F$4095,3,1)</f>
        <v>UN</v>
      </c>
      <c r="F228" s="18">
        <v>50</v>
      </c>
      <c r="G228" s="24"/>
      <c r="H228" s="131"/>
      <c r="J228" s="36"/>
    </row>
    <row r="229" spans="1:10" ht="25.5" x14ac:dyDescent="0.25">
      <c r="A229" s="136" t="s">
        <v>8363</v>
      </c>
      <c r="B229" s="22" t="s">
        <v>14854</v>
      </c>
      <c r="C229" s="19" t="s">
        <v>5232</v>
      </c>
      <c r="D229" s="17" t="str">
        <f>VLOOKUP($C229,CDHU184!$A$3:$F$4095,2,1)</f>
        <v>Luminária LED retangular de sobrepor com difusor translúcido, 4000 K, fluxo luminoso de 3690 a 4800 lm, potência de 38 a 41 W</v>
      </c>
      <c r="E229" s="19" t="str">
        <f>VLOOKUP($C229,CDHU184!$A$3:$F$4095,3,1)</f>
        <v>UN</v>
      </c>
      <c r="F229" s="18">
        <v>100</v>
      </c>
      <c r="G229" s="24"/>
      <c r="H229" s="131"/>
      <c r="J229" s="36"/>
    </row>
    <row r="230" spans="1:10" ht="25.5" x14ac:dyDescent="0.25">
      <c r="A230" s="136" t="s">
        <v>8364</v>
      </c>
      <c r="B230" s="22" t="s">
        <v>14854</v>
      </c>
      <c r="C230" s="19" t="s">
        <v>5238</v>
      </c>
      <c r="D230" s="17" t="str">
        <f>VLOOKUP($C230,CDHU184!$A$3:$F$4095,2,1)</f>
        <v>Luminária LED redonda de sobrepor com difusor recuado translucido, 4000 K, fluxo luminoso de 1900 a 2000 lm, potência de 17 a 19 W</v>
      </c>
      <c r="E230" s="19" t="str">
        <f>VLOOKUP($C230,CDHU184!$A$3:$F$4095,3,1)</f>
        <v>UN</v>
      </c>
      <c r="F230" s="18">
        <v>40</v>
      </c>
      <c r="G230" s="24"/>
      <c r="H230" s="131"/>
      <c r="J230" s="36"/>
    </row>
    <row r="231" spans="1:10" ht="15" customHeight="1" x14ac:dyDescent="0.25">
      <c r="A231" s="136" t="s">
        <v>8365</v>
      </c>
      <c r="B231" s="22" t="s">
        <v>14854</v>
      </c>
      <c r="C231" s="19" t="s">
        <v>5010</v>
      </c>
      <c r="D231" s="17" t="str">
        <f>VLOOKUP($C231,CDHU184!$A$3:$F$4095,2,1)</f>
        <v>Lâmpada LED tubular T8 com base G13, de 3400 até 4000 Im - 36 a 40W</v>
      </c>
      <c r="E231" s="19" t="str">
        <f>VLOOKUP($C231,CDHU184!$A$3:$F$4095,3,1)</f>
        <v>UN</v>
      </c>
      <c r="F231" s="18">
        <v>200</v>
      </c>
      <c r="G231" s="24"/>
      <c r="H231" s="131"/>
      <c r="J231" s="36"/>
    </row>
    <row r="232" spans="1:10" ht="25.5" x14ac:dyDescent="0.25">
      <c r="A232" s="136" t="s">
        <v>8366</v>
      </c>
      <c r="B232" s="22" t="s">
        <v>14854</v>
      </c>
      <c r="C232" s="19" t="s">
        <v>5144</v>
      </c>
      <c r="D232" s="17" t="str">
        <f>VLOOKUP($C232,CDHU184!$A$3:$F$4095,2,1)</f>
        <v>Luminária LED retangular para parede/piso de 11.838 até 12.150 lm, eficiência mínima 107 lm/W</v>
      </c>
      <c r="E232" s="19" t="str">
        <f>VLOOKUP($C232,CDHU184!$A$3:$F$4095,3,1)</f>
        <v>UN</v>
      </c>
      <c r="F232" s="18">
        <v>6</v>
      </c>
      <c r="G232" s="24"/>
      <c r="H232" s="131"/>
      <c r="J232" s="36"/>
    </row>
    <row r="233" spans="1:10" x14ac:dyDescent="0.25">
      <c r="A233" s="136" t="s">
        <v>8367</v>
      </c>
      <c r="B233" s="22" t="s">
        <v>14854</v>
      </c>
      <c r="C233" s="19" t="s">
        <v>4746</v>
      </c>
      <c r="D233" s="17" t="str">
        <f>VLOOKUP($C233,CDHU184!$A$3:$F$4095,2,1)</f>
        <v>Cabo óptico multimodo, 4 fibras, 50/125 µm - uso interno/externo</v>
      </c>
      <c r="E233" s="19" t="str">
        <f>VLOOKUP($C233,CDHU184!$A$3:$F$4095,3,1)</f>
        <v>M</v>
      </c>
      <c r="F233" s="18">
        <v>120</v>
      </c>
      <c r="G233" s="24"/>
      <c r="H233" s="131"/>
      <c r="J233" s="36"/>
    </row>
    <row r="234" spans="1:10" ht="25.5" x14ac:dyDescent="0.25">
      <c r="A234" s="136" t="s">
        <v>8368</v>
      </c>
      <c r="B234" s="22" t="s">
        <v>14854</v>
      </c>
      <c r="C234" s="19" t="s">
        <v>4570</v>
      </c>
      <c r="D234" s="17" t="str">
        <f>VLOOKUP($C234,CDHU184!$A$3:$F$4095,2,1)</f>
        <v>Cabo telefônico CI, com 20 pares de 0,50 mm, para centrais telefônicas, equipamentos e rede interna</v>
      </c>
      <c r="E234" s="19" t="str">
        <f>VLOOKUP($C234,CDHU184!$A$3:$F$4095,3,1)</f>
        <v>M</v>
      </c>
      <c r="F234" s="18">
        <v>200</v>
      </c>
      <c r="G234" s="24"/>
      <c r="H234" s="131"/>
      <c r="J234" s="36"/>
    </row>
    <row r="235" spans="1:10" x14ac:dyDescent="0.25">
      <c r="A235" s="136" t="s">
        <v>8369</v>
      </c>
      <c r="B235" s="22" t="s">
        <v>14854</v>
      </c>
      <c r="C235" s="19" t="s">
        <v>4632</v>
      </c>
      <c r="D235" s="17" t="str">
        <f>VLOOKUP($C235,CDHU184!$A$3:$F$4095,2,1)</f>
        <v>Cabo para rede U/UTP 23 AWG com 4 pares - categoria 6A</v>
      </c>
      <c r="E235" s="19" t="str">
        <f>VLOOKUP($C235,CDHU184!$A$3:$F$4095,3,1)</f>
        <v>M</v>
      </c>
      <c r="F235" s="18">
        <v>1500</v>
      </c>
      <c r="G235" s="24"/>
      <c r="H235" s="131"/>
      <c r="J235" s="36"/>
    </row>
    <row r="236" spans="1:10" x14ac:dyDescent="0.25">
      <c r="A236" s="136" t="s">
        <v>8370</v>
      </c>
      <c r="B236" s="22" t="s">
        <v>14854</v>
      </c>
      <c r="C236" s="19" t="s">
        <v>7796</v>
      </c>
      <c r="D236" s="17" t="str">
        <f>VLOOKUP($C236,CDHU184!$A$3:$F$4095,2,1)</f>
        <v>Conector RJ-45 fêmea - categoria 6</v>
      </c>
      <c r="E236" s="19" t="str">
        <f>VLOOKUP($C236,CDHU184!$A$3:$F$4095,3,1)</f>
        <v>UN</v>
      </c>
      <c r="F236" s="18">
        <v>40</v>
      </c>
      <c r="G236" s="24"/>
      <c r="H236" s="131"/>
      <c r="J236" s="36"/>
    </row>
    <row r="237" spans="1:10" x14ac:dyDescent="0.25">
      <c r="A237" s="136" t="s">
        <v>8371</v>
      </c>
      <c r="B237" s="22" t="s">
        <v>14854</v>
      </c>
      <c r="C237" s="19" t="s">
        <v>7646</v>
      </c>
      <c r="D237" s="17" t="str">
        <f>VLOOKUP($C237,CDHU184!$A$3:$F$4095,2,1)</f>
        <v>Rack fechado padrão metálico, 19 x 20 Us x 470 mm</v>
      </c>
      <c r="E237" s="19" t="str">
        <f>VLOOKUP($C237,CDHU184!$A$3:$F$4095,3,1)</f>
        <v>UN</v>
      </c>
      <c r="F237" s="18">
        <v>1</v>
      </c>
      <c r="G237" s="24"/>
      <c r="H237" s="131"/>
      <c r="J237" s="36"/>
    </row>
    <row r="238" spans="1:10" x14ac:dyDescent="0.25">
      <c r="A238" s="136" t="s">
        <v>8372</v>
      </c>
      <c r="B238" s="22" t="s">
        <v>14854</v>
      </c>
      <c r="C238" s="19" t="s">
        <v>7682</v>
      </c>
      <c r="D238" s="17" t="str">
        <f>VLOOKUP($C238,CDHU184!$A$3:$F$4095,2,1)</f>
        <v>Guia organizadora de cabos para rack, 19´ 1 U</v>
      </c>
      <c r="E238" s="19" t="str">
        <f>VLOOKUP($C238,CDHU184!$A$3:$F$4095,3,1)</f>
        <v>UN</v>
      </c>
      <c r="F238" s="18">
        <v>40</v>
      </c>
      <c r="G238" s="24"/>
      <c r="H238" s="131"/>
      <c r="J238" s="36"/>
    </row>
    <row r="239" spans="1:10" x14ac:dyDescent="0.25">
      <c r="A239" s="136" t="s">
        <v>8373</v>
      </c>
      <c r="B239" s="22" t="s">
        <v>14854</v>
      </c>
      <c r="C239" s="19" t="s">
        <v>7858</v>
      </c>
      <c r="D239" s="17" t="str">
        <f>VLOOKUP($C239,CDHU184!$A$3:$F$4095,2,1)</f>
        <v>Patch panel de 24 portas - categoria 6</v>
      </c>
      <c r="E239" s="19" t="str">
        <f>VLOOKUP($C239,CDHU184!$A$3:$F$4095,3,1)</f>
        <v>UN</v>
      </c>
      <c r="F239" s="18">
        <v>2</v>
      </c>
      <c r="G239" s="24"/>
      <c r="H239" s="131"/>
      <c r="J239" s="36"/>
    </row>
    <row r="240" spans="1:10" x14ac:dyDescent="0.25">
      <c r="A240" s="136" t="s">
        <v>8374</v>
      </c>
      <c r="B240" s="22" t="s">
        <v>14854</v>
      </c>
      <c r="C240" s="19" t="s">
        <v>7860</v>
      </c>
      <c r="D240" s="17" t="str">
        <f>VLOOKUP($C240,CDHU184!$A$3:$F$4095,2,1)</f>
        <v>Voice panel de 50 portas - categoria 3</v>
      </c>
      <c r="E240" s="19" t="str">
        <f>VLOOKUP($C240,CDHU184!$A$3:$F$4095,3,1)</f>
        <v>UN</v>
      </c>
      <c r="F240" s="18">
        <v>1</v>
      </c>
      <c r="G240" s="24"/>
      <c r="H240" s="131"/>
      <c r="J240" s="36"/>
    </row>
    <row r="241" spans="1:10" x14ac:dyDescent="0.25">
      <c r="A241" s="136" t="s">
        <v>8375</v>
      </c>
      <c r="B241" s="22" t="s">
        <v>14854</v>
      </c>
      <c r="C241" s="19" t="s">
        <v>7862</v>
      </c>
      <c r="D241" s="17" t="str">
        <f>VLOOKUP($C241,CDHU184!$A$3:$F$4095,2,1)</f>
        <v>Patch cords de 2,00 ou 3,00 m - RJ-45 / RJ-45 - categoria 6A</v>
      </c>
      <c r="E241" s="19" t="str">
        <f>VLOOKUP($C241,CDHU184!$A$3:$F$4095,3,1)</f>
        <v>UN</v>
      </c>
      <c r="F241" s="18">
        <v>40</v>
      </c>
      <c r="G241" s="24"/>
      <c r="H241" s="131"/>
      <c r="J241" s="36"/>
    </row>
    <row r="242" spans="1:10" x14ac:dyDescent="0.25">
      <c r="A242" s="136" t="s">
        <v>8376</v>
      </c>
      <c r="B242" s="22" t="s">
        <v>14854</v>
      </c>
      <c r="C242" s="19" t="s">
        <v>7898</v>
      </c>
      <c r="D242" s="17" t="str">
        <f>VLOOKUP($C242,CDHU184!$A$3:$F$4095,2,1)</f>
        <v>Bandeja deslizante para rack, 19" x 800 mm</v>
      </c>
      <c r="E242" s="19" t="str">
        <f>VLOOKUP($C242,CDHU184!$A$3:$F$4095,3,1)</f>
        <v>UN</v>
      </c>
      <c r="F242" s="18">
        <v>2</v>
      </c>
      <c r="G242" s="24"/>
      <c r="H242" s="131"/>
      <c r="J242" s="36"/>
    </row>
    <row r="243" spans="1:10" x14ac:dyDescent="0.25">
      <c r="A243" s="136" t="s">
        <v>8377</v>
      </c>
      <c r="B243" s="22" t="s">
        <v>14854</v>
      </c>
      <c r="C243" s="19" t="s">
        <v>7692</v>
      </c>
      <c r="D243" s="17" t="str">
        <f>VLOOKUP($C243,CDHU184!$A$3:$F$4095,2,1)</f>
        <v>Switch Gigabit 24 portas com capacidade de 10/100/1000/Mbps</v>
      </c>
      <c r="E243" s="19" t="str">
        <f>VLOOKUP($C243,CDHU184!$A$3:$F$4095,3,1)</f>
        <v>UN</v>
      </c>
      <c r="F243" s="18">
        <v>1</v>
      </c>
      <c r="G243" s="24"/>
      <c r="H243" s="131"/>
      <c r="J243" s="36"/>
    </row>
    <row r="244" spans="1:10" x14ac:dyDescent="0.25">
      <c r="A244" s="132"/>
      <c r="B244" s="27"/>
      <c r="C244" s="33"/>
      <c r="D244" s="20"/>
      <c r="E244" s="23"/>
      <c r="F244" s="24"/>
      <c r="G244" s="24"/>
      <c r="H244" s="133"/>
      <c r="J244" s="36"/>
    </row>
    <row r="245" spans="1:10" x14ac:dyDescent="0.25">
      <c r="A245" s="134" t="s">
        <v>8253</v>
      </c>
      <c r="B245" s="28"/>
      <c r="C245" s="34"/>
      <c r="D245" s="13" t="s">
        <v>8254</v>
      </c>
      <c r="E245" s="14"/>
      <c r="F245" s="29"/>
      <c r="G245" s="30"/>
      <c r="H245" s="135"/>
      <c r="J245" s="36"/>
    </row>
    <row r="246" spans="1:10" x14ac:dyDescent="0.25">
      <c r="A246" s="136" t="s">
        <v>1605</v>
      </c>
      <c r="B246" s="22" t="s">
        <v>14854</v>
      </c>
      <c r="C246" s="19" t="s">
        <v>5647</v>
      </c>
      <c r="D246" s="17" t="str">
        <f>VLOOKUP($C246,CDHU184!$A$3:$F$4095,2,1)</f>
        <v>Bacia sifonada de louça sem tampa - 6 litros</v>
      </c>
      <c r="E246" s="19" t="str">
        <f>VLOOKUP($C246,CDHU184!$A$3:$F$4095,3,1)</f>
        <v>UN</v>
      </c>
      <c r="F246" s="18">
        <v>11</v>
      </c>
      <c r="G246" s="24"/>
      <c r="H246" s="131"/>
      <c r="J246" s="36"/>
    </row>
    <row r="247" spans="1:10" ht="25.5" x14ac:dyDescent="0.25">
      <c r="A247" s="136" t="s">
        <v>8255</v>
      </c>
      <c r="B247" s="22" t="s">
        <v>14854</v>
      </c>
      <c r="C247" s="19" t="s">
        <v>3137</v>
      </c>
      <c r="D247" s="17" t="str">
        <f>VLOOKUP($C247,CDHU184!$A$3:$F$4095,2,1)</f>
        <v>Bacia sifonada de louça para pessoas com mobilidade reduzida - capacidade de 6 litros</v>
      </c>
      <c r="E247" s="19" t="str">
        <f>VLOOKUP($C247,CDHU184!$A$3:$F$4095,3,1)</f>
        <v>UN</v>
      </c>
      <c r="F247" s="18">
        <v>1</v>
      </c>
      <c r="G247" s="24"/>
      <c r="H247" s="131"/>
      <c r="J247" s="36"/>
    </row>
    <row r="248" spans="1:10" x14ac:dyDescent="0.25">
      <c r="A248" s="136" t="s">
        <v>1633</v>
      </c>
      <c r="B248" s="22" t="s">
        <v>14854</v>
      </c>
      <c r="C248" s="19" t="s">
        <v>5653</v>
      </c>
      <c r="D248" s="17" t="str">
        <f>VLOOKUP($C248,CDHU184!$A$3:$F$4095,2,1)</f>
        <v>Lavatório de louça com coluna</v>
      </c>
      <c r="E248" s="19" t="str">
        <f>VLOOKUP($C248,CDHU184!$A$3:$F$4095,3,1)</f>
        <v>UN</v>
      </c>
      <c r="F248" s="18">
        <v>13</v>
      </c>
      <c r="G248" s="24"/>
      <c r="H248" s="131"/>
      <c r="J248" s="36"/>
    </row>
    <row r="249" spans="1:10" x14ac:dyDescent="0.25">
      <c r="A249" s="136" t="s">
        <v>8256</v>
      </c>
      <c r="B249" s="22" t="s">
        <v>14854</v>
      </c>
      <c r="C249" s="19" t="s">
        <v>5655</v>
      </c>
      <c r="D249" s="17" t="str">
        <f>VLOOKUP($C249,CDHU184!$A$3:$F$4095,2,1)</f>
        <v>Lavatório de louça pequeno com coluna suspensa - linha especial</v>
      </c>
      <c r="E249" s="19" t="str">
        <f>VLOOKUP($C249,CDHU184!$A$3:$F$4095,3,1)</f>
        <v>UN</v>
      </c>
      <c r="F249" s="18">
        <v>5</v>
      </c>
      <c r="G249" s="24"/>
      <c r="H249" s="131"/>
      <c r="J249" s="36"/>
    </row>
    <row r="250" spans="1:10" x14ac:dyDescent="0.25">
      <c r="A250" s="136" t="s">
        <v>1646</v>
      </c>
      <c r="B250" s="22" t="s">
        <v>14854</v>
      </c>
      <c r="C250" s="19" t="s">
        <v>5665</v>
      </c>
      <c r="D250" s="17" t="str">
        <f>VLOOKUP($C250,CDHU184!$A$3:$F$4095,2,1)</f>
        <v>Tanque de louça com coluna de 30 litros</v>
      </c>
      <c r="E250" s="19" t="str">
        <f>VLOOKUP($C250,CDHU184!$A$3:$F$4095,3,1)</f>
        <v>UN</v>
      </c>
      <c r="F250" s="18">
        <v>1</v>
      </c>
      <c r="G250" s="24"/>
      <c r="H250" s="131"/>
      <c r="J250" s="36"/>
    </row>
    <row r="251" spans="1:10" ht="25.5" x14ac:dyDescent="0.25">
      <c r="A251" s="136" t="s">
        <v>8257</v>
      </c>
      <c r="B251" s="198" t="s">
        <v>14865</v>
      </c>
      <c r="C251" s="199"/>
      <c r="D251" s="17" t="s">
        <v>14866</v>
      </c>
      <c r="E251" s="19" t="s">
        <v>14867</v>
      </c>
      <c r="F251" s="18">
        <v>4.5</v>
      </c>
      <c r="G251" s="24"/>
      <c r="H251" s="131"/>
      <c r="J251" s="36"/>
    </row>
    <row r="252" spans="1:10" ht="25.5" x14ac:dyDescent="0.25">
      <c r="A252" s="136" t="s">
        <v>8258</v>
      </c>
      <c r="B252" s="22" t="s">
        <v>14854</v>
      </c>
      <c r="C252" s="19" t="s">
        <v>5686</v>
      </c>
      <c r="D252" s="17" t="str">
        <f>VLOOKUP($C252,CDHU184!$A$3:$F$4095,2,1)</f>
        <v>Tampo/bancada em concreto armado, revestido em aço inoxidável fosco polido</v>
      </c>
      <c r="E252" s="19" t="str">
        <f>VLOOKUP($C252,CDHU184!$A$3:$F$4095,3,1)</f>
        <v>M2</v>
      </c>
      <c r="F252" s="18">
        <v>11</v>
      </c>
      <c r="G252" s="24"/>
      <c r="H252" s="131"/>
      <c r="J252" s="36"/>
    </row>
    <row r="253" spans="1:10" x14ac:dyDescent="0.25">
      <c r="A253" s="136" t="s">
        <v>8259</v>
      </c>
      <c r="B253" s="22" t="s">
        <v>14854</v>
      </c>
      <c r="C253" s="19" t="s">
        <v>5796</v>
      </c>
      <c r="D253" s="17" t="str">
        <f>VLOOKUP($C253,CDHU184!$A$3:$F$4095,2,1)</f>
        <v>Cuba em aço inoxidável simples de 500x400x200mm</v>
      </c>
      <c r="E253" s="19" t="str">
        <f>VLOOKUP($C253,CDHU184!$A$3:$F$4095,3,1)</f>
        <v>UN</v>
      </c>
      <c r="F253" s="18">
        <v>6</v>
      </c>
      <c r="G253" s="24"/>
      <c r="H253" s="131"/>
      <c r="J253" s="36"/>
    </row>
    <row r="254" spans="1:10" ht="25.5" x14ac:dyDescent="0.25">
      <c r="A254" s="136" t="s">
        <v>8260</v>
      </c>
      <c r="B254" s="22" t="s">
        <v>14854</v>
      </c>
      <c r="C254" s="19" t="s">
        <v>5692</v>
      </c>
      <c r="D254" s="17" t="str">
        <f>VLOOKUP($C254,CDHU184!$A$3:$F$4095,2,1)</f>
        <v>Dispenser toalheiro em ABS e policarbonato para bobina de 20 cm x 200 m, com alavanca</v>
      </c>
      <c r="E254" s="19" t="str">
        <f>VLOOKUP($C254,CDHU184!$A$3:$F$4095,3,1)</f>
        <v>UN</v>
      </c>
      <c r="F254" s="18">
        <v>28</v>
      </c>
      <c r="G254" s="24"/>
      <c r="H254" s="131"/>
      <c r="J254" s="36"/>
    </row>
    <row r="255" spans="1:10" x14ac:dyDescent="0.25">
      <c r="A255" s="136" t="s">
        <v>8261</v>
      </c>
      <c r="B255" s="22" t="s">
        <v>14854</v>
      </c>
      <c r="C255" s="19" t="s">
        <v>5706</v>
      </c>
      <c r="D255" s="17" t="str">
        <f>VLOOKUP($C255,CDHU184!$A$3:$F$4095,2,1)</f>
        <v>Saboneteira tipo dispenser, para refil de 800 ml</v>
      </c>
      <c r="E255" s="19" t="str">
        <f>VLOOKUP($C255,CDHU184!$A$3:$F$4095,3,1)</f>
        <v>UN</v>
      </c>
      <c r="F255" s="18">
        <v>28</v>
      </c>
      <c r="G255" s="24"/>
      <c r="H255" s="131"/>
      <c r="J255" s="36"/>
    </row>
    <row r="256" spans="1:10" x14ac:dyDescent="0.25">
      <c r="A256" s="136" t="s">
        <v>8262</v>
      </c>
      <c r="B256" s="22" t="s">
        <v>14854</v>
      </c>
      <c r="C256" s="19" t="s">
        <v>5700</v>
      </c>
      <c r="D256" s="17" t="str">
        <f>VLOOKUP($C256,CDHU184!$A$3:$F$4095,2,1)</f>
        <v>Dispenser papel higiênico em ABS para rolão 300 / 600 m, com visor</v>
      </c>
      <c r="E256" s="19" t="str">
        <f>VLOOKUP($C256,CDHU184!$A$3:$F$4095,3,1)</f>
        <v>UN</v>
      </c>
      <c r="F256" s="18">
        <v>12</v>
      </c>
      <c r="G256" s="24"/>
      <c r="H256" s="131"/>
      <c r="J256" s="36"/>
    </row>
    <row r="257" spans="1:10" ht="25.5" x14ac:dyDescent="0.25">
      <c r="A257" s="136" t="s">
        <v>8263</v>
      </c>
      <c r="B257" s="22" t="s">
        <v>14854</v>
      </c>
      <c r="C257" s="19" t="s">
        <v>5716</v>
      </c>
      <c r="D257" s="17" t="str">
        <f>VLOOKUP($C257,CDHU184!$A$3:$F$4095,2,1)</f>
        <v>Torneira de mesa para lavatório, acionamento hidromecânico, com registro integrado regulador de vazão, em latão cromado, DN= 1/2´</v>
      </c>
      <c r="E257" s="19" t="str">
        <f>VLOOKUP($C257,CDHU184!$A$3:$F$4095,3,1)</f>
        <v>UN</v>
      </c>
      <c r="F257" s="18">
        <v>22</v>
      </c>
      <c r="G257" s="24"/>
      <c r="H257" s="131"/>
      <c r="J257" s="36"/>
    </row>
    <row r="258" spans="1:10" x14ac:dyDescent="0.25">
      <c r="A258" s="136" t="s">
        <v>8264</v>
      </c>
      <c r="B258" s="22" t="s">
        <v>14854</v>
      </c>
      <c r="C258" s="19" t="s">
        <v>5742</v>
      </c>
      <c r="D258" s="17" t="str">
        <f>VLOOKUP($C258,CDHU184!$A$3:$F$4095,2,1)</f>
        <v>Torneira de parede antivandalismo, DN= 3/4´</v>
      </c>
      <c r="E258" s="19" t="str">
        <f>VLOOKUP($C258,CDHU184!$A$3:$F$4095,3,1)</f>
        <v>UN</v>
      </c>
      <c r="F258" s="18">
        <v>6</v>
      </c>
      <c r="G258" s="24"/>
      <c r="H258" s="131"/>
      <c r="J258" s="36"/>
    </row>
    <row r="259" spans="1:10" x14ac:dyDescent="0.25">
      <c r="A259" s="136" t="s">
        <v>8265</v>
      </c>
      <c r="B259" s="22" t="s">
        <v>14854</v>
      </c>
      <c r="C259" s="19" t="s">
        <v>5710</v>
      </c>
      <c r="D259" s="17" t="str">
        <f>VLOOKUP($C259,CDHU184!$A$3:$F$4095,2,1)</f>
        <v>Ducha cromada simples</v>
      </c>
      <c r="E259" s="19" t="str">
        <f>VLOOKUP($C259,CDHU184!$A$3:$F$4095,3,1)</f>
        <v>UN</v>
      </c>
      <c r="F259" s="18">
        <v>6</v>
      </c>
      <c r="G259" s="24"/>
      <c r="H259" s="131"/>
      <c r="J259" s="36"/>
    </row>
    <row r="260" spans="1:10" x14ac:dyDescent="0.25">
      <c r="A260" s="136" t="s">
        <v>8266</v>
      </c>
      <c r="B260" s="22" t="s">
        <v>14854</v>
      </c>
      <c r="C260" s="19" t="s">
        <v>5720</v>
      </c>
      <c r="D260" s="17" t="str">
        <f>VLOOKUP($C260,CDHU184!$A$3:$F$4095,2,1)</f>
        <v>Ducha higiênica cromada</v>
      </c>
      <c r="E260" s="19" t="str">
        <f>VLOOKUP($C260,CDHU184!$A$3:$F$4095,3,1)</f>
        <v>UN</v>
      </c>
      <c r="F260" s="18">
        <v>6</v>
      </c>
      <c r="G260" s="24"/>
      <c r="H260" s="131"/>
      <c r="J260" s="36"/>
    </row>
    <row r="261" spans="1:10" x14ac:dyDescent="0.25">
      <c r="A261" s="136" t="s">
        <v>8267</v>
      </c>
      <c r="B261" s="22" t="s">
        <v>14854</v>
      </c>
      <c r="C261" s="19" t="s">
        <v>5772</v>
      </c>
      <c r="D261" s="17" t="str">
        <f>VLOOKUP($C261,CDHU184!$A$3:$F$4095,2,1)</f>
        <v>Prateleira em granito com espessura de 2 cm</v>
      </c>
      <c r="E261" s="19" t="str">
        <f>VLOOKUP($C261,CDHU184!$A$3:$F$4095,3,1)</f>
        <v>M2</v>
      </c>
      <c r="F261" s="18">
        <v>3</v>
      </c>
      <c r="G261" s="24"/>
      <c r="H261" s="131"/>
      <c r="J261" s="36"/>
    </row>
    <row r="262" spans="1:10" x14ac:dyDescent="0.25">
      <c r="A262" s="136" t="s">
        <v>8268</v>
      </c>
      <c r="B262" s="22" t="s">
        <v>14854</v>
      </c>
      <c r="C262" s="19" t="s">
        <v>5832</v>
      </c>
      <c r="D262" s="17" t="str">
        <f>VLOOKUP($C262,CDHU184!$A$3:$F$4095,2,1)</f>
        <v>Engate flexível metálico DN= 1/2´</v>
      </c>
      <c r="E262" s="19" t="str">
        <f>VLOOKUP($C262,CDHU184!$A$3:$F$4095,3,1)</f>
        <v>UN</v>
      </c>
      <c r="F262" s="18">
        <v>28</v>
      </c>
      <c r="G262" s="24"/>
      <c r="H262" s="131"/>
      <c r="J262" s="36"/>
    </row>
    <row r="263" spans="1:10" x14ac:dyDescent="0.25">
      <c r="A263" s="136" t="s">
        <v>8269</v>
      </c>
      <c r="B263" s="22" t="s">
        <v>14854</v>
      </c>
      <c r="C263" s="19" t="s">
        <v>5848</v>
      </c>
      <c r="D263" s="17" t="str">
        <f>VLOOKUP($C263,CDHU184!$A$3:$F$4095,2,1)</f>
        <v>Sifão de metal cromado de 1 1/2´ x 2´</v>
      </c>
      <c r="E263" s="19" t="str">
        <f>VLOOKUP($C263,CDHU184!$A$3:$F$4095,3,1)</f>
        <v>UN</v>
      </c>
      <c r="F263" s="18">
        <v>22</v>
      </c>
      <c r="G263" s="24"/>
      <c r="H263" s="131"/>
      <c r="J263" s="36"/>
    </row>
    <row r="264" spans="1:10" x14ac:dyDescent="0.25">
      <c r="A264" s="136" t="s">
        <v>8270</v>
      </c>
      <c r="B264" s="22" t="s">
        <v>14854</v>
      </c>
      <c r="C264" s="19" t="s">
        <v>5850</v>
      </c>
      <c r="D264" s="17" t="str">
        <f>VLOOKUP($C264,CDHU184!$A$3:$F$4095,2,1)</f>
        <v>Sifão de metal cromado de 1´ x 1 1/2´</v>
      </c>
      <c r="E264" s="19" t="str">
        <f>VLOOKUP($C264,CDHU184!$A$3:$F$4095,3,1)</f>
        <v>UN</v>
      </c>
      <c r="F264" s="18">
        <v>6</v>
      </c>
      <c r="G264" s="24"/>
      <c r="H264" s="131"/>
      <c r="J264" s="36"/>
    </row>
    <row r="265" spans="1:10" x14ac:dyDescent="0.25">
      <c r="A265" s="136" t="s">
        <v>1658</v>
      </c>
      <c r="B265" s="22" t="s">
        <v>14854</v>
      </c>
      <c r="C265" s="19" t="s">
        <v>5858</v>
      </c>
      <c r="D265" s="17" t="str">
        <f>VLOOKUP($C265,CDHU184!$A$3:$F$4095,2,1)</f>
        <v>Tampa de plástico para bacia sanitária</v>
      </c>
      <c r="E265" s="19" t="str">
        <f>VLOOKUP($C265,CDHU184!$A$3:$F$4095,3,1)</f>
        <v>UN</v>
      </c>
      <c r="F265" s="18">
        <v>12</v>
      </c>
      <c r="G265" s="24"/>
      <c r="H265" s="131"/>
      <c r="J265" s="36"/>
    </row>
    <row r="266" spans="1:10" x14ac:dyDescent="0.25">
      <c r="A266" s="136" t="s">
        <v>8271</v>
      </c>
      <c r="B266" s="22" t="s">
        <v>14854</v>
      </c>
      <c r="C266" s="19" t="s">
        <v>5860</v>
      </c>
      <c r="D266" s="17" t="str">
        <f>VLOOKUP($C266,CDHU184!$A$3:$F$4095,2,1)</f>
        <v>Bolsa para bacia sanitária</v>
      </c>
      <c r="E266" s="19" t="str">
        <f>VLOOKUP($C266,CDHU184!$A$3:$F$4095,3,1)</f>
        <v>UN</v>
      </c>
      <c r="F266" s="18">
        <v>12</v>
      </c>
      <c r="G266" s="24"/>
      <c r="H266" s="131"/>
      <c r="J266" s="36"/>
    </row>
    <row r="267" spans="1:10" x14ac:dyDescent="0.25">
      <c r="A267" s="136" t="s">
        <v>8272</v>
      </c>
      <c r="B267" s="22" t="s">
        <v>14854</v>
      </c>
      <c r="C267" s="19" t="s">
        <v>5866</v>
      </c>
      <c r="D267" s="17" t="str">
        <f>VLOOKUP($C267,CDHU184!$A$3:$F$4095,2,1)</f>
        <v>Válvula americana</v>
      </c>
      <c r="E267" s="19" t="str">
        <f>VLOOKUP($C267,CDHU184!$A$3:$F$4095,3,1)</f>
        <v>UN</v>
      </c>
      <c r="F267" s="18">
        <v>6</v>
      </c>
      <c r="G267" s="24"/>
      <c r="H267" s="131"/>
      <c r="J267" s="36"/>
    </row>
    <row r="268" spans="1:10" x14ac:dyDescent="0.25">
      <c r="A268" s="136" t="s">
        <v>8273</v>
      </c>
      <c r="B268" s="22" t="s">
        <v>14854</v>
      </c>
      <c r="C268" s="19" t="s">
        <v>5868</v>
      </c>
      <c r="D268" s="17" t="str">
        <f>VLOOKUP($C268,CDHU184!$A$3:$F$4095,2,1)</f>
        <v>Válvula de metal cromado de 1 1/2´</v>
      </c>
      <c r="E268" s="19" t="str">
        <f>VLOOKUP($C268,CDHU184!$A$3:$F$4095,3,1)</f>
        <v>UN</v>
      </c>
      <c r="F268" s="18">
        <v>1</v>
      </c>
      <c r="G268" s="24"/>
      <c r="H268" s="131"/>
      <c r="J268" s="36"/>
    </row>
    <row r="269" spans="1:10" x14ac:dyDescent="0.25">
      <c r="A269" s="136" t="s">
        <v>8274</v>
      </c>
      <c r="B269" s="22" t="s">
        <v>14854</v>
      </c>
      <c r="C269" s="19" t="s">
        <v>5870</v>
      </c>
      <c r="D269" s="17" t="str">
        <f>VLOOKUP($C269,CDHU184!$A$3:$F$4095,2,1)</f>
        <v>Válvula de metal cromado de 1´</v>
      </c>
      <c r="E269" s="19" t="str">
        <f>VLOOKUP($C269,CDHU184!$A$3:$F$4095,3,1)</f>
        <v>UN</v>
      </c>
      <c r="F269" s="18">
        <v>22</v>
      </c>
      <c r="G269" s="24"/>
      <c r="H269" s="131"/>
      <c r="J269" s="36"/>
    </row>
    <row r="270" spans="1:10" ht="25.5" x14ac:dyDescent="0.25">
      <c r="A270" s="136" t="s">
        <v>8275</v>
      </c>
      <c r="B270" s="22" t="s">
        <v>14854</v>
      </c>
      <c r="C270" s="19" t="s">
        <v>5940</v>
      </c>
      <c r="D270" s="17" t="str">
        <f>VLOOKUP($C270,CDHU184!$A$3:$F$4095,2,1)</f>
        <v>Tubo de PVC rígido branco, pontas lisas, soldável, linha esgoto série normal, DN= 40 mm, inclusive conexões</v>
      </c>
      <c r="E270" s="19" t="str">
        <f>VLOOKUP($C270,CDHU184!$A$3:$F$4095,3,1)</f>
        <v>M</v>
      </c>
      <c r="F270" s="18">
        <v>36</v>
      </c>
      <c r="G270" s="24"/>
      <c r="H270" s="131"/>
      <c r="J270" s="36"/>
    </row>
    <row r="271" spans="1:10" ht="25.5" x14ac:dyDescent="0.25">
      <c r="A271" s="136" t="s">
        <v>8276</v>
      </c>
      <c r="B271" s="22" t="s">
        <v>14854</v>
      </c>
      <c r="C271" s="19" t="s">
        <v>5950</v>
      </c>
      <c r="D271" s="17" t="str">
        <f>VLOOKUP($C271,CDHU184!$A$3:$F$4095,2,1)</f>
        <v>Tubo de PVC rígido PxB com virola e anel de borracha, linha esgoto série reforçada ´R´, DN= 50 mm, inclusive conexões</v>
      </c>
      <c r="E271" s="19" t="str">
        <f>VLOOKUP($C271,CDHU184!$A$3:$F$4095,3,1)</f>
        <v>M</v>
      </c>
      <c r="F271" s="18">
        <f>6*12</f>
        <v>72</v>
      </c>
      <c r="G271" s="24"/>
      <c r="H271" s="131"/>
      <c r="J271" s="36"/>
    </row>
    <row r="272" spans="1:10" ht="25.5" x14ac:dyDescent="0.25">
      <c r="A272" s="136" t="s">
        <v>8277</v>
      </c>
      <c r="B272" s="22" t="s">
        <v>14854</v>
      </c>
      <c r="C272" s="19" t="s">
        <v>5952</v>
      </c>
      <c r="D272" s="17" t="str">
        <f>VLOOKUP($C272,CDHU184!$A$3:$F$4095,2,1)</f>
        <v>Tubo de PVC rígido PxB com virola e anel de borracha, linha esgoto série reforçada ´R´, DN= 75 mm, inclusive conexões</v>
      </c>
      <c r="E272" s="19" t="str">
        <f>VLOOKUP($C272,CDHU184!$A$3:$F$4095,3,1)</f>
        <v>M</v>
      </c>
      <c r="F272" s="18">
        <f>6*10</f>
        <v>60</v>
      </c>
      <c r="G272" s="24"/>
      <c r="H272" s="131"/>
      <c r="J272" s="36"/>
    </row>
    <row r="273" spans="1:10" ht="25.5" x14ac:dyDescent="0.25">
      <c r="A273" s="136" t="s">
        <v>8278</v>
      </c>
      <c r="B273" s="22" t="s">
        <v>14854</v>
      </c>
      <c r="C273" s="19" t="s">
        <v>5954</v>
      </c>
      <c r="D273" s="17" t="str">
        <f>VLOOKUP($C273,CDHU184!$A$3:$F$4095,2,1)</f>
        <v>Tubo de PVC rígido PxB com virola e anel de borracha, linha esgoto série reforçada ´R´, DN= 100 mm, inclusive conexões</v>
      </c>
      <c r="E273" s="19" t="str">
        <f>VLOOKUP($C273,CDHU184!$A$3:$F$4095,3,1)</f>
        <v>M</v>
      </c>
      <c r="F273" s="18">
        <f>6*25</f>
        <v>150</v>
      </c>
      <c r="G273" s="24"/>
      <c r="H273" s="131"/>
      <c r="J273" s="36"/>
    </row>
    <row r="274" spans="1:10" ht="25.5" x14ac:dyDescent="0.25">
      <c r="A274" s="136" t="s">
        <v>8279</v>
      </c>
      <c r="B274" s="22" t="s">
        <v>14854</v>
      </c>
      <c r="C274" s="19" t="s">
        <v>5922</v>
      </c>
      <c r="D274" s="17" t="str">
        <f>VLOOKUP($C274,CDHU184!$A$3:$F$4095,2,1)</f>
        <v>Tubo de PVC rígido soldável marrom, DN= 25 mm, (3/4´), inclusive conexões</v>
      </c>
      <c r="E274" s="19" t="str">
        <f>VLOOKUP($C274,CDHU184!$A$3:$F$4095,3,1)</f>
        <v>M</v>
      </c>
      <c r="F274" s="18">
        <f>6*21</f>
        <v>126</v>
      </c>
      <c r="G274" s="24"/>
      <c r="H274" s="131"/>
      <c r="J274" s="36"/>
    </row>
    <row r="275" spans="1:10" ht="25.5" x14ac:dyDescent="0.25">
      <c r="A275" s="136" t="s">
        <v>8280</v>
      </c>
      <c r="B275" s="22" t="s">
        <v>14854</v>
      </c>
      <c r="C275" s="19" t="s">
        <v>5924</v>
      </c>
      <c r="D275" s="17" t="str">
        <f>VLOOKUP($C275,CDHU184!$A$3:$F$4095,2,1)</f>
        <v>Tubo de PVC rígido soldável marrom, DN= 32 mm, (1´), inclusive conexões</v>
      </c>
      <c r="E275" s="19" t="str">
        <f>VLOOKUP($C275,CDHU184!$A$3:$F$4095,3,1)</f>
        <v>M</v>
      </c>
      <c r="F275" s="18">
        <f>6*15</f>
        <v>90</v>
      </c>
      <c r="G275" s="24"/>
      <c r="H275" s="131"/>
      <c r="J275" s="36"/>
    </row>
    <row r="276" spans="1:10" ht="25.5" x14ac:dyDescent="0.25">
      <c r="A276" s="136" t="s">
        <v>8281</v>
      </c>
      <c r="B276" s="22" t="s">
        <v>14854</v>
      </c>
      <c r="C276" s="19" t="s">
        <v>5926</v>
      </c>
      <c r="D276" s="17" t="str">
        <f>VLOOKUP($C276,CDHU184!$A$3:$F$4095,2,1)</f>
        <v>Tubo de PVC rígido soldável marrom, DN= 40 mm, (1 1/4´), inclusive conexões</v>
      </c>
      <c r="E276" s="19" t="str">
        <f>VLOOKUP($C276,CDHU184!$A$3:$F$4095,3,1)</f>
        <v>M</v>
      </c>
      <c r="F276" s="18">
        <f>12*4.5</f>
        <v>54</v>
      </c>
      <c r="G276" s="24"/>
      <c r="H276" s="131"/>
      <c r="J276" s="36"/>
    </row>
    <row r="277" spans="1:10" ht="25.5" x14ac:dyDescent="0.25">
      <c r="A277" s="136" t="s">
        <v>8282</v>
      </c>
      <c r="B277" s="22" t="s">
        <v>14854</v>
      </c>
      <c r="C277" s="19" t="s">
        <v>5930</v>
      </c>
      <c r="D277" s="17" t="str">
        <f>VLOOKUP($C277,CDHU184!$A$3:$F$4095,2,1)</f>
        <v>Tubo de PVC rígido soldável marrom, DN= 60 mm, (2´), inclusive conexões</v>
      </c>
      <c r="E277" s="19" t="str">
        <f>VLOOKUP($C277,CDHU184!$A$3:$F$4095,3,1)</f>
        <v>M</v>
      </c>
      <c r="F277" s="18">
        <v>80</v>
      </c>
      <c r="G277" s="24"/>
      <c r="H277" s="131"/>
      <c r="J277" s="36"/>
    </row>
    <row r="278" spans="1:10" x14ac:dyDescent="0.25">
      <c r="A278" s="136" t="s">
        <v>8283</v>
      </c>
      <c r="B278" s="22" t="s">
        <v>14854</v>
      </c>
      <c r="C278" s="96" t="s">
        <v>6102</v>
      </c>
      <c r="D278" s="17" t="str">
        <f>VLOOKUP($C278,CDHU184!$A$3:$F$4095,2,1)</f>
        <v>Tubo de cobre classe A, DN= 15mm (1/2´), inclusive conexões</v>
      </c>
      <c r="E278" s="19" t="str">
        <f>VLOOKUP($C278,CDHU184!$A$3:$F$4095,3,1)</f>
        <v>M</v>
      </c>
      <c r="F278" s="18">
        <v>260</v>
      </c>
      <c r="G278" s="24"/>
      <c r="H278" s="131"/>
      <c r="J278" s="36"/>
    </row>
    <row r="279" spans="1:10" x14ac:dyDescent="0.25">
      <c r="A279" s="136" t="s">
        <v>8284</v>
      </c>
      <c r="B279" s="22" t="s">
        <v>14854</v>
      </c>
      <c r="C279" s="19" t="s">
        <v>6104</v>
      </c>
      <c r="D279" s="17" t="str">
        <f>VLOOKUP($C279,CDHU184!$A$3:$F$4095,2,1)</f>
        <v>Tubo de cobre classe A, DN= 22mm (3/4´), inclusive conexões</v>
      </c>
      <c r="E279" s="19" t="str">
        <f>VLOOKUP($C279,CDHU184!$A$3:$F$4095,3,1)</f>
        <v>M</v>
      </c>
      <c r="F279" s="18">
        <v>120</v>
      </c>
      <c r="G279" s="24"/>
      <c r="H279" s="131"/>
      <c r="J279" s="36"/>
    </row>
    <row r="280" spans="1:10" x14ac:dyDescent="0.25">
      <c r="A280" s="136" t="s">
        <v>8285</v>
      </c>
      <c r="B280" s="22" t="s">
        <v>14854</v>
      </c>
      <c r="C280" s="19" t="s">
        <v>6106</v>
      </c>
      <c r="D280" s="17" t="str">
        <f>VLOOKUP($C280,CDHU184!$A$3:$F$4095,2,1)</f>
        <v>Tubo de cobre classe A, DN= 28mm (1´), inclusive conexões</v>
      </c>
      <c r="E280" s="19" t="str">
        <f>VLOOKUP($C280,CDHU184!$A$3:$F$4095,3,1)</f>
        <v>M</v>
      </c>
      <c r="F280" s="18">
        <v>95</v>
      </c>
      <c r="G280" s="24"/>
      <c r="H280" s="131"/>
      <c r="J280" s="36"/>
    </row>
    <row r="281" spans="1:10" x14ac:dyDescent="0.25">
      <c r="A281" s="136" t="s">
        <v>8286</v>
      </c>
      <c r="B281" s="22" t="s">
        <v>14877</v>
      </c>
      <c r="C281" s="99" t="s">
        <v>6108</v>
      </c>
      <c r="D281" s="17" t="str">
        <f>VLOOKUP($C281,CDHU184!$A$3:$F$4095,2,1)</f>
        <v>Tubo de cobre classe A, DN= 35mm (1 1/4´), inclusive conexões</v>
      </c>
      <c r="E281" s="19" t="str">
        <f>VLOOKUP($C281,CDHU184!$A$3:$F$4095,3,1)</f>
        <v>M</v>
      </c>
      <c r="F281" s="18">
        <v>95</v>
      </c>
      <c r="G281" s="24"/>
      <c r="H281" s="131"/>
      <c r="J281" s="36"/>
    </row>
    <row r="282" spans="1:10" x14ac:dyDescent="0.25">
      <c r="A282" s="136" t="s">
        <v>8287</v>
      </c>
      <c r="B282" s="22" t="s">
        <v>14878</v>
      </c>
      <c r="C282" s="99" t="s">
        <v>6112</v>
      </c>
      <c r="D282" s="17" t="str">
        <f>VLOOKUP($C282,CDHU184!$A$3:$F$4095,2,1)</f>
        <v>Tubo de cobre classe A, DN= 54mm (2´), inclusive conexões</v>
      </c>
      <c r="E282" s="19" t="str">
        <f>VLOOKUP($C282,CDHU184!$A$3:$F$4095,3,1)</f>
        <v>M</v>
      </c>
      <c r="F282" s="18">
        <v>80</v>
      </c>
      <c r="G282" s="24"/>
      <c r="H282" s="131"/>
      <c r="J282" s="36"/>
    </row>
    <row r="283" spans="1:10" x14ac:dyDescent="0.25">
      <c r="A283" s="136" t="s">
        <v>8288</v>
      </c>
      <c r="B283" s="22" t="s">
        <v>14879</v>
      </c>
      <c r="C283" s="99" t="s">
        <v>6110</v>
      </c>
      <c r="D283" s="17" t="str">
        <f>VLOOKUP($C283,CDHU184!$A$3:$F$4095,2,1)</f>
        <v>Tubo de cobre classe A, DN= 42mm (1 1/2´), inclusive conexões</v>
      </c>
      <c r="E283" s="19" t="str">
        <f>VLOOKUP($C283,CDHU184!$A$3:$F$4095,3,1)</f>
        <v>M</v>
      </c>
      <c r="F283" s="18">
        <v>105</v>
      </c>
      <c r="G283" s="24"/>
      <c r="H283" s="131"/>
      <c r="J283" s="36"/>
    </row>
    <row r="284" spans="1:10" x14ac:dyDescent="0.25">
      <c r="A284" s="136" t="s">
        <v>8289</v>
      </c>
      <c r="B284" s="22" t="s">
        <v>14854</v>
      </c>
      <c r="C284" s="19" t="s">
        <v>6120</v>
      </c>
      <c r="D284" s="17" t="str">
        <f>VLOOKUP($C284,CDHU184!$A$3:$F$4095,2,1)</f>
        <v>Tubo de cobre classe E, DN= 22mm (3/4´), inclusive conexões</v>
      </c>
      <c r="E284" s="19" t="str">
        <f>VLOOKUP($C284,CDHU184!$A$3:$F$4095,3,1)</f>
        <v>M</v>
      </c>
      <c r="F284" s="18">
        <f>20*8</f>
        <v>160</v>
      </c>
      <c r="G284" s="24"/>
      <c r="H284" s="131"/>
      <c r="J284" s="36"/>
    </row>
    <row r="285" spans="1:10" x14ac:dyDescent="0.25">
      <c r="A285" s="136" t="s">
        <v>8290</v>
      </c>
      <c r="B285" s="22" t="s">
        <v>14854</v>
      </c>
      <c r="C285" s="19" t="s">
        <v>6122</v>
      </c>
      <c r="D285" s="17" t="str">
        <f>VLOOKUP($C285,CDHU184!$A$3:$F$4095,2,1)</f>
        <v>Tubo de cobre classe E, DN= 28mm (1´), inclusive conexões</v>
      </c>
      <c r="E285" s="19" t="str">
        <f>VLOOKUP($C285,CDHU184!$A$3:$F$4095,3,1)</f>
        <v>M</v>
      </c>
      <c r="F285" s="18">
        <v>100</v>
      </c>
      <c r="G285" s="24"/>
      <c r="H285" s="131"/>
      <c r="J285" s="36"/>
    </row>
    <row r="286" spans="1:10" x14ac:dyDescent="0.25">
      <c r="A286" s="136" t="s">
        <v>8291</v>
      </c>
      <c r="B286" s="22" t="s">
        <v>14854</v>
      </c>
      <c r="C286" s="19" t="s">
        <v>6124</v>
      </c>
      <c r="D286" s="17" t="str">
        <f>VLOOKUP($C286,CDHU184!$A$3:$F$4095,2,1)</f>
        <v>Tubo de cobre classe E, DN= 35mm (1 1/4´), inclusive conexões</v>
      </c>
      <c r="E286" s="19" t="str">
        <f>VLOOKUP($C286,CDHU184!$A$3:$F$4095,3,1)</f>
        <v>M</v>
      </c>
      <c r="F286" s="18">
        <v>80</v>
      </c>
      <c r="G286" s="24"/>
      <c r="H286" s="131"/>
      <c r="J286" s="36"/>
    </row>
    <row r="287" spans="1:10" x14ac:dyDescent="0.25">
      <c r="A287" s="136" t="s">
        <v>8292</v>
      </c>
      <c r="B287" s="22" t="s">
        <v>14854</v>
      </c>
      <c r="C287" s="19" t="s">
        <v>6126</v>
      </c>
      <c r="D287" s="17" t="str">
        <f>VLOOKUP($C287,CDHU184!$A$3:$F$4095,2,1)</f>
        <v>Tubo de cobre classe E, DN= 42mm (1 1/2´), inclusive conexões</v>
      </c>
      <c r="E287" s="19" t="str">
        <f>VLOOKUP($C287,CDHU184!$A$3:$F$4095,3,1)</f>
        <v>M</v>
      </c>
      <c r="F287" s="18">
        <v>60</v>
      </c>
      <c r="G287" s="24"/>
      <c r="H287" s="131"/>
      <c r="J287" s="36"/>
    </row>
    <row r="288" spans="1:10" ht="25.5" x14ac:dyDescent="0.25">
      <c r="A288" s="136" t="s">
        <v>8293</v>
      </c>
      <c r="B288" s="22" t="s">
        <v>14854</v>
      </c>
      <c r="C288" s="19" t="s">
        <v>6028</v>
      </c>
      <c r="D288" s="17" t="str">
        <f>VLOOKUP($C288,CDHU184!$A$3:$F$4095,2,1)</f>
        <v>Tubo galvanizado sem costura schedule 40, DN= 2 1/2´, inclusive conexões</v>
      </c>
      <c r="E288" s="19" t="str">
        <f>VLOOKUP($C288,CDHU184!$A$3:$F$4095,3,1)</f>
        <v>M</v>
      </c>
      <c r="F288" s="18">
        <v>60</v>
      </c>
      <c r="G288" s="24"/>
      <c r="H288" s="131"/>
      <c r="J288" s="36"/>
    </row>
    <row r="289" spans="1:10" ht="26.25" customHeight="1" x14ac:dyDescent="0.25">
      <c r="A289" s="136" t="s">
        <v>8294</v>
      </c>
      <c r="B289" s="22" t="s">
        <v>14854</v>
      </c>
      <c r="C289" s="85" t="s">
        <v>6638</v>
      </c>
      <c r="D289" s="17" t="str">
        <f>VLOOKUP($C289,CDHU184!$A$3:$F$4095,2,1)</f>
        <v>Válvula de esfera monobloco em latão, passagem plena, acionamento com alavanca, DN= 3/4´</v>
      </c>
      <c r="E289" s="19" t="str">
        <f>VLOOKUP($C289,CDHU184!$A$3:$F$4095,3,1)</f>
        <v>UN</v>
      </c>
      <c r="F289" s="18">
        <v>90</v>
      </c>
      <c r="G289" s="24"/>
      <c r="H289" s="131"/>
      <c r="J289" s="36"/>
    </row>
    <row r="290" spans="1:10" ht="28.5" customHeight="1" x14ac:dyDescent="0.25">
      <c r="A290" s="136" t="s">
        <v>8295</v>
      </c>
      <c r="B290" s="22" t="s">
        <v>14877</v>
      </c>
      <c r="C290" s="85" t="s">
        <v>6640</v>
      </c>
      <c r="D290" s="17" t="str">
        <f>VLOOKUP($C290,CDHU184!$A$3:$F$4095,2,1)</f>
        <v>Válvula de esfera monobloco em latão, passagem plena, acionamento com alavanca, DN= 1´</v>
      </c>
      <c r="E290" s="19" t="str">
        <f>VLOOKUP($C290,CDHU184!$A$3:$F$4095,3,1)</f>
        <v>UN</v>
      </c>
      <c r="F290" s="18">
        <v>15</v>
      </c>
      <c r="G290" s="24"/>
      <c r="H290" s="131"/>
      <c r="J290" s="36"/>
    </row>
    <row r="291" spans="1:10" ht="21.75" customHeight="1" x14ac:dyDescent="0.25">
      <c r="A291" s="136" t="s">
        <v>8296</v>
      </c>
      <c r="B291" s="22" t="s">
        <v>14878</v>
      </c>
      <c r="C291" s="85" t="s">
        <v>6642</v>
      </c>
      <c r="D291" s="17" t="str">
        <f>VLOOKUP($C291,CDHU184!$A$3:$F$4095,2,1)</f>
        <v>Válvula de esfera monobloco em latão, passagem plena, acionamento com alavanca, DN= 1.1/4´</v>
      </c>
      <c r="E291" s="19" t="str">
        <f>VLOOKUP($C291,CDHU184!$A$3:$F$4095,3,1)</f>
        <v>UN</v>
      </c>
      <c r="F291" s="18">
        <v>8</v>
      </c>
      <c r="G291" s="24"/>
      <c r="H291" s="131"/>
      <c r="J291" s="36"/>
    </row>
    <row r="292" spans="1:10" ht="27" customHeight="1" x14ac:dyDescent="0.25">
      <c r="A292" s="136" t="s">
        <v>8297</v>
      </c>
      <c r="B292" s="22" t="s">
        <v>14879</v>
      </c>
      <c r="C292" s="85" t="s">
        <v>6644</v>
      </c>
      <c r="D292" s="17" t="str">
        <f>VLOOKUP($C292,CDHU184!$A$3:$F$4095,2,1)</f>
        <v>Válvula de esfera monobloco em latão, passagem plena, acionamento com alavanca, DN= 2´</v>
      </c>
      <c r="E292" s="19" t="str">
        <f>VLOOKUP($C292,CDHU184!$A$3:$F$4095,3,1)</f>
        <v>UN</v>
      </c>
      <c r="F292" s="18">
        <v>4</v>
      </c>
      <c r="G292" s="24"/>
      <c r="H292" s="131"/>
      <c r="J292" s="36"/>
    </row>
    <row r="293" spans="1:10" ht="25.5" x14ac:dyDescent="0.25">
      <c r="A293" s="136" t="s">
        <v>8298</v>
      </c>
      <c r="B293" s="22" t="s">
        <v>14854</v>
      </c>
      <c r="C293" s="19" t="s">
        <v>6766</v>
      </c>
      <c r="D293" s="17" t="str">
        <f>VLOOKUP($C293,CDHU184!$A$3:$F$4095,2,1)</f>
        <v>Válvula de gaveta em bronze, haste não ascendente, classe 125 libras para vapor e classe 200 libras para água, óleo e gás, DN= 3/4´</v>
      </c>
      <c r="E293" s="19" t="str">
        <f>VLOOKUP($C293,CDHU184!$A$3:$F$4095,3,1)</f>
        <v>UN</v>
      </c>
      <c r="F293" s="18">
        <f>20*3</f>
        <v>60</v>
      </c>
      <c r="G293" s="24"/>
      <c r="H293" s="131"/>
      <c r="J293" s="36"/>
    </row>
    <row r="294" spans="1:10" ht="25.5" x14ac:dyDescent="0.25">
      <c r="A294" s="136" t="s">
        <v>8299</v>
      </c>
      <c r="B294" s="22" t="s">
        <v>14854</v>
      </c>
      <c r="C294" s="19" t="s">
        <v>6768</v>
      </c>
      <c r="D294" s="17" t="str">
        <f>VLOOKUP($C294,CDHU184!$A$3:$F$4095,2,1)</f>
        <v>Válvula de gaveta em bronze, haste não ascendente, classe 125 libras para vapor e classe 200 libras para água, óleo e gás, DN= 1´</v>
      </c>
      <c r="E294" s="19" t="str">
        <f>VLOOKUP($C294,CDHU184!$A$3:$F$4095,3,1)</f>
        <v>UN</v>
      </c>
      <c r="F294" s="18">
        <v>9</v>
      </c>
      <c r="G294" s="24"/>
      <c r="H294" s="131"/>
      <c r="J294" s="36"/>
    </row>
    <row r="295" spans="1:10" ht="25.5" x14ac:dyDescent="0.25">
      <c r="A295" s="136" t="s">
        <v>8300</v>
      </c>
      <c r="B295" s="22" t="s">
        <v>14854</v>
      </c>
      <c r="C295" s="19" t="s">
        <v>6770</v>
      </c>
      <c r="D295" s="17" t="str">
        <f>VLOOKUP($C295,CDHU184!$A$3:$F$4095,2,1)</f>
        <v>Válvula de gaveta em bronze, haste não ascendente, classe 125 libras para vapor e classe 200 libras para água, óleo e gás, DN= 1.1/4´</v>
      </c>
      <c r="E295" s="19" t="str">
        <f>VLOOKUP($C295,CDHU184!$A$3:$F$4095,3,1)</f>
        <v>UN</v>
      </c>
      <c r="F295" s="18">
        <v>9</v>
      </c>
      <c r="G295" s="24"/>
      <c r="H295" s="131"/>
      <c r="J295" s="36"/>
    </row>
    <row r="296" spans="1:10" ht="25.5" x14ac:dyDescent="0.25">
      <c r="A296" s="136" t="s">
        <v>8301</v>
      </c>
      <c r="B296" s="22" t="s">
        <v>14854</v>
      </c>
      <c r="C296" s="19" t="s">
        <v>6772</v>
      </c>
      <c r="D296" s="17" t="str">
        <f>VLOOKUP($C296,CDHU184!$A$3:$F$4095,2,1)</f>
        <v>Válvula de gaveta em bronze, haste não ascendente, classe 125 libras para vapor e classe 200 libras para água, óleo e gás, DN= 1 1/2´</v>
      </c>
      <c r="E296" s="19" t="str">
        <f>VLOOKUP($C296,CDHU184!$A$3:$F$4095,3,1)</f>
        <v>UN</v>
      </c>
      <c r="F296" s="18">
        <v>9</v>
      </c>
      <c r="G296" s="24"/>
      <c r="H296" s="131"/>
      <c r="J296" s="36"/>
    </row>
    <row r="297" spans="1:10" x14ac:dyDescent="0.25">
      <c r="A297" s="136" t="s">
        <v>8302</v>
      </c>
      <c r="B297" s="22" t="s">
        <v>14854</v>
      </c>
      <c r="C297" s="19" t="s">
        <v>6676</v>
      </c>
      <c r="D297" s="17" t="str">
        <f>VLOOKUP($C297,CDHU184!$A$3:$F$4095,2,1)</f>
        <v>Válvula de descarga antivandalismo, DN= 1 1/2´</v>
      </c>
      <c r="E297" s="19" t="str">
        <f>VLOOKUP($C297,CDHU184!$A$3:$F$4095,3,1)</f>
        <v>UN</v>
      </c>
      <c r="F297" s="18">
        <v>13</v>
      </c>
      <c r="G297" s="24"/>
      <c r="H297" s="131"/>
      <c r="J297" s="36"/>
    </row>
    <row r="298" spans="1:10" ht="25.5" x14ac:dyDescent="0.25">
      <c r="A298" s="136" t="s">
        <v>8303</v>
      </c>
      <c r="B298" s="22" t="s">
        <v>14854</v>
      </c>
      <c r="C298" s="19" t="s">
        <v>6652</v>
      </c>
      <c r="D298" s="17" t="str">
        <f>VLOOKUP($C298,CDHU184!$A$3:$F$4095,2,1)</f>
        <v>Registro de gaveta em latão fundido cromado com canopla, DN= 3/4´ - linha especial</v>
      </c>
      <c r="E298" s="19" t="str">
        <f>VLOOKUP($C298,CDHU184!$A$3:$F$4095,3,1)</f>
        <v>UN</v>
      </c>
      <c r="F298" s="18">
        <v>26</v>
      </c>
      <c r="G298" s="24"/>
      <c r="H298" s="131"/>
      <c r="J298" s="36"/>
    </row>
    <row r="299" spans="1:10" ht="25.5" x14ac:dyDescent="0.25">
      <c r="A299" s="136" t="s">
        <v>8304</v>
      </c>
      <c r="B299" s="22" t="s">
        <v>14854</v>
      </c>
      <c r="C299" s="19" t="s">
        <v>6654</v>
      </c>
      <c r="D299" s="17" t="str">
        <f>VLOOKUP($C299,CDHU184!$A$3:$F$4095,2,1)</f>
        <v>Registro de gaveta em latão fundido cromado com canopla, DN= 1´ - linha especial</v>
      </c>
      <c r="E299" s="19" t="str">
        <f>VLOOKUP($C299,CDHU184!$A$3:$F$4095,3,1)</f>
        <v>UN</v>
      </c>
      <c r="F299" s="18">
        <v>12</v>
      </c>
      <c r="G299" s="24"/>
      <c r="H299" s="131"/>
      <c r="J299" s="36"/>
    </row>
    <row r="300" spans="1:10" ht="25.5" x14ac:dyDescent="0.25">
      <c r="A300" s="136" t="s">
        <v>8305</v>
      </c>
      <c r="B300" s="22" t="s">
        <v>14854</v>
      </c>
      <c r="C300" s="19" t="s">
        <v>6656</v>
      </c>
      <c r="D300" s="17" t="str">
        <f>VLOOKUP($C300,CDHU184!$A$3:$F$4095,2,1)</f>
        <v>Registro de gaveta em latão fundido cromado com canopla, DN= 1 1/4´ - linha especial</v>
      </c>
      <c r="E300" s="19" t="str">
        <f>VLOOKUP($C300,CDHU184!$A$3:$F$4095,3,1)</f>
        <v>UN</v>
      </c>
      <c r="F300" s="18">
        <v>20</v>
      </c>
      <c r="G300" s="24"/>
      <c r="H300" s="131"/>
      <c r="J300" s="36"/>
    </row>
    <row r="301" spans="1:10" x14ac:dyDescent="0.25">
      <c r="A301" s="136" t="s">
        <v>8306</v>
      </c>
      <c r="B301" s="22" t="s">
        <v>14854</v>
      </c>
      <c r="C301" s="19" t="s">
        <v>6628</v>
      </c>
      <c r="D301" s="17" t="str">
        <f>VLOOKUP($C301,CDHU184!$A$3:$F$4095,2,1)</f>
        <v>Registro de gaveta em latão fundido sem acabamento, DN= 2 1/2´</v>
      </c>
      <c r="E301" s="19" t="str">
        <f>VLOOKUP($C301,CDHU184!$A$3:$F$4095,3,1)</f>
        <v>UN</v>
      </c>
      <c r="F301" s="18">
        <v>1</v>
      </c>
      <c r="G301" s="24"/>
      <c r="H301" s="131"/>
      <c r="J301" s="36"/>
    </row>
    <row r="302" spans="1:10" x14ac:dyDescent="0.25">
      <c r="A302" s="136" t="s">
        <v>8307</v>
      </c>
      <c r="B302" s="22" t="s">
        <v>14854</v>
      </c>
      <c r="C302" s="19" t="s">
        <v>6630</v>
      </c>
      <c r="D302" s="17" t="str">
        <f>VLOOKUP($C302,CDHU184!$A$3:$F$4095,2,1)</f>
        <v>Registro de gaveta em latão fundido sem acabamento, DN= 3´</v>
      </c>
      <c r="E302" s="19" t="str">
        <f>VLOOKUP($C302,CDHU184!$A$3:$F$4095,3,1)</f>
        <v>UN</v>
      </c>
      <c r="F302" s="18">
        <v>2</v>
      </c>
      <c r="G302" s="24"/>
      <c r="H302" s="131"/>
      <c r="J302" s="36"/>
    </row>
    <row r="303" spans="1:10" x14ac:dyDescent="0.25">
      <c r="A303" s="136" t="s">
        <v>8308</v>
      </c>
      <c r="B303" s="22" t="s">
        <v>14854</v>
      </c>
      <c r="C303" s="19" t="s">
        <v>6978</v>
      </c>
      <c r="D303" s="17" t="str">
        <f>VLOOKUP($C303,CDHU184!$A$3:$F$4095,2,1)</f>
        <v>Caixa sifonada de PVC rígido de 100 x 100 x 50 mm, com grelha</v>
      </c>
      <c r="E303" s="19" t="str">
        <f>VLOOKUP($C303,CDHU184!$A$3:$F$4095,3,1)</f>
        <v>UN</v>
      </c>
      <c r="F303" s="18">
        <v>6</v>
      </c>
      <c r="G303" s="24"/>
      <c r="H303" s="131"/>
      <c r="J303" s="36"/>
    </row>
    <row r="304" spans="1:10" x14ac:dyDescent="0.25">
      <c r="A304" s="136" t="s">
        <v>8309</v>
      </c>
      <c r="B304" s="22" t="s">
        <v>14854</v>
      </c>
      <c r="C304" s="19" t="s">
        <v>6982</v>
      </c>
      <c r="D304" s="17" t="str">
        <f>VLOOKUP($C304,CDHU184!$A$3:$F$4095,2,1)</f>
        <v>Caixa sifonada de PVC rígido de 150 x 150 x 50 mm, com grelha</v>
      </c>
      <c r="E304" s="19" t="str">
        <f>VLOOKUP($C304,CDHU184!$A$3:$F$4095,3,1)</f>
        <v>UN</v>
      </c>
      <c r="F304" s="18">
        <v>12</v>
      </c>
      <c r="G304" s="24"/>
      <c r="H304" s="131"/>
      <c r="J304" s="36"/>
    </row>
    <row r="305" spans="1:10" x14ac:dyDescent="0.25">
      <c r="A305" s="136" t="s">
        <v>8310</v>
      </c>
      <c r="B305" s="22" t="s">
        <v>14854</v>
      </c>
      <c r="C305" s="19" t="s">
        <v>7130</v>
      </c>
      <c r="D305" s="17" t="str">
        <f>VLOOKUP($C305,CDHU184!$A$3:$F$4095,2,1)</f>
        <v>Botoeira para acionamento de bomba de incêndio tipo quebra-vidro</v>
      </c>
      <c r="E305" s="19" t="str">
        <f>VLOOKUP($C305,CDHU184!$A$3:$F$4095,3,1)</f>
        <v>UN</v>
      </c>
      <c r="F305" s="18">
        <v>2</v>
      </c>
      <c r="G305" s="24"/>
      <c r="H305" s="131"/>
      <c r="J305" s="36"/>
    </row>
    <row r="306" spans="1:10" x14ac:dyDescent="0.25">
      <c r="A306" s="136" t="s">
        <v>8311</v>
      </c>
      <c r="B306" s="22" t="s">
        <v>14854</v>
      </c>
      <c r="C306" s="19" t="s">
        <v>7170</v>
      </c>
      <c r="D306" s="17" t="str">
        <f>VLOOKUP($C306,CDHU184!$A$3:$F$4095,2,1)</f>
        <v>Destravador magnético (eletroímã) para porta corta-fogo de 24 Vcc</v>
      </c>
      <c r="E306" s="19" t="str">
        <f>VLOOKUP($C306,CDHU184!$A$3:$F$4095,3,1)</f>
        <v>UN</v>
      </c>
      <c r="F306" s="18">
        <v>2</v>
      </c>
      <c r="G306" s="24"/>
      <c r="H306" s="131"/>
      <c r="J306" s="36"/>
    </row>
    <row r="307" spans="1:10" ht="38.25" x14ac:dyDescent="0.25">
      <c r="A307" s="136" t="s">
        <v>8312</v>
      </c>
      <c r="B307" s="22" t="s">
        <v>14854</v>
      </c>
      <c r="C307" s="19" t="s">
        <v>7196</v>
      </c>
      <c r="D307" s="17" t="str">
        <f>VLOOKUP($C307,CDHU184!$A$3:$F$4095,2,1)</f>
        <v>Bloco autônomo de iluminação de emergência LED, com autonomia mínima de 3 horas, fluxo luminoso de 2.000 até 3.000 lúmens, equipado com 2 faróis</v>
      </c>
      <c r="E307" s="19" t="str">
        <f>VLOOKUP($C307,CDHU184!$A$3:$F$4095,3,1)</f>
        <v>UN</v>
      </c>
      <c r="F307" s="18">
        <v>4</v>
      </c>
      <c r="G307" s="24"/>
      <c r="H307" s="131"/>
      <c r="J307" s="36"/>
    </row>
    <row r="308" spans="1:10" x14ac:dyDescent="0.25">
      <c r="A308" s="136" t="s">
        <v>8313</v>
      </c>
      <c r="B308" s="22" t="s">
        <v>14854</v>
      </c>
      <c r="C308" s="19" t="s">
        <v>7194</v>
      </c>
      <c r="D308" s="17" t="str">
        <f>VLOOKUP($C308,CDHU184!$A$3:$F$4095,2,1)</f>
        <v>Sirene tipo corneta de 12 V</v>
      </c>
      <c r="E308" s="19" t="str">
        <f>VLOOKUP($C308,CDHU184!$A$3:$F$4095,3,1)</f>
        <v>UN</v>
      </c>
      <c r="F308" s="18">
        <v>2</v>
      </c>
      <c r="G308" s="24"/>
      <c r="H308" s="131"/>
      <c r="J308" s="36"/>
    </row>
    <row r="309" spans="1:10" x14ac:dyDescent="0.25">
      <c r="A309" s="136" t="s">
        <v>14872</v>
      </c>
      <c r="B309" s="22" t="s">
        <v>14854</v>
      </c>
      <c r="C309" s="19" t="s">
        <v>7220</v>
      </c>
      <c r="D309" s="17" t="str">
        <f>VLOOKUP($C309,CDHU184!$A$3:$F$4095,2,1)</f>
        <v>Extintor manual de pó químico seco BC - capacidade de 4 kg</v>
      </c>
      <c r="E309" s="19" t="str">
        <f>VLOOKUP($C309,CDHU184!$A$3:$F$4095,3,1)</f>
        <v>UN</v>
      </c>
      <c r="F309" s="18">
        <v>2</v>
      </c>
      <c r="G309" s="24"/>
      <c r="H309" s="131"/>
      <c r="J309" s="36"/>
    </row>
    <row r="310" spans="1:10" x14ac:dyDescent="0.25">
      <c r="A310" s="136" t="s">
        <v>14880</v>
      </c>
      <c r="B310" s="22" t="s">
        <v>14854</v>
      </c>
      <c r="C310" s="19" t="s">
        <v>7228</v>
      </c>
      <c r="D310" s="17" t="str">
        <f>VLOOKUP($C310,CDHU184!$A$3:$F$4095,2,1)</f>
        <v>Extintor manual de água pressurizada - capacidade de 10 litros</v>
      </c>
      <c r="E310" s="19" t="str">
        <f>VLOOKUP($C310,CDHU184!$A$3:$F$4095,3,1)</f>
        <v>UN</v>
      </c>
      <c r="F310" s="18">
        <v>2</v>
      </c>
      <c r="G310" s="24"/>
      <c r="H310" s="131"/>
      <c r="J310" s="36"/>
    </row>
    <row r="311" spans="1:10" x14ac:dyDescent="0.25">
      <c r="A311" s="136" t="s">
        <v>14881</v>
      </c>
      <c r="B311" s="183" t="s">
        <v>14865</v>
      </c>
      <c r="C311" s="184"/>
      <c r="D311" s="17" t="s">
        <v>8315</v>
      </c>
      <c r="E311" s="23" t="s">
        <v>13</v>
      </c>
      <c r="F311" s="18">
        <v>6</v>
      </c>
      <c r="G311" s="24"/>
      <c r="H311" s="131"/>
      <c r="J311" s="36"/>
    </row>
    <row r="312" spans="1:10" x14ac:dyDescent="0.25">
      <c r="A312" s="132"/>
      <c r="B312" s="27"/>
      <c r="C312" s="33"/>
      <c r="D312" s="20"/>
      <c r="E312" s="23"/>
      <c r="F312" s="24"/>
      <c r="G312" s="24"/>
      <c r="H312" s="133"/>
    </row>
    <row r="313" spans="1:10" x14ac:dyDescent="0.25">
      <c r="A313" s="134" t="s">
        <v>8317</v>
      </c>
      <c r="B313" s="28"/>
      <c r="C313" s="34"/>
      <c r="D313" s="13" t="s">
        <v>8326</v>
      </c>
      <c r="E313" s="14"/>
      <c r="F313" s="29"/>
      <c r="G313" s="30"/>
      <c r="H313" s="135"/>
    </row>
    <row r="314" spans="1:10" ht="25.5" x14ac:dyDescent="0.25">
      <c r="A314" s="136" t="s">
        <v>8328</v>
      </c>
      <c r="B314" s="22" t="s">
        <v>14854</v>
      </c>
      <c r="C314" s="19" t="s">
        <v>5501</v>
      </c>
      <c r="D314" s="17" t="str">
        <f>VLOOKUP($C314,CDHU184!$A$3:$F$4095,2,1)</f>
        <v>Ar condicionado a frio, tipo split parede com capacidade de 12.000 BTU/h</v>
      </c>
      <c r="E314" s="19" t="str">
        <f>VLOOKUP($C314,CDHU184!$A$3:$F$4095,3,1)</f>
        <v>CJ</v>
      </c>
      <c r="F314" s="18">
        <v>4</v>
      </c>
      <c r="G314" s="24"/>
      <c r="H314" s="131"/>
    </row>
    <row r="315" spans="1:10" ht="25.5" x14ac:dyDescent="0.25">
      <c r="A315" s="136" t="s">
        <v>1667</v>
      </c>
      <c r="B315" s="22" t="s">
        <v>14854</v>
      </c>
      <c r="C315" s="19" t="s">
        <v>7514</v>
      </c>
      <c r="D315" s="17" t="str">
        <f>VLOOKUP($C315,CDHU184!$A$3:$F$4095,2,1)</f>
        <v>Caixa ventiladora com ventilador centrífugo, vazão 4.600 m³/h, pressão 30 mmCA - 220 / 380 V / 60HZ</v>
      </c>
      <c r="E315" s="19" t="str">
        <f>VLOOKUP($C315,CDHU184!$A$3:$F$4095,3,1)</f>
        <v>UN</v>
      </c>
      <c r="F315" s="18">
        <v>2</v>
      </c>
      <c r="G315" s="24"/>
      <c r="H315" s="131"/>
    </row>
    <row r="316" spans="1:10" ht="25.5" x14ac:dyDescent="0.25">
      <c r="A316" s="136" t="s">
        <v>1685</v>
      </c>
      <c r="B316" s="22" t="s">
        <v>14854</v>
      </c>
      <c r="C316" s="19" t="s">
        <v>7518</v>
      </c>
      <c r="D316" s="17" t="str">
        <f>VLOOKUP($C316,CDHU184!$A$3:$F$4095,2,1)</f>
        <v>Caixa ventiladora com ventilador centrífugo, vazão 8.800 m³/h, pressão 35 mmCA - 220/380 V / 60Hz</v>
      </c>
      <c r="E316" s="19" t="str">
        <f>VLOOKUP($C316,CDHU184!$A$3:$F$4095,3,1)</f>
        <v>UN</v>
      </c>
      <c r="F316" s="18">
        <v>4</v>
      </c>
      <c r="G316" s="24"/>
      <c r="H316" s="131"/>
    </row>
    <row r="317" spans="1:10" x14ac:dyDescent="0.25">
      <c r="A317" s="136" t="s">
        <v>8329</v>
      </c>
      <c r="B317" s="22" t="s">
        <v>14854</v>
      </c>
      <c r="C317" s="19" t="s">
        <v>7590</v>
      </c>
      <c r="D317" s="17" t="str">
        <f>VLOOKUP($C317,CDHU184!$A$3:$F$4095,2,1)</f>
        <v>Duto em chapa de aço galvanizado</v>
      </c>
      <c r="E317" s="19" t="str">
        <f>VLOOKUP($C317,CDHU184!$A$3:$F$4095,3,1)</f>
        <v>KG</v>
      </c>
      <c r="F317" s="18">
        <v>4051</v>
      </c>
      <c r="G317" s="24"/>
      <c r="H317" s="131"/>
    </row>
    <row r="318" spans="1:10" x14ac:dyDescent="0.2">
      <c r="A318" s="136" t="s">
        <v>8330</v>
      </c>
      <c r="B318" s="183" t="s">
        <v>14886</v>
      </c>
      <c r="C318" s="184"/>
      <c r="D318" s="137" t="s">
        <v>14885</v>
      </c>
      <c r="E318" s="23" t="s">
        <v>560</v>
      </c>
      <c r="F318" s="18">
        <v>2980.7</v>
      </c>
      <c r="G318" s="24"/>
      <c r="H318" s="131"/>
    </row>
    <row r="319" spans="1:10" x14ac:dyDescent="0.25">
      <c r="A319" s="136" t="s">
        <v>8331</v>
      </c>
      <c r="B319" s="22" t="s">
        <v>14854</v>
      </c>
      <c r="C319" s="19" t="s">
        <v>3155</v>
      </c>
      <c r="D319" s="17" t="str">
        <f>VLOOKUP($C319,CDHU184!$A$3:$F$4095,2,1)</f>
        <v>Lã de vidro e/ou lã de rocha com espessura de 2´</v>
      </c>
      <c r="E319" s="19" t="str">
        <f>VLOOKUP($C319,CDHU184!$A$3:$F$4095,3,1)</f>
        <v>M2</v>
      </c>
      <c r="F319" s="18">
        <v>1007.55</v>
      </c>
      <c r="G319" s="24"/>
      <c r="H319" s="131"/>
    </row>
    <row r="320" spans="1:10" x14ac:dyDescent="0.25">
      <c r="A320" s="136" t="s">
        <v>8332</v>
      </c>
      <c r="B320" s="22" t="s">
        <v>14854</v>
      </c>
      <c r="C320" s="19" t="s">
        <v>3241</v>
      </c>
      <c r="D320" s="17" t="str">
        <f>VLOOKUP($C320,CDHU184!$A$3:$F$4095,2,1)</f>
        <v>Proteção para isolamento térmico em alumínio</v>
      </c>
      <c r="E320" s="19" t="str">
        <f>VLOOKUP($C320,CDHU184!$A$3:$F$4095,3,1)</f>
        <v>M2</v>
      </c>
      <c r="F320" s="18">
        <v>1007.55</v>
      </c>
      <c r="G320" s="24"/>
      <c r="H320" s="131"/>
    </row>
    <row r="321" spans="1:8" x14ac:dyDescent="0.25">
      <c r="A321" s="136" t="s">
        <v>8333</v>
      </c>
      <c r="B321" s="183" t="s">
        <v>14887</v>
      </c>
      <c r="C321" s="184"/>
      <c r="D321" s="17" t="s">
        <v>14882</v>
      </c>
      <c r="E321" s="23" t="s">
        <v>8085</v>
      </c>
      <c r="F321" s="18">
        <v>2</v>
      </c>
      <c r="G321" s="24"/>
      <c r="H321" s="131"/>
    </row>
    <row r="322" spans="1:8" x14ac:dyDescent="0.25">
      <c r="A322" s="136" t="s">
        <v>8334</v>
      </c>
      <c r="B322" s="22" t="s">
        <v>14854</v>
      </c>
      <c r="C322" s="19" t="s">
        <v>7446</v>
      </c>
      <c r="D322" s="17" t="str">
        <f>VLOOKUP($C322,CDHU184!$A$3:$F$4095,2,1)</f>
        <v>Duto flexível aluminizado, seção circular de 10cm (4")</v>
      </c>
      <c r="E322" s="19" t="str">
        <f>VLOOKUP($C322,CDHU184!$A$3:$F$4095,3,1)</f>
        <v>M</v>
      </c>
      <c r="F322" s="18">
        <v>10</v>
      </c>
      <c r="G322" s="24"/>
      <c r="H322" s="131"/>
    </row>
    <row r="323" spans="1:8" x14ac:dyDescent="0.25">
      <c r="A323" s="136" t="s">
        <v>1708</v>
      </c>
      <c r="B323" s="22" t="s">
        <v>14854</v>
      </c>
      <c r="C323" s="19" t="s">
        <v>7448</v>
      </c>
      <c r="D323" s="17" t="str">
        <f>VLOOKUP($C323,CDHU184!$A$3:$F$4095,2,1)</f>
        <v>Duto flexível aluminizado, seção circular de 15cm (6")</v>
      </c>
      <c r="E323" s="19" t="str">
        <f>VLOOKUP($C323,CDHU184!$A$3:$F$4095,3,1)</f>
        <v>M</v>
      </c>
      <c r="F323" s="18">
        <v>98</v>
      </c>
      <c r="G323" s="24"/>
      <c r="H323" s="131"/>
    </row>
    <row r="324" spans="1:8" x14ac:dyDescent="0.25">
      <c r="A324" s="136" t="s">
        <v>8335</v>
      </c>
      <c r="B324" s="22" t="s">
        <v>14854</v>
      </c>
      <c r="C324" s="19" t="s">
        <v>7450</v>
      </c>
      <c r="D324" s="17" t="str">
        <f>VLOOKUP($C324,CDHU184!$A$3:$F$4095,2,1)</f>
        <v>Duto flexível aluminizado, seção circular de 20cm (8")</v>
      </c>
      <c r="E324" s="19" t="str">
        <f>VLOOKUP($C324,CDHU184!$A$3:$F$4095,3,1)</f>
        <v>M</v>
      </c>
      <c r="F324" s="18">
        <v>10</v>
      </c>
      <c r="G324" s="24"/>
      <c r="H324" s="131"/>
    </row>
    <row r="325" spans="1:8" x14ac:dyDescent="0.25">
      <c r="A325" s="136" t="s">
        <v>1714</v>
      </c>
      <c r="B325" s="22" t="s">
        <v>14854</v>
      </c>
      <c r="C325" s="19" t="s">
        <v>7478</v>
      </c>
      <c r="D325" s="17" t="str">
        <f>VLOOKUP($C325,CDHU184!$A$3:$F$4095,2,1)</f>
        <v>Difusor de insuflação de ar tipo direcional, medindo 30 x 30 cm</v>
      </c>
      <c r="E325" s="19" t="str">
        <f>VLOOKUP($C325,CDHU184!$A$3:$F$4095,3,1)</f>
        <v>UN</v>
      </c>
      <c r="F325" s="18">
        <v>20</v>
      </c>
      <c r="G325" s="24"/>
      <c r="H325" s="131"/>
    </row>
    <row r="326" spans="1:8" ht="25.5" x14ac:dyDescent="0.25">
      <c r="A326" s="136" t="s">
        <v>1727</v>
      </c>
      <c r="B326" s="22" t="s">
        <v>14854</v>
      </c>
      <c r="C326" s="19" t="s">
        <v>7484</v>
      </c>
      <c r="D326" s="17" t="str">
        <f>VLOOKUP($C326,CDHU184!$A$3:$F$4095,2,1)</f>
        <v>Grelha de insuflação de ar em alumínio anodizado, de dupla deflexão, tamanho: acima de 0,10 m² até 0,50 m²</v>
      </c>
      <c r="E326" s="19" t="str">
        <f>VLOOKUP($C326,CDHU184!$A$3:$F$4095,3,1)</f>
        <v>M2</v>
      </c>
      <c r="F326" s="18">
        <v>2.8</v>
      </c>
      <c r="G326" s="24"/>
      <c r="H326" s="131"/>
    </row>
    <row r="327" spans="1:8" x14ac:dyDescent="0.25">
      <c r="A327" s="136" t="s">
        <v>8336</v>
      </c>
      <c r="B327" s="22" t="s">
        <v>14854</v>
      </c>
      <c r="C327" s="19" t="s">
        <v>7470</v>
      </c>
      <c r="D327" s="17" t="str">
        <f>VLOOKUP($C327,CDHU184!$A$3:$F$4095,2,1)</f>
        <v>Difusor para insuflamento de ar com plenum, multivias e colarinho</v>
      </c>
      <c r="E327" s="19" t="str">
        <f>VLOOKUP($C327,CDHU184!$A$3:$F$4095,3,1)</f>
        <v>M2</v>
      </c>
      <c r="F327" s="18">
        <v>2</v>
      </c>
      <c r="G327" s="24"/>
      <c r="H327" s="131"/>
    </row>
    <row r="328" spans="1:8" ht="14.45" customHeight="1" x14ac:dyDescent="0.25">
      <c r="A328" s="136" t="s">
        <v>8337</v>
      </c>
      <c r="B328" s="22" t="s">
        <v>14854</v>
      </c>
      <c r="C328" s="19" t="s">
        <v>7496</v>
      </c>
      <c r="D328" s="17" t="str">
        <f>VLOOKUP($C328,CDHU184!$A$3:$F$4095,2,1)</f>
        <v>Grelha de retorno/exaustão com registro, tamanho: 0,07 m² a 0,13 m²</v>
      </c>
      <c r="E328" s="19" t="str">
        <f>VLOOKUP($C328,CDHU184!$A$3:$F$4095,3,1)</f>
        <v>M2</v>
      </c>
      <c r="F328" s="18">
        <v>2</v>
      </c>
      <c r="G328" s="24"/>
      <c r="H328" s="131"/>
    </row>
    <row r="329" spans="1:8" ht="14.45" customHeight="1" x14ac:dyDescent="0.25">
      <c r="A329" s="136" t="s">
        <v>1736</v>
      </c>
      <c r="B329" s="22" t="s">
        <v>14854</v>
      </c>
      <c r="C329" s="19" t="s">
        <v>7494</v>
      </c>
      <c r="D329" s="17" t="str">
        <f>VLOOKUP($C329,CDHU184!$A$3:$F$4095,2,1)</f>
        <v>Grelha de retorno/exaustão com registro, tamanho: 0,03 m² a 0,06 m²</v>
      </c>
      <c r="E329" s="19" t="str">
        <f>VLOOKUP($C329,CDHU184!$A$3:$F$4095,3,1)</f>
        <v>M2</v>
      </c>
      <c r="F329" s="18">
        <v>1</v>
      </c>
      <c r="G329" s="24"/>
      <c r="H329" s="131"/>
    </row>
    <row r="330" spans="1:8" x14ac:dyDescent="0.25">
      <c r="A330" s="136" t="s">
        <v>8338</v>
      </c>
      <c r="B330" s="22" t="s">
        <v>14854</v>
      </c>
      <c r="C330" s="19" t="s">
        <v>7492</v>
      </c>
      <c r="D330" s="17" t="str">
        <f>VLOOKUP($C330,CDHU184!$A$3:$F$4095,2,1)</f>
        <v>Grelha de porta, tamanho: 0,03 m² a 0,06 m²</v>
      </c>
      <c r="E330" s="19" t="str">
        <f>VLOOKUP($C330,CDHU184!$A$3:$F$4095,3,1)</f>
        <v>M2</v>
      </c>
      <c r="F330" s="18">
        <v>1</v>
      </c>
      <c r="G330" s="24"/>
      <c r="H330" s="131"/>
    </row>
    <row r="331" spans="1:8" x14ac:dyDescent="0.25">
      <c r="A331" s="136" t="s">
        <v>8339</v>
      </c>
      <c r="B331" s="22" t="s">
        <v>14854</v>
      </c>
      <c r="C331" s="19" t="s">
        <v>7490</v>
      </c>
      <c r="D331" s="17" t="str">
        <f>VLOOKUP($C331,CDHU184!$A$3:$F$4095,2,1)</f>
        <v>Grelha de porta, tamanho: 0,07 m² a 0,13 m²</v>
      </c>
      <c r="E331" s="19" t="str">
        <f>VLOOKUP($C331,CDHU184!$A$3:$F$4095,3,1)</f>
        <v>M2</v>
      </c>
      <c r="F331" s="18">
        <v>1</v>
      </c>
      <c r="G331" s="24"/>
      <c r="H331" s="131"/>
    </row>
    <row r="332" spans="1:8" ht="14.45" customHeight="1" x14ac:dyDescent="0.25">
      <c r="A332" s="136" t="s">
        <v>8340</v>
      </c>
      <c r="B332" s="22" t="s">
        <v>14854</v>
      </c>
      <c r="C332" s="19" t="s">
        <v>7502</v>
      </c>
      <c r="D332" s="17" t="str">
        <f>VLOOKUP($C332,CDHU184!$A$3:$F$4095,2,1)</f>
        <v>Grelha de retorno/exaustão com registro, tamanho: 0,41 m² a 0,65 m²</v>
      </c>
      <c r="E332" s="19" t="str">
        <f>VLOOKUP($C332,CDHU184!$A$3:$F$4095,3,1)</f>
        <v>M2</v>
      </c>
      <c r="F332" s="18">
        <v>2</v>
      </c>
      <c r="G332" s="24"/>
      <c r="H332" s="131"/>
    </row>
    <row r="333" spans="1:8" ht="14.45" customHeight="1" x14ac:dyDescent="0.25">
      <c r="A333" s="136" t="s">
        <v>1743</v>
      </c>
      <c r="B333" s="22" t="s">
        <v>14854</v>
      </c>
      <c r="C333" s="19" t="s">
        <v>7498</v>
      </c>
      <c r="D333" s="17" t="str">
        <f>VLOOKUP($C333,CDHU184!$A$3:$F$4095,2,1)</f>
        <v>Grelha de retorno/exaustão com registro, tamanho: 0,14 m² a 0,19 m²</v>
      </c>
      <c r="E333" s="19" t="str">
        <f>VLOOKUP($C333,CDHU184!$A$3:$F$4095,3,1)</f>
        <v>M2</v>
      </c>
      <c r="F333" s="18">
        <v>2</v>
      </c>
      <c r="G333" s="24"/>
      <c r="H333" s="131"/>
    </row>
    <row r="334" spans="1:8" ht="14.45" customHeight="1" x14ac:dyDescent="0.25">
      <c r="A334" s="136" t="s">
        <v>8341</v>
      </c>
      <c r="B334" s="22" t="s">
        <v>14854</v>
      </c>
      <c r="C334" s="19" t="s">
        <v>7500</v>
      </c>
      <c r="D334" s="17" t="str">
        <f>VLOOKUP($C334,CDHU184!$A$3:$F$4095,2,1)</f>
        <v>Grelha de retorno/exaustão com registro, tamanho: 0,20 m² a 0,40 m²</v>
      </c>
      <c r="E334" s="19" t="str">
        <f>VLOOKUP($C334,CDHU184!$A$3:$F$4095,3,1)</f>
        <v>M2</v>
      </c>
      <c r="F334" s="18">
        <v>2</v>
      </c>
      <c r="G334" s="24"/>
      <c r="H334" s="131"/>
    </row>
    <row r="335" spans="1:8" x14ac:dyDescent="0.25">
      <c r="A335" s="136" t="s">
        <v>8342</v>
      </c>
      <c r="B335" s="22" t="s">
        <v>14854</v>
      </c>
      <c r="C335" s="19" t="s">
        <v>7488</v>
      </c>
      <c r="D335" s="17" t="str">
        <f>VLOOKUP($C335,CDHU184!$A$3:$F$4095,2,1)</f>
        <v>Grelha de porta, tamanho: 0,14 m² a 0,30 m²</v>
      </c>
      <c r="E335" s="19" t="str">
        <f>VLOOKUP($C335,CDHU184!$A$3:$F$4095,3,1)</f>
        <v>M2</v>
      </c>
      <c r="F335" s="18">
        <v>2</v>
      </c>
      <c r="G335" s="24"/>
      <c r="H335" s="131"/>
    </row>
    <row r="336" spans="1:8" x14ac:dyDescent="0.25">
      <c r="A336" s="136" t="s">
        <v>8343</v>
      </c>
      <c r="B336" s="22" t="s">
        <v>14854</v>
      </c>
      <c r="C336" s="19" t="s">
        <v>7460</v>
      </c>
      <c r="D336" s="17" t="str">
        <f>VLOOKUP($C336,CDHU184!$A$3:$F$4095,2,1)</f>
        <v>Damper de regulagem manual, tamanho: 0,21 m² a 0,40 m²</v>
      </c>
      <c r="E336" s="19" t="str">
        <f>VLOOKUP($C336,CDHU184!$A$3:$F$4095,3,1)</f>
        <v>M2</v>
      </c>
      <c r="F336" s="18">
        <v>2</v>
      </c>
      <c r="G336" s="24"/>
      <c r="H336" s="131"/>
    </row>
    <row r="337" spans="1:11" x14ac:dyDescent="0.25">
      <c r="A337" s="136" t="s">
        <v>8344</v>
      </c>
      <c r="B337" s="22" t="s">
        <v>14854</v>
      </c>
      <c r="C337" s="19" t="s">
        <v>7458</v>
      </c>
      <c r="D337" s="17" t="str">
        <f>VLOOKUP($C337,CDHU184!$A$3:$F$4095,2,1)</f>
        <v>Damper de regulagem manual, tamanho: 0,15 m² a 0,20 m²</v>
      </c>
      <c r="E337" s="19" t="str">
        <f>VLOOKUP($C337,CDHU184!$A$3:$F$4095,3,1)</f>
        <v>M2</v>
      </c>
      <c r="F337" s="18">
        <v>2</v>
      </c>
      <c r="G337" s="24"/>
      <c r="H337" s="131"/>
    </row>
    <row r="338" spans="1:11" x14ac:dyDescent="0.25">
      <c r="A338" s="136" t="s">
        <v>8345</v>
      </c>
      <c r="B338" s="22" t="s">
        <v>14854</v>
      </c>
      <c r="C338" s="19" t="s">
        <v>7456</v>
      </c>
      <c r="D338" s="17" t="str">
        <f>VLOOKUP($C338,CDHU184!$A$3:$F$4095,2,1)</f>
        <v>Damper de regulagem manual, tamanho: 0,10 m² a 0,14 m²</v>
      </c>
      <c r="E338" s="19" t="str">
        <f>VLOOKUP($C338,CDHU184!$A$3:$F$4095,3,1)</f>
        <v>M2</v>
      </c>
      <c r="F338" s="18">
        <v>4</v>
      </c>
      <c r="G338" s="24"/>
      <c r="H338" s="131"/>
    </row>
    <row r="339" spans="1:11" ht="25.5" x14ac:dyDescent="0.25">
      <c r="A339" s="136" t="s">
        <v>8346</v>
      </c>
      <c r="B339" s="22" t="s">
        <v>14854</v>
      </c>
      <c r="C339" s="19" t="s">
        <v>7454</v>
      </c>
      <c r="D339" s="17" t="str">
        <f>VLOOKUP($C339,CDHU184!$A$3:$F$4095,2,1)</f>
        <v>Damper corta fogo (DCF) tipo comporta, com elemento fusível e chave fim de curso.</v>
      </c>
      <c r="E339" s="19" t="str">
        <f>VLOOKUP($C339,CDHU184!$A$3:$F$4095,3,1)</f>
        <v>M2</v>
      </c>
      <c r="F339" s="18">
        <v>1</v>
      </c>
      <c r="G339" s="24"/>
      <c r="H339" s="131"/>
    </row>
    <row r="340" spans="1:11" x14ac:dyDescent="0.25">
      <c r="A340" s="136" t="s">
        <v>8347</v>
      </c>
      <c r="B340" s="22" t="s">
        <v>14854</v>
      </c>
      <c r="C340" s="19" t="s">
        <v>7504</v>
      </c>
      <c r="D340" s="17" t="str">
        <f>VLOOKUP($C340,CDHU184!$A$3:$F$4095,2,1)</f>
        <v>Veneziana com tela e filtro G4</v>
      </c>
      <c r="E340" s="19" t="str">
        <f>VLOOKUP($C340,CDHU184!$A$3:$F$4095,3,1)</f>
        <v>M2</v>
      </c>
      <c r="F340" s="18">
        <v>5</v>
      </c>
      <c r="G340" s="24"/>
      <c r="H340" s="131"/>
    </row>
    <row r="341" spans="1:11" x14ac:dyDescent="0.25">
      <c r="A341" s="136" t="s">
        <v>8348</v>
      </c>
      <c r="B341" s="22" t="s">
        <v>14854</v>
      </c>
      <c r="C341" s="19" t="s">
        <v>7506</v>
      </c>
      <c r="D341" s="17" t="str">
        <f>VLOOKUP($C341,CDHU184!$A$3:$F$4095,2,1)</f>
        <v>Veneziana com tela</v>
      </c>
      <c r="E341" s="19" t="str">
        <f>VLOOKUP($C341,CDHU184!$A$3:$F$4095,3,1)</f>
        <v>M2</v>
      </c>
      <c r="F341" s="18">
        <v>3</v>
      </c>
      <c r="G341" s="24"/>
      <c r="H341" s="131"/>
    </row>
    <row r="342" spans="1:11" x14ac:dyDescent="0.25">
      <c r="A342" s="136" t="s">
        <v>8349</v>
      </c>
      <c r="B342" s="22" t="s">
        <v>14854</v>
      </c>
      <c r="C342" s="19" t="s">
        <v>7510</v>
      </c>
      <c r="D342" s="17" t="str">
        <f>VLOOKUP($C342,CDHU184!$A$3:$F$4095,2,1)</f>
        <v>Veneziana com tela, tamanho 78,5 x 33 cm</v>
      </c>
      <c r="E342" s="19" t="str">
        <f>VLOOKUP($C342,CDHU184!$A$3:$F$4095,3,1)</f>
        <v>UN</v>
      </c>
      <c r="F342" s="18">
        <v>1</v>
      </c>
      <c r="G342" s="24"/>
      <c r="H342" s="131"/>
    </row>
    <row r="343" spans="1:11" ht="25.5" x14ac:dyDescent="0.25">
      <c r="A343" s="136" t="s">
        <v>1749</v>
      </c>
      <c r="B343" s="22" t="s">
        <v>14854</v>
      </c>
      <c r="C343" s="19" t="s">
        <v>6528</v>
      </c>
      <c r="D343" s="17" t="str">
        <f>VLOOKUP($C343,CDHU184!$A$3:$F$4095,2,1)</f>
        <v>Tubo de cobre sem costura, rígido, espessura 1/16" - diâmetro 1.3/8", inclusive conexões</v>
      </c>
      <c r="E343" s="19" t="str">
        <f>VLOOKUP($C343,CDHU184!$A$3:$F$4095,3,1)</f>
        <v>M</v>
      </c>
      <c r="F343" s="18">
        <v>100</v>
      </c>
      <c r="G343" s="24"/>
      <c r="H343" s="131"/>
    </row>
    <row r="344" spans="1:11" ht="25.5" x14ac:dyDescent="0.25">
      <c r="A344" s="136" t="s">
        <v>8350</v>
      </c>
      <c r="B344" s="22" t="s">
        <v>14854</v>
      </c>
      <c r="C344" s="19" t="s">
        <v>6524</v>
      </c>
      <c r="D344" s="17" t="str">
        <f>VLOOKUP($C344,CDHU184!$A$3:$F$4095,2,1)</f>
        <v>Tubo de cobre sem costura, rígido, espessura 1/16" - diâmetro 1.1/8", inclusive conexões</v>
      </c>
      <c r="E344" s="19" t="str">
        <f>VLOOKUP($C344,CDHU184!$A$3:$F$4095,3,1)</f>
        <v>M</v>
      </c>
      <c r="F344" s="18">
        <v>100</v>
      </c>
      <c r="G344" s="24"/>
      <c r="H344" s="131"/>
    </row>
    <row r="345" spans="1:11" ht="25.5" x14ac:dyDescent="0.25">
      <c r="A345" s="136" t="s">
        <v>1753</v>
      </c>
      <c r="B345" s="22" t="s">
        <v>14854</v>
      </c>
      <c r="C345" s="19" t="s">
        <v>6506</v>
      </c>
      <c r="D345" s="17" t="str">
        <f>VLOOKUP($C345,CDHU184!$A$3:$F$4095,2,1)</f>
        <v>Tubo de cobre flexível, espessura 1/32" - diâmetro 5/8", inclusive conexões</v>
      </c>
      <c r="E345" s="19" t="str">
        <f>VLOOKUP($C345,CDHU184!$A$3:$F$4095,3,1)</f>
        <v>M</v>
      </c>
      <c r="F345" s="18">
        <v>200</v>
      </c>
      <c r="G345" s="24"/>
      <c r="H345" s="131"/>
    </row>
    <row r="346" spans="1:11" ht="25.5" x14ac:dyDescent="0.25">
      <c r="A346" s="136" t="s">
        <v>1761</v>
      </c>
      <c r="B346" s="22" t="s">
        <v>14854</v>
      </c>
      <c r="C346" s="19" t="s">
        <v>3259</v>
      </c>
      <c r="D346" s="17" t="str">
        <f>VLOOKUP($C346,CDHU184!$A$3:$F$4095,2,1)</f>
        <v>Isolamento térmico em espuma elastomérica, espessura de 9 a 12 mm, para tubulação de 5/8´ (cobre) ou 1/4´ (ferro)</v>
      </c>
      <c r="E346" s="19" t="str">
        <f>VLOOKUP($C346,CDHU184!$A$3:$F$4095,3,1)</f>
        <v>M</v>
      </c>
      <c r="F346" s="18">
        <v>200</v>
      </c>
      <c r="G346" s="24"/>
      <c r="H346" s="131"/>
    </row>
    <row r="347" spans="1:11" ht="25.5" x14ac:dyDescent="0.25">
      <c r="A347" s="136" t="s">
        <v>8351</v>
      </c>
      <c r="B347" s="22" t="s">
        <v>14854</v>
      </c>
      <c r="C347" s="19" t="s">
        <v>3265</v>
      </c>
      <c r="D347" s="17" t="str">
        <f>VLOOKUP($C347,CDHU184!$A$3:$F$4095,2,1)</f>
        <v>Isolamento térmico em espuma elastomérica, espessura de 19 a 26 mm, para tubulação de 1 1/8´ (cobre) ou 3/4´ (ferro)</v>
      </c>
      <c r="E347" s="19" t="str">
        <f>VLOOKUP($C347,CDHU184!$A$3:$F$4095,3,1)</f>
        <v>M</v>
      </c>
      <c r="F347" s="18">
        <v>100</v>
      </c>
      <c r="G347" s="24"/>
      <c r="H347" s="131"/>
    </row>
    <row r="348" spans="1:11" ht="25.5" x14ac:dyDescent="0.25">
      <c r="A348" s="136" t="s">
        <v>8352</v>
      </c>
      <c r="B348" s="22" t="s">
        <v>14854</v>
      </c>
      <c r="C348" s="19" t="s">
        <v>3267</v>
      </c>
      <c r="D348" s="17" t="str">
        <f>VLOOKUP($C348,CDHU184!$A$3:$F$4095,2,1)</f>
        <v>Isolamento térmico em espuma elastomérica, espessura de 19 a 26 mm, para tubulação de 1 3/8´ (cobre) ou 1´ (ferro)</v>
      </c>
      <c r="E348" s="19" t="str">
        <f>VLOOKUP($C348,CDHU184!$A$3:$F$4095,3,1)</f>
        <v>M</v>
      </c>
      <c r="F348" s="18">
        <v>100</v>
      </c>
      <c r="G348" s="24"/>
      <c r="H348" s="131"/>
    </row>
    <row r="349" spans="1:11" ht="38.25" x14ac:dyDescent="0.25">
      <c r="A349" s="136" t="s">
        <v>8353</v>
      </c>
      <c r="B349" s="183" t="s">
        <v>14868</v>
      </c>
      <c r="C349" s="184"/>
      <c r="D349" s="17" t="s">
        <v>14870</v>
      </c>
      <c r="E349" s="23" t="s">
        <v>8382</v>
      </c>
      <c r="F349" s="18">
        <v>1</v>
      </c>
      <c r="G349" s="24"/>
      <c r="H349" s="131"/>
      <c r="J349" s="38"/>
      <c r="K349" s="38"/>
    </row>
    <row r="350" spans="1:11" x14ac:dyDescent="0.25">
      <c r="A350" s="132"/>
      <c r="B350" s="27"/>
      <c r="C350" s="33"/>
      <c r="D350" s="20"/>
      <c r="E350" s="23"/>
      <c r="F350" s="24"/>
      <c r="G350" s="24"/>
      <c r="H350" s="133"/>
    </row>
    <row r="351" spans="1:11" x14ac:dyDescent="0.25">
      <c r="A351" s="134" t="s">
        <v>8378</v>
      </c>
      <c r="B351" s="28"/>
      <c r="C351" s="34"/>
      <c r="D351" s="13" t="s">
        <v>8022</v>
      </c>
      <c r="E351" s="14"/>
      <c r="F351" s="29"/>
      <c r="G351" s="30"/>
      <c r="H351" s="135"/>
    </row>
    <row r="352" spans="1:11" x14ac:dyDescent="0.25">
      <c r="A352" s="136" t="s">
        <v>1796</v>
      </c>
      <c r="B352" s="22" t="s">
        <v>14854</v>
      </c>
      <c r="C352" s="19" t="s">
        <v>8027</v>
      </c>
      <c r="D352" s="17" t="str">
        <f>VLOOKUP($C352,CDHU184!$A$3:$F$4095,2,1)</f>
        <v>Placa de identificação em PVC com texto em vinil</v>
      </c>
      <c r="E352" s="19" t="str">
        <f>VLOOKUP($C352,CDHU184!$A$3:$F$4095,3,1)</f>
        <v>M2</v>
      </c>
      <c r="F352" s="18">
        <v>6</v>
      </c>
      <c r="G352" s="24"/>
      <c r="H352" s="131"/>
    </row>
    <row r="353" spans="1:12" x14ac:dyDescent="0.25">
      <c r="A353" s="136" t="s">
        <v>1809</v>
      </c>
      <c r="B353" s="22" t="s">
        <v>14854</v>
      </c>
      <c r="C353" s="19" t="s">
        <v>8029</v>
      </c>
      <c r="D353" s="17" t="str">
        <f>VLOOKUP($C353,CDHU184!$A$3:$F$4095,2,1)</f>
        <v>Placa de identificação em acrílico com texto em vinil</v>
      </c>
      <c r="E353" s="19" t="str">
        <f>VLOOKUP($C353,CDHU184!$A$3:$F$4095,3,1)</f>
        <v>M2</v>
      </c>
      <c r="F353" s="24">
        <v>1</v>
      </c>
      <c r="G353" s="24"/>
      <c r="H353" s="131"/>
    </row>
    <row r="354" spans="1:12" ht="25.15" customHeight="1" x14ac:dyDescent="0.25">
      <c r="A354" s="136" t="s">
        <v>1831</v>
      </c>
      <c r="B354" s="22" t="s">
        <v>14854</v>
      </c>
      <c r="C354" s="19" t="s">
        <v>8031</v>
      </c>
      <c r="D354" s="17" t="str">
        <f>VLOOKUP($C354,CDHU184!$A$3:$F$4095,2,1)</f>
        <v>Placa de sinalização em PVC fotoluminescente (200x200mm), com indicação de equipamentos de alarme, detecção e extinção de incêndio</v>
      </c>
      <c r="E354" s="19" t="str">
        <f>VLOOKUP($C354,CDHU184!$A$3:$F$4095,3,1)</f>
        <v>UN</v>
      </c>
      <c r="F354" s="24">
        <v>10</v>
      </c>
      <c r="G354" s="24"/>
      <c r="H354" s="131"/>
    </row>
    <row r="355" spans="1:12" ht="25.5" x14ac:dyDescent="0.25">
      <c r="A355" s="136" t="s">
        <v>1853</v>
      </c>
      <c r="B355" s="22" t="s">
        <v>14854</v>
      </c>
      <c r="C355" s="19" t="s">
        <v>8037</v>
      </c>
      <c r="D355" s="17" t="str">
        <f>VLOOKUP($C355,CDHU184!$A$3:$F$4095,2,1)</f>
        <v>Placa de sinalização em PVC fotoluminescente, com identificação de pavimentos</v>
      </c>
      <c r="E355" s="19" t="str">
        <f>VLOOKUP($C355,CDHU184!$A$3:$F$4095,3,1)</f>
        <v>UN</v>
      </c>
      <c r="F355" s="24">
        <v>4</v>
      </c>
      <c r="G355" s="24"/>
      <c r="H355" s="131"/>
    </row>
    <row r="356" spans="1:12" x14ac:dyDescent="0.25">
      <c r="A356" s="136" t="s">
        <v>1859</v>
      </c>
      <c r="B356" s="22" t="s">
        <v>14854</v>
      </c>
      <c r="C356" s="19" t="s">
        <v>8041</v>
      </c>
      <c r="D356" s="17" t="str">
        <f>VLOOKUP($C356,CDHU184!$A$3:$F$4095,2,1)</f>
        <v>Placa de sinalização em PVC, com indicação de proibição normativa</v>
      </c>
      <c r="E356" s="19" t="str">
        <f>VLOOKUP($C356,CDHU184!$A$3:$F$4095,3,1)</f>
        <v>UN</v>
      </c>
      <c r="F356" s="24">
        <v>2</v>
      </c>
      <c r="G356" s="24"/>
      <c r="H356" s="131"/>
    </row>
    <row r="357" spans="1:12" x14ac:dyDescent="0.25">
      <c r="A357" s="132"/>
      <c r="B357" s="27"/>
      <c r="C357" s="33"/>
      <c r="D357" s="20"/>
      <c r="E357" s="23"/>
      <c r="F357" s="24"/>
      <c r="G357" s="24"/>
      <c r="H357" s="133"/>
    </row>
    <row r="358" spans="1:12" x14ac:dyDescent="0.25">
      <c r="A358" s="134" t="s">
        <v>8383</v>
      </c>
      <c r="B358" s="28"/>
      <c r="C358" s="34"/>
      <c r="D358" s="13" t="s">
        <v>7363</v>
      </c>
      <c r="E358" s="14"/>
      <c r="F358" s="29"/>
      <c r="G358" s="30"/>
      <c r="H358" s="135"/>
    </row>
    <row r="359" spans="1:12" x14ac:dyDescent="0.25">
      <c r="A359" s="136" t="s">
        <v>8384</v>
      </c>
      <c r="B359" s="22" t="s">
        <v>14854</v>
      </c>
      <c r="C359" s="19" t="s">
        <v>7366</v>
      </c>
      <c r="D359" s="17" t="str">
        <f>VLOOKUP($C359,CDHU184!$A$3:$F$4095,2,1)</f>
        <v>Limpeza final da obra</v>
      </c>
      <c r="E359" s="19" t="str">
        <f>VLOOKUP($C359,CDHU184!$A$3:$F$4095,3,1)</f>
        <v>M2</v>
      </c>
      <c r="F359" s="18">
        <v>1271.18</v>
      </c>
      <c r="G359" s="24"/>
      <c r="H359" s="131"/>
    </row>
    <row r="360" spans="1:12" x14ac:dyDescent="0.25">
      <c r="A360" s="136" t="s">
        <v>8385</v>
      </c>
      <c r="B360" s="22" t="s">
        <v>14854</v>
      </c>
      <c r="C360" s="19" t="s">
        <v>7396</v>
      </c>
      <c r="D360" s="17" t="str">
        <f>VLOOKUP($C360,CDHU184!$A$3:$F$4095,2,1)</f>
        <v>Locação de duto coletor de entulho</v>
      </c>
      <c r="E360" s="19" t="str">
        <f>VLOOKUP($C360,CDHU184!$A$3:$F$4095,3,1)</f>
        <v>MXMES</v>
      </c>
      <c r="F360" s="18">
        <f>15*12</f>
        <v>180</v>
      </c>
      <c r="G360" s="24"/>
      <c r="H360" s="131"/>
    </row>
    <row r="361" spans="1:12" x14ac:dyDescent="0.25">
      <c r="A361" s="132"/>
      <c r="B361" s="27"/>
      <c r="C361" s="33"/>
      <c r="D361" s="20"/>
      <c r="E361" s="23"/>
      <c r="F361" s="24"/>
      <c r="G361" s="24"/>
      <c r="H361" s="133"/>
    </row>
    <row r="362" spans="1:12" x14ac:dyDescent="0.25">
      <c r="A362" s="134" t="s">
        <v>14906</v>
      </c>
      <c r="B362" s="28"/>
      <c r="C362" s="34"/>
      <c r="D362" s="13" t="s">
        <v>14910</v>
      </c>
      <c r="E362" s="14"/>
      <c r="F362" s="29"/>
      <c r="G362" s="30"/>
      <c r="H362" s="135"/>
    </row>
    <row r="363" spans="1:12" ht="51" x14ac:dyDescent="0.25">
      <c r="A363" s="136" t="s">
        <v>8384</v>
      </c>
      <c r="B363" s="183" t="s">
        <v>14865</v>
      </c>
      <c r="C363" s="184"/>
      <c r="D363" s="17" t="s">
        <v>8401</v>
      </c>
      <c r="E363" s="23" t="s">
        <v>8085</v>
      </c>
      <c r="F363" s="18">
        <v>1</v>
      </c>
      <c r="G363" s="24"/>
      <c r="H363" s="131"/>
    </row>
    <row r="364" spans="1:12" ht="25.5" x14ac:dyDescent="0.25">
      <c r="A364" s="136" t="s">
        <v>8385</v>
      </c>
      <c r="B364" s="183" t="s">
        <v>14865</v>
      </c>
      <c r="C364" s="184"/>
      <c r="D364" s="17" t="s">
        <v>14871</v>
      </c>
      <c r="E364" s="23" t="s">
        <v>8314</v>
      </c>
      <c r="F364" s="18">
        <v>1</v>
      </c>
      <c r="G364" s="24"/>
      <c r="H364" s="131"/>
    </row>
    <row r="365" spans="1:12" s="94" customFormat="1" ht="25.5" x14ac:dyDescent="0.25">
      <c r="A365" s="136" t="s">
        <v>8384</v>
      </c>
      <c r="B365" s="183" t="s">
        <v>14865</v>
      </c>
      <c r="C365" s="184"/>
      <c r="D365" s="17" t="s">
        <v>8316</v>
      </c>
      <c r="E365" s="23" t="s">
        <v>8400</v>
      </c>
      <c r="F365" s="18">
        <v>20</v>
      </c>
      <c r="G365" s="24"/>
      <c r="H365" s="131"/>
      <c r="L365" s="95"/>
    </row>
    <row r="366" spans="1:12" ht="38.25" x14ac:dyDescent="0.25">
      <c r="A366" s="136" t="s">
        <v>8385</v>
      </c>
      <c r="B366" s="183" t="s">
        <v>14884</v>
      </c>
      <c r="C366" s="184"/>
      <c r="D366" s="17" t="s">
        <v>8327</v>
      </c>
      <c r="E366" s="23" t="s">
        <v>319</v>
      </c>
      <c r="F366" s="18">
        <v>4</v>
      </c>
      <c r="G366" s="24"/>
      <c r="H366" s="131"/>
    </row>
    <row r="367" spans="1:12" x14ac:dyDescent="0.25">
      <c r="A367" s="136"/>
      <c r="B367" s="22"/>
      <c r="C367" s="19"/>
      <c r="D367" s="17"/>
      <c r="E367" s="23"/>
      <c r="F367" s="18"/>
      <c r="G367" s="24"/>
      <c r="H367" s="131"/>
    </row>
    <row r="368" spans="1:12" x14ac:dyDescent="0.25">
      <c r="A368" s="40"/>
      <c r="B368" s="40"/>
      <c r="C368" s="40"/>
      <c r="D368" s="41" t="s">
        <v>8381</v>
      </c>
      <c r="E368" s="42"/>
      <c r="F368" s="43"/>
      <c r="G368" s="43"/>
      <c r="H368" s="138">
        <f>H10+H22+H38+H70+H79+H95+H104+H113+H119+H126+H130+H140+H146+H153+H160+H245+H313+H351+H358</f>
        <v>0</v>
      </c>
    </row>
    <row r="369" spans="1:8" x14ac:dyDescent="0.25">
      <c r="A369" s="19"/>
      <c r="B369" s="22"/>
      <c r="C369" s="19"/>
      <c r="D369" s="48" t="s">
        <v>8380</v>
      </c>
      <c r="E369" s="47"/>
      <c r="F369" s="18"/>
      <c r="G369" s="24"/>
      <c r="H369" s="131">
        <f>H368*E369</f>
        <v>0</v>
      </c>
    </row>
    <row r="370" spans="1:8" x14ac:dyDescent="0.25">
      <c r="A370" s="40"/>
      <c r="B370" s="40"/>
      <c r="C370" s="40"/>
      <c r="D370" s="44" t="s">
        <v>8379</v>
      </c>
      <c r="E370" s="45"/>
      <c r="F370" s="43"/>
      <c r="G370" s="43"/>
      <c r="H370" s="138">
        <f>H368+H369</f>
        <v>0</v>
      </c>
    </row>
    <row r="371" spans="1:8" x14ac:dyDescent="0.25">
      <c r="A371" s="151"/>
      <c r="B371" s="151"/>
      <c r="C371" s="152"/>
      <c r="D371" s="151"/>
      <c r="E371" s="151"/>
      <c r="F371" s="151"/>
      <c r="G371" s="151"/>
      <c r="H371" s="151"/>
    </row>
    <row r="372" spans="1:8" x14ac:dyDescent="0.25">
      <c r="A372" s="40"/>
      <c r="B372" s="40"/>
      <c r="C372" s="40"/>
      <c r="D372" s="41" t="s">
        <v>14908</v>
      </c>
      <c r="E372" s="42"/>
      <c r="F372" s="43"/>
      <c r="G372" s="43"/>
      <c r="H372" s="138">
        <f>H362</f>
        <v>0</v>
      </c>
    </row>
    <row r="373" spans="1:8" x14ac:dyDescent="0.25">
      <c r="A373" s="19"/>
      <c r="B373" s="22"/>
      <c r="C373" s="19"/>
      <c r="D373" s="48" t="s">
        <v>8380</v>
      </c>
      <c r="E373" s="47"/>
      <c r="F373" s="18"/>
      <c r="G373" s="24"/>
      <c r="H373" s="131">
        <f>H372*E373</f>
        <v>0</v>
      </c>
    </row>
    <row r="374" spans="1:8" x14ac:dyDescent="0.25">
      <c r="A374" s="40"/>
      <c r="B374" s="40"/>
      <c r="C374" s="40"/>
      <c r="D374" s="44" t="s">
        <v>14907</v>
      </c>
      <c r="E374" s="45"/>
      <c r="F374" s="43"/>
      <c r="G374" s="43"/>
      <c r="H374" s="138">
        <f>H372+H373</f>
        <v>0</v>
      </c>
    </row>
    <row r="375" spans="1:8" x14ac:dyDescent="0.25">
      <c r="A375" s="151"/>
      <c r="B375" s="151"/>
      <c r="C375" s="152"/>
      <c r="D375" s="151"/>
      <c r="E375" s="151"/>
      <c r="F375" s="151"/>
      <c r="G375" s="151"/>
      <c r="H375" s="151"/>
    </row>
    <row r="376" spans="1:8" x14ac:dyDescent="0.25">
      <c r="A376" s="40"/>
      <c r="B376" s="40"/>
      <c r="C376" s="40"/>
      <c r="D376" s="44" t="s">
        <v>14909</v>
      </c>
      <c r="E376" s="45"/>
      <c r="F376" s="43"/>
      <c r="G376" s="43"/>
      <c r="H376" s="138">
        <f>H370+H374</f>
        <v>0</v>
      </c>
    </row>
  </sheetData>
  <mergeCells count="19">
    <mergeCell ref="B364:C364"/>
    <mergeCell ref="B318:C318"/>
    <mergeCell ref="B363:C363"/>
    <mergeCell ref="B366:C366"/>
    <mergeCell ref="B349:C349"/>
    <mergeCell ref="B7:H7"/>
    <mergeCell ref="C1:F1"/>
    <mergeCell ref="C2:F2"/>
    <mergeCell ref="A4:H4"/>
    <mergeCell ref="A5:H5"/>
    <mergeCell ref="B6:H6"/>
    <mergeCell ref="B311:C311"/>
    <mergeCell ref="B365:C365"/>
    <mergeCell ref="B19:C19"/>
    <mergeCell ref="B20:C20"/>
    <mergeCell ref="B251:C251"/>
    <mergeCell ref="B99:C99"/>
    <mergeCell ref="B35:C35"/>
    <mergeCell ref="B321:C321"/>
  </mergeCells>
  <pageMargins left="0.51181102362204722" right="0.51181102362204722" top="0.78740157480314965" bottom="0.78740157480314965" header="0.31496062992125984" footer="0.31496062992125984"/>
  <pageSetup paperSize="9" scale="55" orientation="portrait" horizontalDpi="4294967294" verticalDpi="4294967294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5"/>
  <dimension ref="A1:P63"/>
  <sheetViews>
    <sheetView zoomScale="85" zoomScaleNormal="85" workbookViewId="0">
      <pane ySplit="9" topLeftCell="A10" activePane="bottomLeft" state="frozen"/>
      <selection pane="bottomLeft" activeCell="G66" sqref="G66"/>
    </sheetView>
  </sheetViews>
  <sheetFormatPr defaultColWidth="8.85546875" defaultRowHeight="15" x14ac:dyDescent="0.25"/>
  <cols>
    <col min="1" max="1" width="12.140625" style="21" customWidth="1"/>
    <col min="2" max="2" width="56.28515625" style="21" customWidth="1"/>
    <col min="3" max="3" width="9.28515625" style="21" bestFit="1" customWidth="1"/>
    <col min="4" max="4" width="17.7109375" style="21" customWidth="1"/>
    <col min="5" max="16" width="16.7109375" style="21" customWidth="1"/>
    <col min="17" max="70" width="12.7109375" style="21" customWidth="1"/>
    <col min="71" max="16384" width="8.85546875" style="21"/>
  </cols>
  <sheetData>
    <row r="1" spans="1:16" ht="17.45" customHeight="1" x14ac:dyDescent="0.25">
      <c r="A1" s="1"/>
      <c r="B1" s="179" t="s">
        <v>8065</v>
      </c>
      <c r="C1" s="179"/>
      <c r="D1" s="179"/>
    </row>
    <row r="2" spans="1:16" ht="14.45" customHeight="1" x14ac:dyDescent="0.25">
      <c r="A2" s="1"/>
      <c r="B2" s="180" t="s">
        <v>8066</v>
      </c>
      <c r="C2" s="180"/>
      <c r="D2" s="180"/>
      <c r="F2" s="38"/>
    </row>
    <row r="3" spans="1:16" x14ac:dyDescent="0.25">
      <c r="A3" s="1"/>
      <c r="B3" s="3"/>
      <c r="C3" s="4"/>
      <c r="D3" s="2"/>
      <c r="F3" s="38"/>
    </row>
    <row r="4" spans="1:16" x14ac:dyDescent="0.25">
      <c r="A4" s="175" t="s">
        <v>8387</v>
      </c>
      <c r="B4" s="175"/>
      <c r="C4" s="175"/>
      <c r="D4" s="175"/>
      <c r="F4" s="38"/>
    </row>
    <row r="5" spans="1:16" x14ac:dyDescent="0.25">
      <c r="A5" s="176"/>
      <c r="B5" s="177"/>
      <c r="C5" s="177"/>
      <c r="D5" s="178"/>
    </row>
    <row r="6" spans="1:16" ht="14.45" customHeight="1" x14ac:dyDescent="0.25">
      <c r="A6" s="5" t="s">
        <v>8068</v>
      </c>
      <c r="B6" s="169" t="s">
        <v>8091</v>
      </c>
      <c r="C6" s="170"/>
      <c r="D6" s="171"/>
    </row>
    <row r="7" spans="1:16" x14ac:dyDescent="0.25">
      <c r="A7" s="5" t="s">
        <v>8069</v>
      </c>
      <c r="B7" s="172" t="s">
        <v>8090</v>
      </c>
      <c r="C7" s="173"/>
      <c r="D7" s="174"/>
    </row>
    <row r="8" spans="1:16" x14ac:dyDescent="0.25">
      <c r="A8" s="54"/>
      <c r="B8" s="55"/>
      <c r="C8" s="56"/>
      <c r="D8" s="57"/>
    </row>
    <row r="9" spans="1:16" x14ac:dyDescent="0.25">
      <c r="A9" s="52" t="s">
        <v>8070</v>
      </c>
      <c r="B9" s="210" t="s">
        <v>8073</v>
      </c>
      <c r="C9" s="210"/>
      <c r="D9" s="53" t="s">
        <v>8077</v>
      </c>
      <c r="E9" s="58" t="s">
        <v>8388</v>
      </c>
      <c r="F9" s="58" t="s">
        <v>8389</v>
      </c>
      <c r="G9" s="58" t="s">
        <v>8390</v>
      </c>
      <c r="H9" s="58" t="s">
        <v>8391</v>
      </c>
      <c r="I9" s="58" t="s">
        <v>8392</v>
      </c>
      <c r="J9" s="58" t="s">
        <v>8393</v>
      </c>
      <c r="K9" s="58" t="s">
        <v>8394</v>
      </c>
      <c r="L9" s="58" t="s">
        <v>8395</v>
      </c>
      <c r="M9" s="58" t="s">
        <v>8396</v>
      </c>
      <c r="N9" s="58" t="s">
        <v>8397</v>
      </c>
      <c r="O9" s="58" t="s">
        <v>8398</v>
      </c>
      <c r="P9" s="58" t="s">
        <v>8399</v>
      </c>
    </row>
    <row r="10" spans="1:16" x14ac:dyDescent="0.25">
      <c r="A10" s="211" t="s">
        <v>8078</v>
      </c>
      <c r="B10" s="213" t="s">
        <v>8079</v>
      </c>
      <c r="C10" s="214"/>
      <c r="D10" s="204">
        <f>ANALÍTICA!H10</f>
        <v>0</v>
      </c>
      <c r="E10" s="59">
        <f>E11*$D10</f>
        <v>0</v>
      </c>
      <c r="F10" s="59">
        <f t="shared" ref="F10:P10" si="0">F11*$D10</f>
        <v>0</v>
      </c>
      <c r="G10" s="59">
        <f t="shared" si="0"/>
        <v>0</v>
      </c>
      <c r="H10" s="59">
        <f t="shared" si="0"/>
        <v>0</v>
      </c>
      <c r="I10" s="59">
        <f t="shared" si="0"/>
        <v>0</v>
      </c>
      <c r="J10" s="59">
        <f t="shared" si="0"/>
        <v>0</v>
      </c>
      <c r="K10" s="59">
        <f t="shared" si="0"/>
        <v>0</v>
      </c>
      <c r="L10" s="59">
        <f t="shared" si="0"/>
        <v>0</v>
      </c>
      <c r="M10" s="59">
        <f t="shared" si="0"/>
        <v>0</v>
      </c>
      <c r="N10" s="59">
        <f t="shared" si="0"/>
        <v>0</v>
      </c>
      <c r="O10" s="59">
        <f t="shared" si="0"/>
        <v>0</v>
      </c>
      <c r="P10" s="59">
        <f t="shared" si="0"/>
        <v>0</v>
      </c>
    </row>
    <row r="11" spans="1:16" ht="9.9499999999999993" customHeight="1" x14ac:dyDescent="0.25">
      <c r="A11" s="212"/>
      <c r="B11" s="208"/>
      <c r="C11" s="209"/>
      <c r="D11" s="205"/>
      <c r="E11" s="60">
        <v>8.3333333333333343E-2</v>
      </c>
      <c r="F11" s="60">
        <v>8.3333333333333343E-2</v>
      </c>
      <c r="G11" s="60">
        <v>8.3333333333333343E-2</v>
      </c>
      <c r="H11" s="60">
        <v>8.3333333333333343E-2</v>
      </c>
      <c r="I11" s="60">
        <v>8.3333333333333343E-2</v>
      </c>
      <c r="J11" s="60">
        <v>8.3333333333333343E-2</v>
      </c>
      <c r="K11" s="60">
        <v>8.3333333333333343E-2</v>
      </c>
      <c r="L11" s="60">
        <v>8.3333333333333343E-2</v>
      </c>
      <c r="M11" s="60">
        <v>8.3333333333333343E-2</v>
      </c>
      <c r="N11" s="60">
        <v>8.3333333333333343E-2</v>
      </c>
      <c r="O11" s="60">
        <v>8.3333333333333343E-2</v>
      </c>
      <c r="P11" s="60">
        <v>8.3333333333333343E-2</v>
      </c>
    </row>
    <row r="12" spans="1:16" x14ac:dyDescent="0.25">
      <c r="A12" s="202" t="s">
        <v>8088</v>
      </c>
      <c r="B12" s="206" t="s">
        <v>8098</v>
      </c>
      <c r="C12" s="207"/>
      <c r="D12" s="200">
        <f>ANALÍTICA!H22</f>
        <v>0</v>
      </c>
      <c r="E12" s="59">
        <f t="shared" ref="E12" si="1">E13*$D12</f>
        <v>0</v>
      </c>
      <c r="F12" s="59">
        <f t="shared" ref="F12" si="2">F13*$D12</f>
        <v>0</v>
      </c>
      <c r="G12" s="59">
        <f t="shared" ref="G12" si="3">G13*$D12</f>
        <v>0</v>
      </c>
      <c r="H12" s="59">
        <f t="shared" ref="H12" si="4">H13*$D12</f>
        <v>0</v>
      </c>
      <c r="I12" s="59">
        <f t="shared" ref="I12" si="5">I13*$D12</f>
        <v>0</v>
      </c>
      <c r="J12" s="59">
        <f t="shared" ref="J12" si="6">J13*$D12</f>
        <v>0</v>
      </c>
      <c r="K12" s="59">
        <f t="shared" ref="K12" si="7">K13*$D12</f>
        <v>0</v>
      </c>
      <c r="L12" s="59">
        <f t="shared" ref="L12" si="8">L13*$D12</f>
        <v>0</v>
      </c>
      <c r="M12" s="59">
        <f t="shared" ref="M12" si="9">M13*$D12</f>
        <v>0</v>
      </c>
      <c r="N12" s="59">
        <f t="shared" ref="N12" si="10">N13*$D12</f>
        <v>0</v>
      </c>
      <c r="O12" s="59">
        <f t="shared" ref="O12" si="11">O13*$D12</f>
        <v>0</v>
      </c>
      <c r="P12" s="59">
        <f t="shared" ref="P12" si="12">P13*$D12</f>
        <v>0</v>
      </c>
    </row>
    <row r="13" spans="1:16" ht="9.9499999999999993" customHeight="1" x14ac:dyDescent="0.25">
      <c r="A13" s="203"/>
      <c r="B13" s="208"/>
      <c r="C13" s="209"/>
      <c r="D13" s="201"/>
      <c r="E13" s="60">
        <v>8.3333333333333343E-2</v>
      </c>
      <c r="F13" s="60">
        <v>8.3333333333333343E-2</v>
      </c>
      <c r="G13" s="60">
        <v>8.3333333333333343E-2</v>
      </c>
      <c r="H13" s="60">
        <v>8.3333333333333343E-2</v>
      </c>
      <c r="I13" s="60">
        <v>8.3333333333333343E-2</v>
      </c>
      <c r="J13" s="60">
        <v>8.3333333333333343E-2</v>
      </c>
      <c r="K13" s="60">
        <v>8.3333333333333343E-2</v>
      </c>
      <c r="L13" s="60">
        <v>8.3333333333333343E-2</v>
      </c>
      <c r="M13" s="60">
        <v>8.3333333333333343E-2</v>
      </c>
      <c r="N13" s="60">
        <v>8.3333333333333343E-2</v>
      </c>
      <c r="O13" s="60">
        <v>8.3333333333333343E-2</v>
      </c>
      <c r="P13" s="60">
        <v>8.3333333333333343E-2</v>
      </c>
    </row>
    <row r="14" spans="1:16" x14ac:dyDescent="0.25">
      <c r="A14" s="202" t="s">
        <v>8102</v>
      </c>
      <c r="B14" s="206" t="s">
        <v>8103</v>
      </c>
      <c r="C14" s="207"/>
      <c r="D14" s="200">
        <f>ANALÍTICA!H38</f>
        <v>0</v>
      </c>
      <c r="E14" s="59">
        <f t="shared" ref="E14" si="13">E15*$D14</f>
        <v>0</v>
      </c>
      <c r="F14" s="59">
        <f t="shared" ref="F14" si="14">F15*$D14</f>
        <v>0</v>
      </c>
      <c r="G14" s="59">
        <f t="shared" ref="G14" si="15">G15*$D14</f>
        <v>0</v>
      </c>
      <c r="H14" s="59">
        <f t="shared" ref="H14" si="16">H15*$D14</f>
        <v>0</v>
      </c>
      <c r="I14" s="59">
        <f t="shared" ref="I14" si="17">I15*$D14</f>
        <v>0</v>
      </c>
      <c r="J14" s="59">
        <f t="shared" ref="J14" si="18">J15*$D14</f>
        <v>0</v>
      </c>
      <c r="K14" s="59">
        <f t="shared" ref="K14" si="19">K15*$D14</f>
        <v>0</v>
      </c>
      <c r="L14" s="59">
        <f t="shared" ref="L14" si="20">L15*$D14</f>
        <v>0</v>
      </c>
      <c r="M14" s="59">
        <f t="shared" ref="M14" si="21">M15*$D14</f>
        <v>0</v>
      </c>
      <c r="N14" s="59">
        <f t="shared" ref="N14" si="22">N15*$D14</f>
        <v>0</v>
      </c>
      <c r="O14" s="59">
        <f t="shared" ref="O14" si="23">O15*$D14</f>
        <v>0</v>
      </c>
      <c r="P14" s="59">
        <f t="shared" ref="P14" si="24">P15*$D14</f>
        <v>0</v>
      </c>
    </row>
    <row r="15" spans="1:16" ht="9.9499999999999993" customHeight="1" x14ac:dyDescent="0.25">
      <c r="A15" s="203"/>
      <c r="B15" s="208"/>
      <c r="C15" s="209"/>
      <c r="D15" s="201"/>
      <c r="E15" s="60">
        <v>0.2</v>
      </c>
      <c r="F15" s="60">
        <v>0.2</v>
      </c>
      <c r="G15" s="60">
        <v>0.2</v>
      </c>
      <c r="H15" s="60">
        <v>0.2</v>
      </c>
      <c r="I15" s="60">
        <v>2.5000000000000001E-2</v>
      </c>
      <c r="J15" s="60">
        <v>2.5000000000000001E-2</v>
      </c>
      <c r="K15" s="60">
        <v>2.5000000000000001E-2</v>
      </c>
      <c r="L15" s="60">
        <v>2.5000000000000001E-2</v>
      </c>
      <c r="M15" s="60">
        <v>2.5000000000000001E-2</v>
      </c>
      <c r="N15" s="60">
        <v>2.5000000000000001E-2</v>
      </c>
      <c r="O15" s="60">
        <v>2.5000000000000001E-2</v>
      </c>
      <c r="P15" s="60">
        <v>2.5000000000000001E-2</v>
      </c>
    </row>
    <row r="16" spans="1:16" x14ac:dyDescent="0.25">
      <c r="A16" s="202" t="s">
        <v>8109</v>
      </c>
      <c r="B16" s="206" t="s">
        <v>8132</v>
      </c>
      <c r="C16" s="207"/>
      <c r="D16" s="200">
        <f>ANALÍTICA!H70</f>
        <v>0</v>
      </c>
      <c r="E16" s="59">
        <f t="shared" ref="E16" si="25">E17*$D16</f>
        <v>0</v>
      </c>
      <c r="F16" s="59">
        <f t="shared" ref="F16" si="26">F17*$D16</f>
        <v>0</v>
      </c>
      <c r="G16" s="59">
        <f t="shared" ref="G16" si="27">G17*$D16</f>
        <v>0</v>
      </c>
      <c r="H16" s="59">
        <f t="shared" ref="H16" si="28">H17*$D16</f>
        <v>0</v>
      </c>
      <c r="I16" s="59">
        <f t="shared" ref="I16" si="29">I17*$D16</f>
        <v>0</v>
      </c>
      <c r="J16" s="59">
        <f t="shared" ref="J16" si="30">J17*$D16</f>
        <v>0</v>
      </c>
      <c r="K16" s="59">
        <f t="shared" ref="K16" si="31">K17*$D16</f>
        <v>0</v>
      </c>
      <c r="L16" s="59">
        <f t="shared" ref="L16" si="32">L17*$D16</f>
        <v>0</v>
      </c>
      <c r="M16" s="59">
        <f t="shared" ref="M16" si="33">M17*$D16</f>
        <v>0</v>
      </c>
      <c r="N16" s="59">
        <f t="shared" ref="N16" si="34">N17*$D16</f>
        <v>0</v>
      </c>
      <c r="O16" s="59">
        <f t="shared" ref="O16" si="35">O17*$D16</f>
        <v>0</v>
      </c>
      <c r="P16" s="59">
        <f t="shared" ref="P16" si="36">P17*$D16</f>
        <v>0</v>
      </c>
    </row>
    <row r="17" spans="1:16" ht="9.9499999999999993" customHeight="1" x14ac:dyDescent="0.25">
      <c r="A17" s="203"/>
      <c r="B17" s="208"/>
      <c r="C17" s="209"/>
      <c r="D17" s="201"/>
      <c r="E17" s="60"/>
      <c r="F17" s="60"/>
      <c r="G17" s="60"/>
      <c r="H17" s="60">
        <v>0.25</v>
      </c>
      <c r="I17" s="60">
        <v>0.25</v>
      </c>
      <c r="J17" s="60">
        <v>0.25</v>
      </c>
      <c r="K17" s="60">
        <v>0.25</v>
      </c>
      <c r="L17" s="60"/>
      <c r="M17" s="60"/>
      <c r="N17" s="60"/>
      <c r="O17" s="60"/>
      <c r="P17" s="60"/>
    </row>
    <row r="18" spans="1:16" x14ac:dyDescent="0.25">
      <c r="A18" s="202" t="s">
        <v>8126</v>
      </c>
      <c r="B18" s="206" t="s">
        <v>8133</v>
      </c>
      <c r="C18" s="207"/>
      <c r="D18" s="200">
        <f>ANALÍTICA!H79</f>
        <v>0</v>
      </c>
      <c r="E18" s="59">
        <f t="shared" ref="E18" si="37">E19*$D18</f>
        <v>0</v>
      </c>
      <c r="F18" s="59">
        <f t="shared" ref="F18" si="38">F19*$D18</f>
        <v>0</v>
      </c>
      <c r="G18" s="59">
        <f t="shared" ref="G18" si="39">G19*$D18</f>
        <v>0</v>
      </c>
      <c r="H18" s="59">
        <f t="shared" ref="H18" si="40">H19*$D18</f>
        <v>0</v>
      </c>
      <c r="I18" s="59">
        <f t="shared" ref="I18" si="41">I19*$D18</f>
        <v>0</v>
      </c>
      <c r="J18" s="59">
        <f t="shared" ref="J18" si="42">J19*$D18</f>
        <v>0</v>
      </c>
      <c r="K18" s="59">
        <f t="shared" ref="K18" si="43">K19*$D18</f>
        <v>0</v>
      </c>
      <c r="L18" s="59">
        <f t="shared" ref="L18" si="44">L19*$D18</f>
        <v>0</v>
      </c>
      <c r="M18" s="59">
        <f t="shared" ref="M18" si="45">M19*$D18</f>
        <v>0</v>
      </c>
      <c r="N18" s="59">
        <f t="shared" ref="N18" si="46">N19*$D18</f>
        <v>0</v>
      </c>
      <c r="O18" s="59">
        <f t="shared" ref="O18" si="47">O19*$D18</f>
        <v>0</v>
      </c>
      <c r="P18" s="59">
        <f t="shared" ref="P18" si="48">P19*$D18</f>
        <v>0</v>
      </c>
    </row>
    <row r="19" spans="1:16" ht="9.9499999999999993" customHeight="1" x14ac:dyDescent="0.25">
      <c r="A19" s="203"/>
      <c r="B19" s="208"/>
      <c r="C19" s="209"/>
      <c r="D19" s="201"/>
      <c r="E19" s="60"/>
      <c r="F19" s="60"/>
      <c r="G19" s="60"/>
      <c r="H19" s="60"/>
      <c r="I19" s="60">
        <v>0.25</v>
      </c>
      <c r="J19" s="60">
        <v>0.25</v>
      </c>
      <c r="K19" s="60">
        <v>0.25</v>
      </c>
      <c r="L19" s="60">
        <v>0.25</v>
      </c>
      <c r="M19" s="60"/>
      <c r="N19" s="60"/>
      <c r="O19" s="60"/>
      <c r="P19" s="60"/>
    </row>
    <row r="20" spans="1:16" x14ac:dyDescent="0.25">
      <c r="A20" s="202" t="s">
        <v>8187</v>
      </c>
      <c r="B20" s="206" t="s">
        <v>2236</v>
      </c>
      <c r="C20" s="207"/>
      <c r="D20" s="200">
        <f>ANALÍTICA!H95</f>
        <v>0</v>
      </c>
      <c r="E20" s="59">
        <f t="shared" ref="E20" si="49">E21*$D20</f>
        <v>0</v>
      </c>
      <c r="F20" s="59">
        <f t="shared" ref="F20" si="50">F21*$D20</f>
        <v>0</v>
      </c>
      <c r="G20" s="59">
        <f t="shared" ref="G20" si="51">G21*$D20</f>
        <v>0</v>
      </c>
      <c r="H20" s="59">
        <f t="shared" ref="H20" si="52">H21*$D20</f>
        <v>0</v>
      </c>
      <c r="I20" s="59">
        <f t="shared" ref="I20" si="53">I21*$D20</f>
        <v>0</v>
      </c>
      <c r="J20" s="59">
        <f t="shared" ref="J20" si="54">J21*$D20</f>
        <v>0</v>
      </c>
      <c r="K20" s="59">
        <f t="shared" ref="K20" si="55">K21*$D20</f>
        <v>0</v>
      </c>
      <c r="L20" s="59">
        <f t="shared" ref="L20" si="56">L21*$D20</f>
        <v>0</v>
      </c>
      <c r="M20" s="59">
        <f t="shared" ref="M20" si="57">M21*$D20</f>
        <v>0</v>
      </c>
      <c r="N20" s="59">
        <f t="shared" ref="N20" si="58">N21*$D20</f>
        <v>0</v>
      </c>
      <c r="O20" s="59">
        <f t="shared" ref="O20" si="59">O21*$D20</f>
        <v>0</v>
      </c>
      <c r="P20" s="59">
        <f t="shared" ref="P20" si="60">P21*$D20</f>
        <v>0</v>
      </c>
    </row>
    <row r="21" spans="1:16" ht="9.9499999999999993" customHeight="1" x14ac:dyDescent="0.25">
      <c r="A21" s="203"/>
      <c r="B21" s="208"/>
      <c r="C21" s="209"/>
      <c r="D21" s="201"/>
      <c r="E21" s="60"/>
      <c r="F21" s="60"/>
      <c r="G21" s="60"/>
      <c r="H21" s="60"/>
      <c r="I21" s="60"/>
      <c r="J21" s="60"/>
      <c r="K21" s="60">
        <v>0.25</v>
      </c>
      <c r="L21" s="60">
        <v>0.25</v>
      </c>
      <c r="M21" s="60">
        <v>0.25</v>
      </c>
      <c r="N21" s="60">
        <v>0.25</v>
      </c>
      <c r="O21" s="60"/>
      <c r="P21" s="60"/>
    </row>
    <row r="22" spans="1:16" x14ac:dyDescent="0.25">
      <c r="A22" s="202" t="s">
        <v>8191</v>
      </c>
      <c r="B22" s="206" t="s">
        <v>2308</v>
      </c>
      <c r="C22" s="207"/>
      <c r="D22" s="200">
        <f>ANALÍTICA!H104</f>
        <v>0</v>
      </c>
      <c r="E22" s="59">
        <f t="shared" ref="E22" si="61">E23*$D22</f>
        <v>0</v>
      </c>
      <c r="F22" s="59">
        <f t="shared" ref="F22" si="62">F23*$D22</f>
        <v>0</v>
      </c>
      <c r="G22" s="59">
        <f t="shared" ref="G22" si="63">G23*$D22</f>
        <v>0</v>
      </c>
      <c r="H22" s="59">
        <f t="shared" ref="H22" si="64">H23*$D22</f>
        <v>0</v>
      </c>
      <c r="I22" s="59">
        <f t="shared" ref="I22" si="65">I23*$D22</f>
        <v>0</v>
      </c>
      <c r="J22" s="59">
        <f t="shared" ref="J22" si="66">J23*$D22</f>
        <v>0</v>
      </c>
      <c r="K22" s="59">
        <f t="shared" ref="K22" si="67">K23*$D22</f>
        <v>0</v>
      </c>
      <c r="L22" s="59">
        <f t="shared" ref="L22" si="68">L23*$D22</f>
        <v>0</v>
      </c>
      <c r="M22" s="59">
        <f t="shared" ref="M22" si="69">M23*$D22</f>
        <v>0</v>
      </c>
      <c r="N22" s="59">
        <f t="shared" ref="N22" si="70">N23*$D22</f>
        <v>0</v>
      </c>
      <c r="O22" s="59">
        <f t="shared" ref="O22" si="71">O23*$D22</f>
        <v>0</v>
      </c>
      <c r="P22" s="59">
        <f t="shared" ref="P22" si="72">P23*$D22</f>
        <v>0</v>
      </c>
    </row>
    <row r="23" spans="1:16" ht="9.9499999999999993" customHeight="1" x14ac:dyDescent="0.25">
      <c r="A23" s="203"/>
      <c r="B23" s="208"/>
      <c r="C23" s="209"/>
      <c r="D23" s="201"/>
      <c r="E23" s="60"/>
      <c r="F23" s="60"/>
      <c r="G23" s="60"/>
      <c r="H23" s="60"/>
      <c r="I23" s="60"/>
      <c r="J23" s="60"/>
      <c r="K23" s="60">
        <v>0.25</v>
      </c>
      <c r="L23" s="60">
        <v>0.25</v>
      </c>
      <c r="M23" s="60">
        <v>0.25</v>
      </c>
      <c r="N23" s="60">
        <v>0.25</v>
      </c>
      <c r="O23" s="60"/>
      <c r="P23" s="60"/>
    </row>
    <row r="24" spans="1:16" x14ac:dyDescent="0.25">
      <c r="A24" s="202" t="s">
        <v>8195</v>
      </c>
      <c r="B24" s="206" t="s">
        <v>2706</v>
      </c>
      <c r="C24" s="207"/>
      <c r="D24" s="200">
        <f>ANALÍTICA!H113</f>
        <v>0</v>
      </c>
      <c r="E24" s="59">
        <f t="shared" ref="E24" si="73">E25*$D24</f>
        <v>0</v>
      </c>
      <c r="F24" s="59">
        <f t="shared" ref="F24" si="74">F25*$D24</f>
        <v>0</v>
      </c>
      <c r="G24" s="59">
        <f t="shared" ref="G24" si="75">G25*$D24</f>
        <v>0</v>
      </c>
      <c r="H24" s="59">
        <f t="shared" ref="H24" si="76">H25*$D24</f>
        <v>0</v>
      </c>
      <c r="I24" s="59">
        <f t="shared" ref="I24" si="77">I25*$D24</f>
        <v>0</v>
      </c>
      <c r="J24" s="59">
        <f t="shared" ref="J24" si="78">J25*$D24</f>
        <v>0</v>
      </c>
      <c r="K24" s="59">
        <f t="shared" ref="K24" si="79">K25*$D24</f>
        <v>0</v>
      </c>
      <c r="L24" s="59">
        <f t="shared" ref="L24" si="80">L25*$D24</f>
        <v>0</v>
      </c>
      <c r="M24" s="59">
        <f t="shared" ref="M24" si="81">M25*$D24</f>
        <v>0</v>
      </c>
      <c r="N24" s="59">
        <f t="shared" ref="N24" si="82">N25*$D24</f>
        <v>0</v>
      </c>
      <c r="O24" s="59">
        <f t="shared" ref="O24" si="83">O25*$D24</f>
        <v>0</v>
      </c>
      <c r="P24" s="59">
        <f t="shared" ref="P24" si="84">P25*$D24</f>
        <v>0</v>
      </c>
    </row>
    <row r="25" spans="1:16" ht="9.9499999999999993" customHeight="1" x14ac:dyDescent="0.25">
      <c r="A25" s="203"/>
      <c r="B25" s="208"/>
      <c r="C25" s="209"/>
      <c r="D25" s="201"/>
      <c r="E25" s="60"/>
      <c r="F25" s="60"/>
      <c r="G25" s="60"/>
      <c r="H25" s="60"/>
      <c r="I25" s="60"/>
      <c r="J25" s="60"/>
      <c r="K25" s="60">
        <v>0.25</v>
      </c>
      <c r="L25" s="60">
        <v>0.25</v>
      </c>
      <c r="M25" s="60">
        <v>0.25</v>
      </c>
      <c r="N25" s="60">
        <v>0.25</v>
      </c>
      <c r="O25" s="60"/>
      <c r="P25" s="60"/>
    </row>
    <row r="26" spans="1:16" x14ac:dyDescent="0.25">
      <c r="A26" s="202" t="s">
        <v>8196</v>
      </c>
      <c r="B26" s="206" t="s">
        <v>2706</v>
      </c>
      <c r="C26" s="207"/>
      <c r="D26" s="200">
        <f>ANALÍTICA!H119</f>
        <v>0</v>
      </c>
      <c r="E26" s="59">
        <f t="shared" ref="E26" si="85">E27*$D26</f>
        <v>0</v>
      </c>
      <c r="F26" s="59">
        <f t="shared" ref="F26" si="86">F27*$D26</f>
        <v>0</v>
      </c>
      <c r="G26" s="59">
        <f t="shared" ref="G26" si="87">G27*$D26</f>
        <v>0</v>
      </c>
      <c r="H26" s="59">
        <f t="shared" ref="H26" si="88">H27*$D26</f>
        <v>0</v>
      </c>
      <c r="I26" s="59">
        <f t="shared" ref="I26" si="89">I27*$D26</f>
        <v>0</v>
      </c>
      <c r="J26" s="59">
        <f t="shared" ref="J26" si="90">J27*$D26</f>
        <v>0</v>
      </c>
      <c r="K26" s="59">
        <f t="shared" ref="K26" si="91">K27*$D26</f>
        <v>0</v>
      </c>
      <c r="L26" s="59">
        <f t="shared" ref="L26" si="92">L27*$D26</f>
        <v>0</v>
      </c>
      <c r="M26" s="59">
        <f t="shared" ref="M26" si="93">M27*$D26</f>
        <v>0</v>
      </c>
      <c r="N26" s="59">
        <f t="shared" ref="N26" si="94">N27*$D26</f>
        <v>0</v>
      </c>
      <c r="O26" s="59">
        <f t="shared" ref="O26" si="95">O27*$D26</f>
        <v>0</v>
      </c>
      <c r="P26" s="59">
        <f t="shared" ref="P26" si="96">P27*$D26</f>
        <v>0</v>
      </c>
    </row>
    <row r="27" spans="1:16" ht="8.25" customHeight="1" x14ac:dyDescent="0.25">
      <c r="A27" s="203"/>
      <c r="B27" s="208"/>
      <c r="C27" s="209"/>
      <c r="D27" s="201"/>
      <c r="E27" s="60"/>
      <c r="F27" s="60"/>
      <c r="G27" s="60"/>
      <c r="H27" s="60"/>
      <c r="I27" s="60"/>
      <c r="J27" s="60"/>
      <c r="K27" s="60">
        <v>0.25</v>
      </c>
      <c r="L27" s="60">
        <v>0.25</v>
      </c>
      <c r="M27" s="60">
        <v>0.25</v>
      </c>
      <c r="N27" s="60">
        <v>0.25</v>
      </c>
      <c r="O27" s="60"/>
      <c r="P27" s="60"/>
    </row>
    <row r="28" spans="1:16" x14ac:dyDescent="0.25">
      <c r="A28" s="202" t="s">
        <v>8197</v>
      </c>
      <c r="B28" s="206" t="s">
        <v>2876</v>
      </c>
      <c r="C28" s="207"/>
      <c r="D28" s="200">
        <f>ANALÍTICA!H126</f>
        <v>0</v>
      </c>
      <c r="E28" s="59">
        <f t="shared" ref="E28" si="97">E29*$D28</f>
        <v>0</v>
      </c>
      <c r="F28" s="59">
        <f t="shared" ref="F28" si="98">F29*$D28</f>
        <v>0</v>
      </c>
      <c r="G28" s="59">
        <f t="shared" ref="G28" si="99">G29*$D28</f>
        <v>0</v>
      </c>
      <c r="H28" s="59">
        <f t="shared" ref="H28" si="100">H29*$D28</f>
        <v>0</v>
      </c>
      <c r="I28" s="59">
        <f t="shared" ref="I28" si="101">I29*$D28</f>
        <v>0</v>
      </c>
      <c r="J28" s="59">
        <f t="shared" ref="J28" si="102">J29*$D28</f>
        <v>0</v>
      </c>
      <c r="K28" s="59">
        <f t="shared" ref="K28" si="103">K29*$D28</f>
        <v>0</v>
      </c>
      <c r="L28" s="59">
        <f t="shared" ref="L28" si="104">L29*$D28</f>
        <v>0</v>
      </c>
      <c r="M28" s="59">
        <f t="shared" ref="M28" si="105">M29*$D28</f>
        <v>0</v>
      </c>
      <c r="N28" s="59">
        <f t="shared" ref="N28" si="106">N29*$D28</f>
        <v>0</v>
      </c>
      <c r="O28" s="59">
        <f t="shared" ref="O28" si="107">O29*$D28</f>
        <v>0</v>
      </c>
      <c r="P28" s="59">
        <f t="shared" ref="P28" si="108">P29*$D28</f>
        <v>0</v>
      </c>
    </row>
    <row r="29" spans="1:16" ht="9.9499999999999993" customHeight="1" x14ac:dyDescent="0.25">
      <c r="A29" s="203"/>
      <c r="B29" s="208"/>
      <c r="C29" s="209"/>
      <c r="D29" s="201"/>
      <c r="E29" s="60"/>
      <c r="F29" s="60"/>
      <c r="G29" s="60"/>
      <c r="H29" s="60"/>
      <c r="I29" s="60"/>
      <c r="J29" s="60"/>
      <c r="K29" s="60">
        <v>0.25</v>
      </c>
      <c r="L29" s="60">
        <v>0.25</v>
      </c>
      <c r="M29" s="60">
        <v>0.25</v>
      </c>
      <c r="N29" s="60">
        <v>0.25</v>
      </c>
      <c r="O29" s="60"/>
      <c r="P29" s="60"/>
    </row>
    <row r="30" spans="1:16" x14ac:dyDescent="0.25">
      <c r="A30" s="202" t="s">
        <v>8198</v>
      </c>
      <c r="B30" s="206" t="s">
        <v>2908</v>
      </c>
      <c r="C30" s="207"/>
      <c r="D30" s="200">
        <f>ANALÍTICA!H130</f>
        <v>0</v>
      </c>
      <c r="E30" s="59">
        <f t="shared" ref="E30" si="109">E31*$D30</f>
        <v>0</v>
      </c>
      <c r="F30" s="59">
        <f t="shared" ref="F30" si="110">F31*$D30</f>
        <v>0</v>
      </c>
      <c r="G30" s="59">
        <f t="shared" ref="G30" si="111">G31*$D30</f>
        <v>0</v>
      </c>
      <c r="H30" s="59">
        <f t="shared" ref="H30" si="112">H31*$D30</f>
        <v>0</v>
      </c>
      <c r="I30" s="59">
        <f t="shared" ref="I30" si="113">I31*$D30</f>
        <v>0</v>
      </c>
      <c r="J30" s="59">
        <f t="shared" ref="J30" si="114">J31*$D30</f>
        <v>0</v>
      </c>
      <c r="K30" s="59">
        <f t="shared" ref="K30" si="115">K31*$D30</f>
        <v>0</v>
      </c>
      <c r="L30" s="59">
        <f t="shared" ref="L30" si="116">L31*$D30</f>
        <v>0</v>
      </c>
      <c r="M30" s="59">
        <f t="shared" ref="M30" si="117">M31*$D30</f>
        <v>0</v>
      </c>
      <c r="N30" s="59">
        <f t="shared" ref="N30" si="118">N31*$D30</f>
        <v>0</v>
      </c>
      <c r="O30" s="59">
        <f t="shared" ref="O30" si="119">O31*$D30</f>
        <v>0</v>
      </c>
      <c r="P30" s="59">
        <f t="shared" ref="P30" si="120">P31*$D30</f>
        <v>0</v>
      </c>
    </row>
    <row r="31" spans="1:16" ht="9.9499999999999993" customHeight="1" x14ac:dyDescent="0.25">
      <c r="A31" s="203"/>
      <c r="B31" s="208"/>
      <c r="C31" s="209"/>
      <c r="D31" s="201"/>
      <c r="E31" s="60"/>
      <c r="F31" s="60"/>
      <c r="G31" s="60"/>
      <c r="H31" s="60"/>
      <c r="I31" s="60"/>
      <c r="J31" s="60"/>
      <c r="K31" s="60">
        <v>0.25</v>
      </c>
      <c r="L31" s="60">
        <v>0.25</v>
      </c>
      <c r="M31" s="60">
        <v>0.25</v>
      </c>
      <c r="N31" s="60">
        <v>0.25</v>
      </c>
      <c r="O31" s="60"/>
      <c r="P31" s="60"/>
    </row>
    <row r="32" spans="1:16" x14ac:dyDescent="0.25">
      <c r="A32" s="202" t="s">
        <v>8199</v>
      </c>
      <c r="B32" s="206" t="s">
        <v>3056</v>
      </c>
      <c r="C32" s="207"/>
      <c r="D32" s="200">
        <f>ANALÍTICA!H140</f>
        <v>0</v>
      </c>
      <c r="E32" s="59">
        <f t="shared" ref="E32" si="121">E33*$D32</f>
        <v>0</v>
      </c>
      <c r="F32" s="59">
        <f t="shared" ref="F32" si="122">F33*$D32</f>
        <v>0</v>
      </c>
      <c r="G32" s="59">
        <f t="shared" ref="G32" si="123">G33*$D32</f>
        <v>0</v>
      </c>
      <c r="H32" s="59">
        <f t="shared" ref="H32" si="124">H33*$D32</f>
        <v>0</v>
      </c>
      <c r="I32" s="59">
        <f t="shared" ref="I32" si="125">I33*$D32</f>
        <v>0</v>
      </c>
      <c r="J32" s="59">
        <f t="shared" ref="J32" si="126">J33*$D32</f>
        <v>0</v>
      </c>
      <c r="K32" s="59">
        <f t="shared" ref="K32" si="127">K33*$D32</f>
        <v>0</v>
      </c>
      <c r="L32" s="59">
        <f t="shared" ref="L32" si="128">L33*$D32</f>
        <v>0</v>
      </c>
      <c r="M32" s="59">
        <f t="shared" ref="M32" si="129">M33*$D32</f>
        <v>0</v>
      </c>
      <c r="N32" s="59">
        <f t="shared" ref="N32" si="130">N33*$D32</f>
        <v>0</v>
      </c>
      <c r="O32" s="59">
        <f t="shared" ref="O32" si="131">O33*$D32</f>
        <v>0</v>
      </c>
      <c r="P32" s="59">
        <f t="shared" ref="P32" si="132">P33*$D32</f>
        <v>0</v>
      </c>
    </row>
    <row r="33" spans="1:16" ht="9.9499999999999993" customHeight="1" x14ac:dyDescent="0.25">
      <c r="A33" s="203"/>
      <c r="B33" s="208"/>
      <c r="C33" s="209"/>
      <c r="D33" s="201"/>
      <c r="E33" s="60"/>
      <c r="F33" s="60"/>
      <c r="G33" s="60"/>
      <c r="H33" s="60"/>
      <c r="I33" s="60"/>
      <c r="J33" s="60"/>
      <c r="K33" s="60"/>
      <c r="L33" s="60"/>
      <c r="M33" s="60"/>
      <c r="N33" s="60">
        <v>0.5</v>
      </c>
      <c r="O33" s="60">
        <v>0.5</v>
      </c>
      <c r="P33" s="60"/>
    </row>
    <row r="34" spans="1:16" x14ac:dyDescent="0.25">
      <c r="A34" s="202" t="s">
        <v>8199</v>
      </c>
      <c r="B34" s="206" t="s">
        <v>3150</v>
      </c>
      <c r="C34" s="207"/>
      <c r="D34" s="200">
        <f>ANALÍTICA!H146</f>
        <v>0</v>
      </c>
      <c r="E34" s="59">
        <f t="shared" ref="E34" si="133">E35*$D34</f>
        <v>0</v>
      </c>
      <c r="F34" s="59">
        <f t="shared" ref="F34" si="134">F35*$D34</f>
        <v>0</v>
      </c>
      <c r="G34" s="59">
        <f t="shared" ref="G34" si="135">G35*$D34</f>
        <v>0</v>
      </c>
      <c r="H34" s="59">
        <f t="shared" ref="H34" si="136">H35*$D34</f>
        <v>0</v>
      </c>
      <c r="I34" s="59">
        <f t="shared" ref="I34" si="137">I35*$D34</f>
        <v>0</v>
      </c>
      <c r="J34" s="59">
        <f t="shared" ref="J34" si="138">J35*$D34</f>
        <v>0</v>
      </c>
      <c r="K34" s="59">
        <f t="shared" ref="K34" si="139">K35*$D34</f>
        <v>0</v>
      </c>
      <c r="L34" s="59">
        <f t="shared" ref="L34" si="140">L35*$D34</f>
        <v>0</v>
      </c>
      <c r="M34" s="59">
        <f t="shared" ref="M34" si="141">M35*$D34</f>
        <v>0</v>
      </c>
      <c r="N34" s="59">
        <f t="shared" ref="N34" si="142">N35*$D34</f>
        <v>0</v>
      </c>
      <c r="O34" s="59">
        <f t="shared" ref="O34" si="143">O35*$D34</f>
        <v>0</v>
      </c>
      <c r="P34" s="59">
        <f t="shared" ref="P34" si="144">P35*$D34</f>
        <v>0</v>
      </c>
    </row>
    <row r="35" spans="1:16" ht="9.9499999999999993" customHeight="1" x14ac:dyDescent="0.25">
      <c r="A35" s="203"/>
      <c r="B35" s="208"/>
      <c r="C35" s="209"/>
      <c r="D35" s="201"/>
      <c r="E35" s="60"/>
      <c r="F35" s="60"/>
      <c r="G35" s="60"/>
      <c r="H35" s="60">
        <v>0.5</v>
      </c>
      <c r="I35" s="60">
        <v>0.5</v>
      </c>
      <c r="J35" s="60"/>
      <c r="K35" s="60"/>
      <c r="L35" s="60"/>
      <c r="M35" s="60"/>
      <c r="N35" s="60"/>
      <c r="O35" s="60"/>
      <c r="P35" s="60"/>
    </row>
    <row r="36" spans="1:16" x14ac:dyDescent="0.25">
      <c r="A36" s="202" t="s">
        <v>8202</v>
      </c>
      <c r="B36" s="206" t="s">
        <v>3342</v>
      </c>
      <c r="C36" s="207"/>
      <c r="D36" s="200">
        <f>ANALÍTICA!H153</f>
        <v>0</v>
      </c>
      <c r="E36" s="59">
        <f t="shared" ref="E36" si="145">E37*$D36</f>
        <v>0</v>
      </c>
      <c r="F36" s="59">
        <f t="shared" ref="F36" si="146">F37*$D36</f>
        <v>0</v>
      </c>
      <c r="G36" s="59">
        <f t="shared" ref="G36" si="147">G37*$D36</f>
        <v>0</v>
      </c>
      <c r="H36" s="59">
        <f t="shared" ref="H36" si="148">H37*$D36</f>
        <v>0</v>
      </c>
      <c r="I36" s="59">
        <f t="shared" ref="I36" si="149">I37*$D36</f>
        <v>0</v>
      </c>
      <c r="J36" s="59">
        <f t="shared" ref="J36" si="150">J37*$D36</f>
        <v>0</v>
      </c>
      <c r="K36" s="59">
        <f t="shared" ref="K36" si="151">K37*$D36</f>
        <v>0</v>
      </c>
      <c r="L36" s="59">
        <f t="shared" ref="L36" si="152">L37*$D36</f>
        <v>0</v>
      </c>
      <c r="M36" s="59">
        <f t="shared" ref="M36" si="153">M37*$D36</f>
        <v>0</v>
      </c>
      <c r="N36" s="59">
        <f t="shared" ref="N36" si="154">N37*$D36</f>
        <v>0</v>
      </c>
      <c r="O36" s="59">
        <f t="shared" ref="O36" si="155">O37*$D36</f>
        <v>0</v>
      </c>
      <c r="P36" s="59">
        <f t="shared" ref="P36" si="156">P37*$D36</f>
        <v>0</v>
      </c>
    </row>
    <row r="37" spans="1:16" ht="9.9499999999999993" customHeight="1" x14ac:dyDescent="0.25">
      <c r="A37" s="203"/>
      <c r="B37" s="208"/>
      <c r="C37" s="209"/>
      <c r="D37" s="201"/>
      <c r="E37" s="60"/>
      <c r="F37" s="60"/>
      <c r="G37" s="60"/>
      <c r="H37" s="60"/>
      <c r="I37" s="60"/>
      <c r="J37" s="60"/>
      <c r="K37" s="60"/>
      <c r="L37" s="60">
        <v>0.2</v>
      </c>
      <c r="M37" s="60">
        <v>0.2</v>
      </c>
      <c r="N37" s="60">
        <v>0.2</v>
      </c>
      <c r="O37" s="60">
        <v>0.2</v>
      </c>
      <c r="P37" s="60">
        <v>0.2</v>
      </c>
    </row>
    <row r="38" spans="1:16" x14ac:dyDescent="0.25">
      <c r="A38" s="202" t="s">
        <v>8205</v>
      </c>
      <c r="B38" s="206" t="s">
        <v>8249</v>
      </c>
      <c r="C38" s="207"/>
      <c r="D38" s="200">
        <f>ANALÍTICA!H160</f>
        <v>0</v>
      </c>
      <c r="E38" s="59">
        <f t="shared" ref="E38" si="157">E39*$D38</f>
        <v>0</v>
      </c>
      <c r="F38" s="59">
        <f t="shared" ref="F38" si="158">F39*$D38</f>
        <v>0</v>
      </c>
      <c r="G38" s="59">
        <f t="shared" ref="G38" si="159">G39*$D38</f>
        <v>0</v>
      </c>
      <c r="H38" s="59">
        <f t="shared" ref="H38" si="160">H39*$D38</f>
        <v>0</v>
      </c>
      <c r="I38" s="59">
        <f t="shared" ref="I38" si="161">I39*$D38</f>
        <v>0</v>
      </c>
      <c r="J38" s="59">
        <f t="shared" ref="J38" si="162">J39*$D38</f>
        <v>0</v>
      </c>
      <c r="K38" s="59">
        <f t="shared" ref="K38" si="163">K39*$D38</f>
        <v>0</v>
      </c>
      <c r="L38" s="59">
        <f t="shared" ref="L38" si="164">L39*$D38</f>
        <v>0</v>
      </c>
      <c r="M38" s="59">
        <f t="shared" ref="M38" si="165">M39*$D38</f>
        <v>0</v>
      </c>
      <c r="N38" s="59">
        <f t="shared" ref="N38" si="166">N39*$D38</f>
        <v>0</v>
      </c>
      <c r="O38" s="59">
        <f t="shared" ref="O38" si="167">O39*$D38</f>
        <v>0</v>
      </c>
      <c r="P38" s="59">
        <f t="shared" ref="P38" si="168">P39*$D38</f>
        <v>0</v>
      </c>
    </row>
    <row r="39" spans="1:16" ht="9.9499999999999993" customHeight="1" x14ac:dyDescent="0.25">
      <c r="A39" s="203"/>
      <c r="B39" s="208"/>
      <c r="C39" s="209"/>
      <c r="D39" s="201"/>
      <c r="E39" s="60"/>
      <c r="F39" s="60"/>
      <c r="G39" s="60">
        <v>0.1</v>
      </c>
      <c r="H39" s="60">
        <v>0.1</v>
      </c>
      <c r="I39" s="60">
        <v>0.1</v>
      </c>
      <c r="J39" s="60">
        <v>0.1</v>
      </c>
      <c r="K39" s="60">
        <v>0.1</v>
      </c>
      <c r="L39" s="60">
        <v>0.1</v>
      </c>
      <c r="M39" s="60">
        <v>0.1</v>
      </c>
      <c r="N39" s="60">
        <v>0.1</v>
      </c>
      <c r="O39" s="60">
        <v>0.1</v>
      </c>
      <c r="P39" s="60">
        <v>0.1</v>
      </c>
    </row>
    <row r="40" spans="1:16" x14ac:dyDescent="0.25">
      <c r="A40" s="202" t="s">
        <v>8253</v>
      </c>
      <c r="B40" s="206" t="s">
        <v>8254</v>
      </c>
      <c r="C40" s="207"/>
      <c r="D40" s="200">
        <f>ANALÍTICA!H245</f>
        <v>0</v>
      </c>
      <c r="E40" s="59">
        <f t="shared" ref="E40" si="169">E41*$D40</f>
        <v>0</v>
      </c>
      <c r="F40" s="59">
        <f t="shared" ref="F40" si="170">F41*$D40</f>
        <v>0</v>
      </c>
      <c r="G40" s="59">
        <f t="shared" ref="G40" si="171">G41*$D40</f>
        <v>0</v>
      </c>
      <c r="H40" s="59">
        <f t="shared" ref="H40" si="172">H41*$D40</f>
        <v>0</v>
      </c>
      <c r="I40" s="59">
        <f t="shared" ref="I40" si="173">I41*$D40</f>
        <v>0</v>
      </c>
      <c r="J40" s="59">
        <f t="shared" ref="J40" si="174">J41*$D40</f>
        <v>0</v>
      </c>
      <c r="K40" s="59">
        <f t="shared" ref="K40" si="175">K41*$D40</f>
        <v>0</v>
      </c>
      <c r="L40" s="59">
        <f t="shared" ref="L40" si="176">L41*$D40</f>
        <v>0</v>
      </c>
      <c r="M40" s="59">
        <f t="shared" ref="M40" si="177">M41*$D40</f>
        <v>0</v>
      </c>
      <c r="N40" s="59">
        <f t="shared" ref="N40" si="178">N41*$D40</f>
        <v>0</v>
      </c>
      <c r="O40" s="59">
        <f t="shared" ref="O40" si="179">O41*$D40</f>
        <v>0</v>
      </c>
      <c r="P40" s="59">
        <f t="shared" ref="P40" si="180">P41*$D40</f>
        <v>0</v>
      </c>
    </row>
    <row r="41" spans="1:16" ht="9.9499999999999993" customHeight="1" x14ac:dyDescent="0.25">
      <c r="A41" s="203"/>
      <c r="B41" s="208"/>
      <c r="C41" s="209"/>
      <c r="D41" s="201"/>
      <c r="E41" s="60"/>
      <c r="F41" s="60"/>
      <c r="G41" s="60">
        <v>0.1</v>
      </c>
      <c r="H41" s="60">
        <v>0.1</v>
      </c>
      <c r="I41" s="60">
        <v>0.1</v>
      </c>
      <c r="J41" s="60">
        <v>0.1</v>
      </c>
      <c r="K41" s="60">
        <v>0.1</v>
      </c>
      <c r="L41" s="60">
        <v>0.1</v>
      </c>
      <c r="M41" s="60">
        <v>0.1</v>
      </c>
      <c r="N41" s="60">
        <v>0.1</v>
      </c>
      <c r="O41" s="60">
        <v>0.1</v>
      </c>
      <c r="P41" s="60">
        <v>0.1</v>
      </c>
    </row>
    <row r="42" spans="1:16" x14ac:dyDescent="0.25">
      <c r="A42" s="202" t="s">
        <v>8317</v>
      </c>
      <c r="B42" s="206" t="s">
        <v>8326</v>
      </c>
      <c r="C42" s="207"/>
      <c r="D42" s="200">
        <f>ANALÍTICA!H313</f>
        <v>0</v>
      </c>
      <c r="E42" s="59">
        <f t="shared" ref="E42" si="181">E43*$D42</f>
        <v>0</v>
      </c>
      <c r="F42" s="59">
        <f t="shared" ref="F42" si="182">F43*$D42</f>
        <v>0</v>
      </c>
      <c r="G42" s="59">
        <f t="shared" ref="G42" si="183">G43*$D42</f>
        <v>0</v>
      </c>
      <c r="H42" s="59">
        <f t="shared" ref="H42" si="184">H43*$D42</f>
        <v>0</v>
      </c>
      <c r="I42" s="59">
        <f t="shared" ref="I42" si="185">I43*$D42</f>
        <v>0</v>
      </c>
      <c r="J42" s="59">
        <f t="shared" ref="J42" si="186">J43*$D42</f>
        <v>0</v>
      </c>
      <c r="K42" s="59">
        <f t="shared" ref="K42" si="187">K43*$D42</f>
        <v>0</v>
      </c>
      <c r="L42" s="59">
        <f t="shared" ref="L42" si="188">L43*$D42</f>
        <v>0</v>
      </c>
      <c r="M42" s="59">
        <f t="shared" ref="M42" si="189">M43*$D42</f>
        <v>0</v>
      </c>
      <c r="N42" s="59">
        <f t="shared" ref="N42" si="190">N43*$D42</f>
        <v>0</v>
      </c>
      <c r="O42" s="59">
        <f t="shared" ref="O42" si="191">O43*$D42</f>
        <v>0</v>
      </c>
      <c r="P42" s="59">
        <f t="shared" ref="P42" si="192">P43*$D42</f>
        <v>0</v>
      </c>
    </row>
    <row r="43" spans="1:16" ht="9.9499999999999993" customHeight="1" x14ac:dyDescent="0.25">
      <c r="A43" s="203"/>
      <c r="B43" s="208"/>
      <c r="C43" s="209"/>
      <c r="D43" s="201"/>
      <c r="E43" s="60"/>
      <c r="F43" s="60"/>
      <c r="G43" s="60"/>
      <c r="H43" s="60"/>
      <c r="I43" s="60">
        <v>0.125</v>
      </c>
      <c r="J43" s="60">
        <v>0.125</v>
      </c>
      <c r="K43" s="60">
        <v>0.125</v>
      </c>
      <c r="L43" s="60">
        <v>0.125</v>
      </c>
      <c r="M43" s="60">
        <v>0.125</v>
      </c>
      <c r="N43" s="60">
        <v>0.125</v>
      </c>
      <c r="O43" s="60">
        <v>0.125</v>
      </c>
      <c r="P43" s="60">
        <v>0.125</v>
      </c>
    </row>
    <row r="44" spans="1:16" x14ac:dyDescent="0.25">
      <c r="A44" s="202" t="s">
        <v>8378</v>
      </c>
      <c r="B44" s="206" t="s">
        <v>8022</v>
      </c>
      <c r="C44" s="207"/>
      <c r="D44" s="200">
        <f>ANALÍTICA!H351</f>
        <v>0</v>
      </c>
      <c r="E44" s="59">
        <f t="shared" ref="E44" si="193">E45*$D44</f>
        <v>0</v>
      </c>
      <c r="F44" s="59">
        <f t="shared" ref="F44" si="194">F45*$D44</f>
        <v>0</v>
      </c>
      <c r="G44" s="59">
        <f t="shared" ref="G44" si="195">G45*$D44</f>
        <v>0</v>
      </c>
      <c r="H44" s="59">
        <f t="shared" ref="H44" si="196">H45*$D44</f>
        <v>0</v>
      </c>
      <c r="I44" s="59">
        <f t="shared" ref="I44" si="197">I45*$D44</f>
        <v>0</v>
      </c>
      <c r="J44" s="59">
        <f t="shared" ref="J44" si="198">J45*$D44</f>
        <v>0</v>
      </c>
      <c r="K44" s="59">
        <f t="shared" ref="K44" si="199">K45*$D44</f>
        <v>0</v>
      </c>
      <c r="L44" s="59">
        <f t="shared" ref="L44" si="200">L45*$D44</f>
        <v>0</v>
      </c>
      <c r="M44" s="59">
        <f t="shared" ref="M44" si="201">M45*$D44</f>
        <v>0</v>
      </c>
      <c r="N44" s="59">
        <f t="shared" ref="N44" si="202">N45*$D44</f>
        <v>0</v>
      </c>
      <c r="O44" s="59">
        <f t="shared" ref="O44" si="203">O45*$D44</f>
        <v>0</v>
      </c>
      <c r="P44" s="59">
        <f t="shared" ref="P44" si="204">P45*$D44</f>
        <v>0</v>
      </c>
    </row>
    <row r="45" spans="1:16" ht="9.9499999999999993" customHeight="1" x14ac:dyDescent="0.25">
      <c r="A45" s="203"/>
      <c r="B45" s="208"/>
      <c r="C45" s="209"/>
      <c r="D45" s="201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>
        <v>1</v>
      </c>
      <c r="P45" s="60"/>
    </row>
    <row r="46" spans="1:16" x14ac:dyDescent="0.25">
      <c r="A46" s="202" t="s">
        <v>8383</v>
      </c>
      <c r="B46" s="206" t="s">
        <v>7363</v>
      </c>
      <c r="C46" s="207"/>
      <c r="D46" s="200">
        <f>RESUMO!D46</f>
        <v>0</v>
      </c>
      <c r="E46" s="59">
        <f t="shared" ref="E46:E48" si="205">E47*$D46</f>
        <v>0</v>
      </c>
      <c r="F46" s="59">
        <f t="shared" ref="F46:F48" si="206">F47*$D46</f>
        <v>0</v>
      </c>
      <c r="G46" s="59">
        <f t="shared" ref="G46:G48" si="207">G47*$D46</f>
        <v>0</v>
      </c>
      <c r="H46" s="59">
        <f t="shared" ref="H46:H48" si="208">H47*$D46</f>
        <v>0</v>
      </c>
      <c r="I46" s="59">
        <f t="shared" ref="I46:I48" si="209">I47*$D46</f>
        <v>0</v>
      </c>
      <c r="J46" s="59">
        <f t="shared" ref="J46:J48" si="210">J47*$D46</f>
        <v>0</v>
      </c>
      <c r="K46" s="59">
        <f t="shared" ref="K46:K48" si="211">K47*$D46</f>
        <v>0</v>
      </c>
      <c r="L46" s="59">
        <f t="shared" ref="L46:L48" si="212">L47*$D46</f>
        <v>0</v>
      </c>
      <c r="M46" s="59">
        <f t="shared" ref="M46:M48" si="213">M47*$D46</f>
        <v>0</v>
      </c>
      <c r="N46" s="59">
        <f t="shared" ref="N46:N48" si="214">N47*$D46</f>
        <v>0</v>
      </c>
      <c r="O46" s="59">
        <f t="shared" ref="O46:O48" si="215">O47*$D46</f>
        <v>0</v>
      </c>
      <c r="P46" s="59">
        <f t="shared" ref="P46:P48" si="216">P47*$D46</f>
        <v>0</v>
      </c>
    </row>
    <row r="47" spans="1:16" ht="9.9499999999999993" customHeight="1" x14ac:dyDescent="0.25">
      <c r="A47" s="203"/>
      <c r="B47" s="208"/>
      <c r="C47" s="209"/>
      <c r="D47" s="201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>
        <v>0.5</v>
      </c>
      <c r="P47" s="60">
        <v>0.5</v>
      </c>
    </row>
    <row r="48" spans="1:16" x14ac:dyDescent="0.25">
      <c r="A48" s="202" t="s">
        <v>14906</v>
      </c>
      <c r="B48" s="206" t="s">
        <v>14910</v>
      </c>
      <c r="C48" s="207"/>
      <c r="D48" s="200">
        <f>RESUMO!D48</f>
        <v>0</v>
      </c>
      <c r="E48" s="59">
        <f t="shared" si="205"/>
        <v>0</v>
      </c>
      <c r="F48" s="59">
        <f t="shared" si="206"/>
        <v>0</v>
      </c>
      <c r="G48" s="59">
        <f t="shared" si="207"/>
        <v>0</v>
      </c>
      <c r="H48" s="59">
        <f t="shared" si="208"/>
        <v>0</v>
      </c>
      <c r="I48" s="59">
        <f t="shared" si="209"/>
        <v>0</v>
      </c>
      <c r="J48" s="59">
        <f t="shared" si="210"/>
        <v>0</v>
      </c>
      <c r="K48" s="59">
        <f t="shared" si="211"/>
        <v>0</v>
      </c>
      <c r="L48" s="59">
        <f t="shared" si="212"/>
        <v>0</v>
      </c>
      <c r="M48" s="59">
        <f t="shared" si="213"/>
        <v>0</v>
      </c>
      <c r="N48" s="59">
        <f t="shared" si="214"/>
        <v>0</v>
      </c>
      <c r="O48" s="59">
        <f t="shared" si="215"/>
        <v>0</v>
      </c>
      <c r="P48" s="59">
        <f t="shared" si="216"/>
        <v>0</v>
      </c>
    </row>
    <row r="49" spans="1:16" ht="9.9499999999999993" customHeight="1" x14ac:dyDescent="0.25">
      <c r="A49" s="203"/>
      <c r="B49" s="208"/>
      <c r="C49" s="209"/>
      <c r="D49" s="201"/>
      <c r="E49" s="60"/>
      <c r="F49" s="60"/>
      <c r="G49" s="60"/>
      <c r="H49" s="60"/>
      <c r="I49" s="60"/>
      <c r="J49" s="60"/>
      <c r="K49" s="60">
        <v>0.05</v>
      </c>
      <c r="L49" s="60">
        <v>0.16</v>
      </c>
      <c r="M49" s="60">
        <v>0.3</v>
      </c>
      <c r="N49" s="60">
        <v>0.3</v>
      </c>
      <c r="O49" s="60">
        <v>0.14000000000000001</v>
      </c>
      <c r="P49" s="60">
        <v>0.05</v>
      </c>
    </row>
    <row r="50" spans="1:16" x14ac:dyDescent="0.25">
      <c r="A50" s="40"/>
      <c r="B50" s="41" t="s">
        <v>8381</v>
      </c>
      <c r="C50" s="42"/>
      <c r="D50" s="46">
        <f>SUM(D10:D47)</f>
        <v>0</v>
      </c>
      <c r="E50" s="46">
        <f>E10+E12+E14+E16+E18+E20+E22+E24+E26+E28+E30+E32+E34+E36+E38+E40+E42+E44+E46</f>
        <v>0</v>
      </c>
      <c r="F50" s="46">
        <f t="shared" ref="F50:P50" si="217">F10+F12+F14+F16+F18+F20+F22+F24+F26+F28+F30+F32+F34+F36+F38+F40+F42+F44+F46</f>
        <v>0</v>
      </c>
      <c r="G50" s="46">
        <f t="shared" si="217"/>
        <v>0</v>
      </c>
      <c r="H50" s="46">
        <f t="shared" si="217"/>
        <v>0</v>
      </c>
      <c r="I50" s="46">
        <f t="shared" si="217"/>
        <v>0</v>
      </c>
      <c r="J50" s="46">
        <f t="shared" si="217"/>
        <v>0</v>
      </c>
      <c r="K50" s="46">
        <f t="shared" si="217"/>
        <v>0</v>
      </c>
      <c r="L50" s="46">
        <f t="shared" si="217"/>
        <v>0</v>
      </c>
      <c r="M50" s="46">
        <f t="shared" si="217"/>
        <v>0</v>
      </c>
      <c r="N50" s="46">
        <f t="shared" si="217"/>
        <v>0</v>
      </c>
      <c r="O50" s="46">
        <f t="shared" si="217"/>
        <v>0</v>
      </c>
      <c r="P50" s="46">
        <f t="shared" si="217"/>
        <v>0</v>
      </c>
    </row>
    <row r="51" spans="1:16" x14ac:dyDescent="0.25">
      <c r="A51" s="19"/>
      <c r="B51" s="48" t="s">
        <v>8380</v>
      </c>
      <c r="C51" s="47">
        <v>0.22120000000000001</v>
      </c>
      <c r="D51" s="31">
        <f>+D50*C51</f>
        <v>0</v>
      </c>
      <c r="E51" s="31">
        <f>E50*$C51</f>
        <v>0</v>
      </c>
      <c r="F51" s="31">
        <f t="shared" ref="F51:P51" si="218">F50*$C51</f>
        <v>0</v>
      </c>
      <c r="G51" s="31">
        <f t="shared" si="218"/>
        <v>0</v>
      </c>
      <c r="H51" s="31">
        <f t="shared" si="218"/>
        <v>0</v>
      </c>
      <c r="I51" s="31">
        <f t="shared" si="218"/>
        <v>0</v>
      </c>
      <c r="J51" s="31">
        <f t="shared" si="218"/>
        <v>0</v>
      </c>
      <c r="K51" s="31">
        <f t="shared" si="218"/>
        <v>0</v>
      </c>
      <c r="L51" s="31">
        <f t="shared" si="218"/>
        <v>0</v>
      </c>
      <c r="M51" s="31">
        <f t="shared" si="218"/>
        <v>0</v>
      </c>
      <c r="N51" s="31">
        <f t="shared" si="218"/>
        <v>0</v>
      </c>
      <c r="O51" s="31">
        <f t="shared" si="218"/>
        <v>0</v>
      </c>
      <c r="P51" s="31">
        <f t="shared" si="218"/>
        <v>0</v>
      </c>
    </row>
    <row r="52" spans="1:16" x14ac:dyDescent="0.25">
      <c r="A52" s="40"/>
      <c r="B52" s="44" t="s">
        <v>8379</v>
      </c>
      <c r="C52" s="45"/>
      <c r="D52" s="46">
        <f>+D50+D51</f>
        <v>0</v>
      </c>
      <c r="E52" s="46">
        <f>E50+E51</f>
        <v>0</v>
      </c>
      <c r="F52" s="46">
        <f t="shared" ref="F52:P52" si="219">F50+F51</f>
        <v>0</v>
      </c>
      <c r="G52" s="46">
        <f t="shared" si="219"/>
        <v>0</v>
      </c>
      <c r="H52" s="46">
        <f t="shared" si="219"/>
        <v>0</v>
      </c>
      <c r="I52" s="46">
        <f t="shared" si="219"/>
        <v>0</v>
      </c>
      <c r="J52" s="46">
        <f t="shared" si="219"/>
        <v>0</v>
      </c>
      <c r="K52" s="46">
        <f t="shared" si="219"/>
        <v>0</v>
      </c>
      <c r="L52" s="46">
        <f t="shared" si="219"/>
        <v>0</v>
      </c>
      <c r="M52" s="46">
        <f t="shared" si="219"/>
        <v>0</v>
      </c>
      <c r="N52" s="46">
        <f t="shared" si="219"/>
        <v>0</v>
      </c>
      <c r="O52" s="46">
        <f t="shared" si="219"/>
        <v>0</v>
      </c>
      <c r="P52" s="46">
        <f t="shared" si="219"/>
        <v>0</v>
      </c>
    </row>
    <row r="53" spans="1:16" s="156" customFormat="1" x14ac:dyDescent="0.25">
      <c r="A53" s="19"/>
      <c r="B53" s="153"/>
      <c r="C53" s="154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</row>
    <row r="54" spans="1:16" x14ac:dyDescent="0.25">
      <c r="A54" s="40"/>
      <c r="B54" s="41" t="s">
        <v>14908</v>
      </c>
      <c r="C54" s="42"/>
      <c r="D54" s="46">
        <f>D48</f>
        <v>0</v>
      </c>
      <c r="E54" s="46">
        <f>E48</f>
        <v>0</v>
      </c>
      <c r="F54" s="46">
        <f>F48</f>
        <v>0</v>
      </c>
      <c r="G54" s="46">
        <f t="shared" ref="G54:P54" si="220">G48</f>
        <v>0</v>
      </c>
      <c r="H54" s="46">
        <f t="shared" si="220"/>
        <v>0</v>
      </c>
      <c r="I54" s="46">
        <f t="shared" si="220"/>
        <v>0</v>
      </c>
      <c r="J54" s="46">
        <f t="shared" si="220"/>
        <v>0</v>
      </c>
      <c r="K54" s="46">
        <f t="shared" si="220"/>
        <v>0</v>
      </c>
      <c r="L54" s="46">
        <f t="shared" si="220"/>
        <v>0</v>
      </c>
      <c r="M54" s="46">
        <f t="shared" si="220"/>
        <v>0</v>
      </c>
      <c r="N54" s="46">
        <f t="shared" si="220"/>
        <v>0</v>
      </c>
      <c r="O54" s="46">
        <f t="shared" si="220"/>
        <v>0</v>
      </c>
      <c r="P54" s="46">
        <f t="shared" si="220"/>
        <v>0</v>
      </c>
    </row>
    <row r="55" spans="1:16" x14ac:dyDescent="0.25">
      <c r="A55" s="19"/>
      <c r="B55" s="48" t="s">
        <v>8380</v>
      </c>
      <c r="C55" s="47">
        <v>0.14019999999999999</v>
      </c>
      <c r="D55" s="31">
        <f>D54*C55</f>
        <v>0</v>
      </c>
      <c r="E55" s="31">
        <f>E54*$C55</f>
        <v>0</v>
      </c>
      <c r="F55" s="31">
        <f>F54*$C55</f>
        <v>0</v>
      </c>
      <c r="G55" s="31">
        <f t="shared" ref="G55:P55" si="221">G54*$C55</f>
        <v>0</v>
      </c>
      <c r="H55" s="31">
        <f t="shared" si="221"/>
        <v>0</v>
      </c>
      <c r="I55" s="31">
        <f t="shared" si="221"/>
        <v>0</v>
      </c>
      <c r="J55" s="31">
        <f t="shared" si="221"/>
        <v>0</v>
      </c>
      <c r="K55" s="31">
        <f t="shared" si="221"/>
        <v>0</v>
      </c>
      <c r="L55" s="31">
        <f t="shared" si="221"/>
        <v>0</v>
      </c>
      <c r="M55" s="31">
        <f t="shared" si="221"/>
        <v>0</v>
      </c>
      <c r="N55" s="31">
        <f t="shared" si="221"/>
        <v>0</v>
      </c>
      <c r="O55" s="31">
        <f t="shared" si="221"/>
        <v>0</v>
      </c>
      <c r="P55" s="31">
        <f t="shared" si="221"/>
        <v>0</v>
      </c>
    </row>
    <row r="56" spans="1:16" x14ac:dyDescent="0.25">
      <c r="A56" s="40"/>
      <c r="B56" s="44" t="s">
        <v>14907</v>
      </c>
      <c r="C56" s="45"/>
      <c r="D56" s="46">
        <f>D54+D55</f>
        <v>0</v>
      </c>
      <c r="E56" s="46">
        <f>E54+E55</f>
        <v>0</v>
      </c>
      <c r="F56" s="46">
        <f>F54+F55</f>
        <v>0</v>
      </c>
      <c r="G56" s="46">
        <f t="shared" ref="G56:P56" si="222">G54+G55</f>
        <v>0</v>
      </c>
      <c r="H56" s="46">
        <f t="shared" si="222"/>
        <v>0</v>
      </c>
      <c r="I56" s="46">
        <f t="shared" si="222"/>
        <v>0</v>
      </c>
      <c r="J56" s="46">
        <f t="shared" si="222"/>
        <v>0</v>
      </c>
      <c r="K56" s="46">
        <f t="shared" si="222"/>
        <v>0</v>
      </c>
      <c r="L56" s="46">
        <f t="shared" si="222"/>
        <v>0</v>
      </c>
      <c r="M56" s="46">
        <f t="shared" si="222"/>
        <v>0</v>
      </c>
      <c r="N56" s="46">
        <f t="shared" si="222"/>
        <v>0</v>
      </c>
      <c r="O56" s="46">
        <f t="shared" si="222"/>
        <v>0</v>
      </c>
      <c r="P56" s="46">
        <f t="shared" si="222"/>
        <v>0</v>
      </c>
    </row>
    <row r="57" spans="1:16" s="156" customFormat="1" x14ac:dyDescent="0.25">
      <c r="A57" s="19"/>
      <c r="B57" s="157"/>
      <c r="C57" s="158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</row>
    <row r="58" spans="1:16" x14ac:dyDescent="0.25">
      <c r="A58" s="223"/>
      <c r="B58" s="219" t="s">
        <v>14909</v>
      </c>
      <c r="C58" s="220"/>
      <c r="D58" s="217">
        <f>D52+D56</f>
        <v>0</v>
      </c>
      <c r="E58" s="46">
        <f>E52+E56</f>
        <v>0</v>
      </c>
      <c r="F58" s="46">
        <f>F52+F56</f>
        <v>0</v>
      </c>
      <c r="G58" s="46">
        <f t="shared" ref="G58:P58" si="223">G52+G56</f>
        <v>0</v>
      </c>
      <c r="H58" s="46">
        <f t="shared" si="223"/>
        <v>0</v>
      </c>
      <c r="I58" s="46">
        <f t="shared" si="223"/>
        <v>0</v>
      </c>
      <c r="J58" s="46">
        <f t="shared" si="223"/>
        <v>0</v>
      </c>
      <c r="K58" s="46">
        <f t="shared" si="223"/>
        <v>0</v>
      </c>
      <c r="L58" s="46">
        <f t="shared" si="223"/>
        <v>0</v>
      </c>
      <c r="M58" s="46">
        <f t="shared" si="223"/>
        <v>0</v>
      </c>
      <c r="N58" s="46">
        <f t="shared" si="223"/>
        <v>0</v>
      </c>
      <c r="O58" s="46">
        <f t="shared" si="223"/>
        <v>0</v>
      </c>
      <c r="P58" s="46">
        <f t="shared" si="223"/>
        <v>0</v>
      </c>
    </row>
    <row r="59" spans="1:16" x14ac:dyDescent="0.25">
      <c r="A59" s="224"/>
      <c r="B59" s="221"/>
      <c r="C59" s="222"/>
      <c r="D59" s="218"/>
      <c r="E59" s="159" t="e">
        <f>E58/$D58</f>
        <v>#DIV/0!</v>
      </c>
      <c r="F59" s="159" t="e">
        <f t="shared" ref="F59:P59" si="224">F58/$D58</f>
        <v>#DIV/0!</v>
      </c>
      <c r="G59" s="159" t="e">
        <f t="shared" si="224"/>
        <v>#DIV/0!</v>
      </c>
      <c r="H59" s="159" t="e">
        <f t="shared" si="224"/>
        <v>#DIV/0!</v>
      </c>
      <c r="I59" s="159" t="e">
        <f t="shared" si="224"/>
        <v>#DIV/0!</v>
      </c>
      <c r="J59" s="159" t="e">
        <f t="shared" si="224"/>
        <v>#DIV/0!</v>
      </c>
      <c r="K59" s="159" t="e">
        <f t="shared" si="224"/>
        <v>#DIV/0!</v>
      </c>
      <c r="L59" s="159" t="e">
        <f t="shared" si="224"/>
        <v>#DIV/0!</v>
      </c>
      <c r="M59" s="159" t="e">
        <f t="shared" si="224"/>
        <v>#DIV/0!</v>
      </c>
      <c r="N59" s="159" t="e">
        <f t="shared" si="224"/>
        <v>#DIV/0!</v>
      </c>
      <c r="O59" s="159" t="e">
        <f t="shared" si="224"/>
        <v>#DIV/0!</v>
      </c>
      <c r="P59" s="159" t="e">
        <f t="shared" si="224"/>
        <v>#DIV/0!</v>
      </c>
    </row>
    <row r="60" spans="1:16" x14ac:dyDescent="0.25">
      <c r="A60" s="215"/>
      <c r="B60" s="216" t="s">
        <v>14911</v>
      </c>
      <c r="C60" s="216"/>
      <c r="D60" s="217">
        <f>P60</f>
        <v>0</v>
      </c>
      <c r="E60" s="46">
        <f>E52</f>
        <v>0</v>
      </c>
      <c r="F60" s="46">
        <f>F58+E60</f>
        <v>0</v>
      </c>
      <c r="G60" s="46">
        <f t="shared" ref="G60:P60" si="225">G58+F60</f>
        <v>0</v>
      </c>
      <c r="H60" s="46">
        <f t="shared" si="225"/>
        <v>0</v>
      </c>
      <c r="I60" s="46">
        <f t="shared" si="225"/>
        <v>0</v>
      </c>
      <c r="J60" s="46">
        <f t="shared" si="225"/>
        <v>0</v>
      </c>
      <c r="K60" s="46">
        <f t="shared" si="225"/>
        <v>0</v>
      </c>
      <c r="L60" s="46">
        <f t="shared" si="225"/>
        <v>0</v>
      </c>
      <c r="M60" s="46">
        <f t="shared" si="225"/>
        <v>0</v>
      </c>
      <c r="N60" s="46">
        <f t="shared" si="225"/>
        <v>0</v>
      </c>
      <c r="O60" s="46">
        <f t="shared" si="225"/>
        <v>0</v>
      </c>
      <c r="P60" s="46">
        <f t="shared" si="225"/>
        <v>0</v>
      </c>
    </row>
    <row r="61" spans="1:16" x14ac:dyDescent="0.25">
      <c r="A61" s="215"/>
      <c r="B61" s="216"/>
      <c r="C61" s="216"/>
      <c r="D61" s="218"/>
      <c r="E61" s="159" t="e">
        <f>E60/$D58</f>
        <v>#DIV/0!</v>
      </c>
      <c r="F61" s="159" t="e">
        <f t="shared" ref="F61:P61" si="226">F60/$D58</f>
        <v>#DIV/0!</v>
      </c>
      <c r="G61" s="159" t="e">
        <f t="shared" si="226"/>
        <v>#DIV/0!</v>
      </c>
      <c r="H61" s="159" t="e">
        <f t="shared" si="226"/>
        <v>#DIV/0!</v>
      </c>
      <c r="I61" s="159" t="e">
        <f t="shared" si="226"/>
        <v>#DIV/0!</v>
      </c>
      <c r="J61" s="159" t="e">
        <f t="shared" si="226"/>
        <v>#DIV/0!</v>
      </c>
      <c r="K61" s="159" t="e">
        <f t="shared" si="226"/>
        <v>#DIV/0!</v>
      </c>
      <c r="L61" s="159" t="e">
        <f t="shared" si="226"/>
        <v>#DIV/0!</v>
      </c>
      <c r="M61" s="159" t="e">
        <f t="shared" si="226"/>
        <v>#DIV/0!</v>
      </c>
      <c r="N61" s="159" t="e">
        <f t="shared" si="226"/>
        <v>#DIV/0!</v>
      </c>
      <c r="O61" s="159" t="e">
        <f t="shared" si="226"/>
        <v>#DIV/0!</v>
      </c>
      <c r="P61" s="159" t="e">
        <f t="shared" si="226"/>
        <v>#DIV/0!</v>
      </c>
    </row>
    <row r="63" spans="1:16" x14ac:dyDescent="0.25">
      <c r="B63" s="122" t="s">
        <v>14905</v>
      </c>
    </row>
  </sheetData>
  <mergeCells count="73">
    <mergeCell ref="A48:A49"/>
    <mergeCell ref="B48:C49"/>
    <mergeCell ref="D48:D49"/>
    <mergeCell ref="A60:A61"/>
    <mergeCell ref="B60:C61"/>
    <mergeCell ref="D58:D59"/>
    <mergeCell ref="D60:D61"/>
    <mergeCell ref="B58:C59"/>
    <mergeCell ref="A58:A59"/>
    <mergeCell ref="B22:C23"/>
    <mergeCell ref="B24:C25"/>
    <mergeCell ref="B9:C9"/>
    <mergeCell ref="B1:D1"/>
    <mergeCell ref="B2:D2"/>
    <mergeCell ref="A4:D4"/>
    <mergeCell ref="A5:D5"/>
    <mergeCell ref="B6:D6"/>
    <mergeCell ref="B7:D7"/>
    <mergeCell ref="A10:A11"/>
    <mergeCell ref="B10:C11"/>
    <mergeCell ref="B12:C13"/>
    <mergeCell ref="B14:C15"/>
    <mergeCell ref="B16:C17"/>
    <mergeCell ref="B32:C33"/>
    <mergeCell ref="B34:C35"/>
    <mergeCell ref="B36:C37"/>
    <mergeCell ref="B26:C27"/>
    <mergeCell ref="B28:C29"/>
    <mergeCell ref="B30:C31"/>
    <mergeCell ref="B46:C47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B18:C19"/>
    <mergeCell ref="B20:C21"/>
    <mergeCell ref="B38:C39"/>
    <mergeCell ref="B40:C41"/>
    <mergeCell ref="B42:C43"/>
    <mergeCell ref="B44:C45"/>
    <mergeCell ref="A42:A43"/>
    <mergeCell ref="A44:A45"/>
    <mergeCell ref="A46:A47"/>
    <mergeCell ref="D10:D11"/>
    <mergeCell ref="D12:D13"/>
    <mergeCell ref="D14:D15"/>
    <mergeCell ref="D16:D17"/>
    <mergeCell ref="D18:D19"/>
    <mergeCell ref="D20:D21"/>
    <mergeCell ref="D22:D23"/>
    <mergeCell ref="A30:A31"/>
    <mergeCell ref="A32:A33"/>
    <mergeCell ref="A34:A35"/>
    <mergeCell ref="A36:A37"/>
    <mergeCell ref="A38:A39"/>
    <mergeCell ref="A40:A41"/>
    <mergeCell ref="D46:D47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</mergeCells>
  <conditionalFormatting sqref="E10">
    <cfRule type="cellIs" dxfId="27" priority="32" operator="equal">
      <formula>0</formula>
    </cfRule>
  </conditionalFormatting>
  <conditionalFormatting sqref="E11">
    <cfRule type="cellIs" dxfId="26" priority="30" operator="greaterThan">
      <formula>0</formula>
    </cfRule>
    <cfRule type="cellIs" dxfId="25" priority="31" operator="equal">
      <formula>0</formula>
    </cfRule>
  </conditionalFormatting>
  <conditionalFormatting sqref="F10:P10">
    <cfRule type="cellIs" dxfId="24" priority="29" operator="equal">
      <formula>0</formula>
    </cfRule>
  </conditionalFormatting>
  <conditionalFormatting sqref="F11:P11">
    <cfRule type="cellIs" dxfId="23" priority="27" operator="greaterThan">
      <formula>0</formula>
    </cfRule>
    <cfRule type="cellIs" dxfId="22" priority="28" operator="equal">
      <formula>0</formula>
    </cfRule>
  </conditionalFormatting>
  <conditionalFormatting sqref="E12 E14">
    <cfRule type="cellIs" dxfId="21" priority="26" operator="equal">
      <formula>0</formula>
    </cfRule>
  </conditionalFormatting>
  <conditionalFormatting sqref="F12:P12 F14:P14">
    <cfRule type="cellIs" dxfId="20" priority="23" operator="equal">
      <formula>0</formula>
    </cfRule>
  </conditionalFormatting>
  <conditionalFormatting sqref="E13">
    <cfRule type="cellIs" dxfId="19" priority="19" operator="greaterThan">
      <formula>0</formula>
    </cfRule>
    <cfRule type="cellIs" dxfId="18" priority="20" operator="equal">
      <formula>0</formula>
    </cfRule>
  </conditionalFormatting>
  <conditionalFormatting sqref="F13:P13">
    <cfRule type="cellIs" dxfId="17" priority="17" operator="greaterThan">
      <formula>0</formula>
    </cfRule>
    <cfRule type="cellIs" dxfId="16" priority="18" operator="equal">
      <formula>0</formula>
    </cfRule>
  </conditionalFormatting>
  <conditionalFormatting sqref="E15">
    <cfRule type="cellIs" dxfId="15" priority="15" operator="greaterThan">
      <formula>0</formula>
    </cfRule>
    <cfRule type="cellIs" dxfId="14" priority="16" operator="equal">
      <formula>0</formula>
    </cfRule>
  </conditionalFormatting>
  <conditionalFormatting sqref="F15:P15">
    <cfRule type="cellIs" dxfId="13" priority="13" operator="greaterThan">
      <formula>0</formula>
    </cfRule>
    <cfRule type="cellIs" dxfId="12" priority="14" operator="equal">
      <formula>0</formula>
    </cfRule>
  </conditionalFormatting>
  <conditionalFormatting sqref="E16 E18 E20 E22 E24 E26 E28 E30 E32 E34 E36 E38 E40 E42 E44 E46">
    <cfRule type="cellIs" dxfId="11" priority="12" operator="equal">
      <formula>0</formula>
    </cfRule>
  </conditionalFormatting>
  <conditionalFormatting sqref="F16:P16 F18:P18 F20:P20 F22:P22 F24:P24 F26:P26 F28:P28 F30:P30 F32:P32 F34:P34 F36:P36 F38:P38 F40:P40 F42:P42 F44:P44 F46:P46">
    <cfRule type="cellIs" dxfId="10" priority="11" operator="equal">
      <formula>0</formula>
    </cfRule>
  </conditionalFormatting>
  <conditionalFormatting sqref="E17 E19 E21 E23 E25 E27 E29 E31 E33 E35 E37 E39 E41 E43 E45 E47">
    <cfRule type="cellIs" dxfId="9" priority="9" operator="greaterThan">
      <formula>0</formula>
    </cfRule>
    <cfRule type="cellIs" dxfId="8" priority="10" operator="equal">
      <formula>0</formula>
    </cfRule>
  </conditionalFormatting>
  <conditionalFormatting sqref="F17:P17 F33:P33 F45:P45 F47:P47 F19:P19 F21:P21 F23:P23 F25:P25 F27:P27 F29:P29 F31:P31 F35:P35 F37:P37 F39:P39 F41:P41 F43:P4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E48">
    <cfRule type="cellIs" dxfId="5" priority="6" operator="equal">
      <formula>0</formula>
    </cfRule>
  </conditionalFormatting>
  <conditionalFormatting sqref="F48:P48">
    <cfRule type="cellIs" dxfId="4" priority="5" operator="equal">
      <formula>0</formula>
    </cfRule>
  </conditionalFormatting>
  <conditionalFormatting sqref="E49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F49:P49">
    <cfRule type="cellIs" dxfId="1" priority="1" operator="greaterThan">
      <formula>0</formula>
    </cfRule>
    <cfRule type="cellIs" dxfId="0" priority="2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INSUMOS</vt:lpstr>
      <vt:lpstr>CDHU184</vt:lpstr>
      <vt:lpstr>QTs</vt:lpstr>
      <vt:lpstr>RESUMO</vt:lpstr>
      <vt:lpstr>ANALÍTICA</vt:lpstr>
      <vt:lpstr>CRONOGRAMA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Luis Braga</dc:creator>
  <cp:lastModifiedBy>Alfredo Americo Borges de Souza</cp:lastModifiedBy>
  <cp:lastPrinted>2022-01-11T18:02:23Z</cp:lastPrinted>
  <dcterms:created xsi:type="dcterms:W3CDTF">2021-03-05T20:51:40Z</dcterms:created>
  <dcterms:modified xsi:type="dcterms:W3CDTF">2022-01-11T18:02:42Z</dcterms:modified>
</cp:coreProperties>
</file>