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906" activeTab="6"/>
  </bookViews>
  <sheets>
    <sheet name="Identificação" sheetId="1" r:id="rId1"/>
    <sheet name="Plan1 - ISC Especialidade" sheetId="2" r:id="rId2"/>
    <sheet name="Plan1B - ISC Cirurgia" sheetId="3" r:id="rId3"/>
    <sheet name="Plan2 - UTI" sheetId="4" r:id="rId4"/>
    <sheet name="Plan3 - UTINeo" sheetId="5" r:id="rId5"/>
    <sheet name="Plan4 - Cons. prod. alcoolico" sheetId="6" r:id="rId6"/>
    <sheet name="Plan5 - Hemo UTI Ad UCO" sheetId="7" r:id="rId7"/>
    <sheet name="Plan5B - Hemo UTI Ped Neo" sheetId="8" r:id="rId8"/>
    <sheet name="Plan5C - Uro UTI Ad UCO Ped" sheetId="9" r:id="rId9"/>
    <sheet name="Plan6 - DDD" sheetId="10" r:id="rId10"/>
  </sheets>
  <definedNames>
    <definedName name="_xlfn.SINGLE" hidden="1">#NAME?</definedName>
    <definedName name="_xlnm.Print_Titles" localSheetId="2">'Plan1B - ISC Cirurgia'!$1:$10</definedName>
  </definedNames>
  <calcPr fullCalcOnLoad="1"/>
</workbook>
</file>

<file path=xl/sharedStrings.xml><?xml version="1.0" encoding="utf-8"?>
<sst xmlns="http://schemas.openxmlformats.org/spreadsheetml/2006/main" count="7354" uniqueCount="428">
  <si>
    <t>DIVISÃO DE INFECÇÃO HOSPITALAR</t>
  </si>
  <si>
    <t>REGISTRO DE INFECÇÕES HOSPITALARES</t>
  </si>
  <si>
    <t>Especialidade cirúrgica</t>
  </si>
  <si>
    <t>CCARD</t>
  </si>
  <si>
    <t>TORAX</t>
  </si>
  <si>
    <t>GASCI</t>
  </si>
  <si>
    <t>PLAST</t>
  </si>
  <si>
    <t>UROCI</t>
  </si>
  <si>
    <t>CIVAS</t>
  </si>
  <si>
    <t>NEUCI</t>
  </si>
  <si>
    <t>ORTOP</t>
  </si>
  <si>
    <t>CIRPE</t>
  </si>
  <si>
    <t>CGERA</t>
  </si>
  <si>
    <t>GINEC</t>
  </si>
  <si>
    <t>Total</t>
  </si>
  <si>
    <t xml:space="preserve">Indicadores que serão gerados: </t>
  </si>
  <si>
    <t xml:space="preserve">Fórmula de cálculo: </t>
  </si>
  <si>
    <t>Unidade</t>
  </si>
  <si>
    <t>PN</t>
  </si>
  <si>
    <t>IU</t>
  </si>
  <si>
    <t>VM</t>
  </si>
  <si>
    <t>CT</t>
  </si>
  <si>
    <t>SV</t>
  </si>
  <si>
    <t>Pacientes-dia</t>
  </si>
  <si>
    <t>UTIPE</t>
  </si>
  <si>
    <t>DI PN X VM</t>
  </si>
  <si>
    <t>TX VM</t>
  </si>
  <si>
    <t>TX CT</t>
  </si>
  <si>
    <t>TX SV</t>
  </si>
  <si>
    <t>Indicadores que serão gerados:</t>
  </si>
  <si>
    <t xml:space="preserve">Sim </t>
  </si>
  <si>
    <t xml:space="preserve"> Não  </t>
  </si>
  <si>
    <t>HOSPITAL:</t>
  </si>
  <si>
    <t>MUNICÍPIO:</t>
  </si>
  <si>
    <t>UCO</t>
  </si>
  <si>
    <t>UTI - 1</t>
  </si>
  <si>
    <t>UTI - 2</t>
  </si>
  <si>
    <t>UTI - 3</t>
  </si>
  <si>
    <t>UTI - 4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</si>
  <si>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</si>
  <si>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</si>
  <si>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</si>
  <si>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</si>
  <si>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</si>
  <si>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</si>
  <si>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</si>
  <si>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</si>
  <si>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</si>
  <si>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</si>
  <si>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</si>
  <si>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</si>
  <si>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IMPORTANTE: NÃO EDITAR AS PLANILHAS. </t>
  </si>
  <si>
    <t xml:space="preserve">Preencher um quadro para cada mês do ano e enviar os dados mensalmente. </t>
  </si>
  <si>
    <t>COORDENADORIA DE CONTROLE DE DOENÇAS - CCD</t>
  </si>
  <si>
    <t>SECRETARIA DE ESTADO DA SAÚDE DE SÃO PAULO</t>
  </si>
  <si>
    <t>RESPONSÁVEL NO MUNICÍPIO:</t>
  </si>
  <si>
    <t xml:space="preserve">PRESIDENTE DA CCIH: </t>
  </si>
  <si>
    <t>NÃO DIGITAR NESTE QUADRO</t>
  </si>
  <si>
    <t>a) (PN / VM)  x 1000</t>
  </si>
  <si>
    <t>Peso ao nascer</t>
  </si>
  <si>
    <t>Número de cirurgias limpas realizadas (CL)</t>
  </si>
  <si>
    <t>(Número de pneumonias associadas ao uso de ventilador mecânico)</t>
  </si>
  <si>
    <t>(Número de pacientes com ventilador mecânico/dia)</t>
  </si>
  <si>
    <t>(Número de pacientes com cateter central/dia)</t>
  </si>
  <si>
    <t>(Número de pneumonias associadas a ventilador mecânico)</t>
  </si>
  <si>
    <t>(Número de infecções urinárias associadas a sonda vesical de demora)</t>
  </si>
  <si>
    <t>(Número de pacientes com cateter central / dia)</t>
  </si>
  <si>
    <t>CENTRO DE VIGILÂNCIA EPIDEMIOLÓGICA “PROF.  ALEXANDRE VRANJAC” – CVE</t>
  </si>
  <si>
    <t>outro:</t>
  </si>
  <si>
    <t>(Número de pacientes com sonda vesical de demora / dia)</t>
  </si>
  <si>
    <t>Número de infecções de sítio cirúrgico em cirurgia limpa (ISC)</t>
  </si>
  <si>
    <t>ISC/CL</t>
  </si>
  <si>
    <t>PÚBLICO</t>
  </si>
  <si>
    <t>PRIVADO</t>
  </si>
  <si>
    <t>FILANTRÓPICO</t>
  </si>
  <si>
    <t>FEDERAL</t>
  </si>
  <si>
    <t>ESTADUAL</t>
  </si>
  <si>
    <t>MUNICIPAL</t>
  </si>
  <si>
    <t>GVE:</t>
  </si>
  <si>
    <t>RESPONSÁVEL NO GVE:</t>
  </si>
  <si>
    <t>TOTAL</t>
  </si>
  <si>
    <t>UTI ADULTO</t>
  </si>
  <si>
    <t>UTI NEONATAL</t>
  </si>
  <si>
    <t>É INSTITUIÇÃO DE ENSINO? (X)</t>
  </si>
  <si>
    <t>SE PÚBLICO, QUAL ESFERA DE GOVERNO? (X)</t>
  </si>
  <si>
    <t xml:space="preserve">CCIH realiza vigilância de infecções cirúrgicas pós-alta? (X)  </t>
  </si>
  <si>
    <t>NÚMERO DE LEITOS: (Nº)</t>
  </si>
  <si>
    <t xml:space="preserve">ANO DE NOTIFICAÇÃO: </t>
  </si>
  <si>
    <t>UTI PEDIATRICA</t>
  </si>
  <si>
    <t>CNES:</t>
  </si>
  <si>
    <t>UTI CORONARIANA</t>
  </si>
  <si>
    <t>NATUREZA DO HOSPITAL: (X)</t>
  </si>
  <si>
    <t>Número total de infecções de sítio cirúrgico em cirurgia limpa (ISC)</t>
  </si>
  <si>
    <t>ISC/CL (%)</t>
  </si>
  <si>
    <r>
      <t xml:space="preserve">Indicação: </t>
    </r>
    <r>
      <rPr>
        <sz val="12"/>
        <rFont val="Arial"/>
        <family val="2"/>
      </rPr>
      <t>indicado para preenchimento por hospitais e clínicas-dia que realizam cirurgias limpas.</t>
    </r>
  </si>
  <si>
    <t>unidades (ou ambas):  UTI Adulto (UTIA) e Unidade Coronariana (UTIC)</t>
  </si>
  <si>
    <t>UTIA</t>
  </si>
  <si>
    <t>UTIC</t>
  </si>
  <si>
    <t>Nome genérico do antimicrobiano</t>
  </si>
  <si>
    <t>Apresentação</t>
  </si>
  <si>
    <t>nº unidades</t>
  </si>
  <si>
    <t>Total  (g)</t>
  </si>
  <si>
    <t>A</t>
  </si>
  <si>
    <t>B</t>
  </si>
  <si>
    <t>Ceftriaxone</t>
  </si>
  <si>
    <t>FR AMP 1G</t>
  </si>
  <si>
    <t>Nome genérico</t>
  </si>
  <si>
    <t>Total (g)</t>
  </si>
  <si>
    <t>DDD padrão</t>
  </si>
  <si>
    <t>A/B</t>
  </si>
  <si>
    <t>consumo</t>
  </si>
  <si>
    <t>Cefotaxima</t>
  </si>
  <si>
    <t>Ceftazidima</t>
  </si>
  <si>
    <t>Cefepima</t>
  </si>
  <si>
    <t>FR AMP 2G</t>
  </si>
  <si>
    <t>Ciprofloxacina</t>
  </si>
  <si>
    <t>CP 250 MG</t>
  </si>
  <si>
    <t>Ciprofloxacina oral</t>
  </si>
  <si>
    <t>FR AMP 200 MG</t>
  </si>
  <si>
    <t>Ciprofloxacina parenteral</t>
  </si>
  <si>
    <t>CP 500 MG</t>
  </si>
  <si>
    <t>Levofloxacina oral</t>
  </si>
  <si>
    <t>Levofloxacina</t>
  </si>
  <si>
    <t>FR AMP 250 MG</t>
  </si>
  <si>
    <t>Levofloxacina parenteral</t>
  </si>
  <si>
    <t>FR AMP 500 MG</t>
  </si>
  <si>
    <t>Piperacilina-tazobactam</t>
  </si>
  <si>
    <t>Ampicilina-sulbactam</t>
  </si>
  <si>
    <t>Imipenem</t>
  </si>
  <si>
    <t>Piperacilina-tazobactam (base piperacilina)</t>
  </si>
  <si>
    <t>FR AMP 4,5G</t>
  </si>
  <si>
    <t>Meropenem</t>
  </si>
  <si>
    <t>FR AMP 2,25G</t>
  </si>
  <si>
    <t>Ertapenem</t>
  </si>
  <si>
    <t>FR AMP 1,5G</t>
  </si>
  <si>
    <t>Vancomicina</t>
  </si>
  <si>
    <t>FR AMP 3G</t>
  </si>
  <si>
    <t>Teicoplanina</t>
  </si>
  <si>
    <t>Sulfato de Polimixina B</t>
  </si>
  <si>
    <t>Sulfato de Polimixina E</t>
  </si>
  <si>
    <t>Pac-dia</t>
  </si>
  <si>
    <t>FR AMP 400 MG</t>
  </si>
  <si>
    <t>FR AMP 500.000 UI (50 MG)</t>
  </si>
  <si>
    <t>TOTAL ANUAL</t>
  </si>
  <si>
    <t>Total Anual</t>
  </si>
  <si>
    <t>d) taxa de utilização de ventilador mecânico (TX VM)</t>
  </si>
  <si>
    <t>e) taxa de utilização de cateter central (TX CT)</t>
  </si>
  <si>
    <t>f) taxa de utilização de sonda vesical (TX SV)</t>
  </si>
  <si>
    <t>c) taxa de utilização de ventilador mecânico, estratificada por peso ao nascer (TX VM)</t>
  </si>
  <si>
    <t>d) taxa de utilização de cateter central/umbilical, estratificada por peso ao nascer (TX CT)</t>
  </si>
  <si>
    <t>DI IU X SV</t>
  </si>
  <si>
    <t xml:space="preserve">Fórmulas de cálculo: </t>
  </si>
  <si>
    <t>c) (IU / SV) x 1000</t>
  </si>
  <si>
    <t>Linezolida</t>
  </si>
  <si>
    <t>CP 600 MG</t>
  </si>
  <si>
    <t>BOLSA 600 MG</t>
  </si>
  <si>
    <t>Moxifloxacino</t>
  </si>
  <si>
    <t>CP 400 MG</t>
  </si>
  <si>
    <t>BOLSA 400 MG</t>
  </si>
  <si>
    <t>Linezolida oral</t>
  </si>
  <si>
    <t>Linezolida parenteral</t>
  </si>
  <si>
    <t>Moxifloxacino oral</t>
  </si>
  <si>
    <t>Moxifloxacino parenteral</t>
  </si>
  <si>
    <t>consumido nas UTI Adulto (UTIA) e Unidade Coronariana (UTIC)</t>
  </si>
  <si>
    <r>
      <t xml:space="preserve">Indicação: </t>
    </r>
    <r>
      <rPr>
        <sz val="11"/>
        <rFont val="Arial"/>
        <family val="2"/>
      </rPr>
      <t xml:space="preserve">preenchimento indicado para hospitais gerais que possuem pelo menos uma das seguintes </t>
    </r>
  </si>
  <si>
    <r>
      <t xml:space="preserve">Indicador que será gerado: </t>
    </r>
    <r>
      <rPr>
        <sz val="11"/>
        <rFont val="Arial"/>
        <family val="2"/>
      </rPr>
      <t>DDD (dose diária dispensada) por 1000 pacientes-dia para cada antimicrobiano</t>
    </r>
  </si>
  <si>
    <r>
      <t xml:space="preserve">A= </t>
    </r>
    <r>
      <rPr>
        <sz val="11"/>
        <rFont val="Arial"/>
        <family val="2"/>
      </rPr>
      <t>Total do antimicrobiano consumido em gramas (g)</t>
    </r>
  </si>
  <si>
    <r>
      <t xml:space="preserve">B= </t>
    </r>
    <r>
      <rPr>
        <sz val="11"/>
        <rFont val="Arial"/>
        <family val="2"/>
      </rPr>
      <t>Dose diária padrão do antimicrobiano calculado em gramas para adulto de 70kg sem Insuf Renal (OMS)</t>
    </r>
  </si>
  <si>
    <r>
      <t xml:space="preserve">P= </t>
    </r>
    <r>
      <rPr>
        <sz val="11"/>
        <rFont val="Arial"/>
        <family val="2"/>
      </rPr>
      <t>Pacientes-dia</t>
    </r>
  </si>
  <si>
    <t>A- &lt;750g</t>
  </si>
  <si>
    <t>B- 750-999g</t>
  </si>
  <si>
    <t>C- 1000-1499g</t>
  </si>
  <si>
    <t>D- 1500-2499g</t>
  </si>
  <si>
    <t>E- &gt;=2500g</t>
  </si>
  <si>
    <t>IPCS Laboratorial</t>
  </si>
  <si>
    <t>IPCS Clínica</t>
  </si>
  <si>
    <t>a) densidade de incidência de pneumonia associada a ventilação mecânica (DI PN X VM)</t>
  </si>
  <si>
    <t>b) (IPCS Laboratorial/ CT) x 1000 e (IPCS Clínica/ CT) x 1000</t>
  </si>
  <si>
    <t>(Número de IPCS laboratorial associada a cateter central)</t>
  </si>
  <si>
    <t>(Número de IPCS clínica associada a cateter central)</t>
  </si>
  <si>
    <t>DI IPCS Lab X CT</t>
  </si>
  <si>
    <t>DI IPCS Clin X CT</t>
  </si>
  <si>
    <t>a) densidade de incidência de pneumonia associada a ventilação mecânica, estratificada por peso ao nascer (DI PN X VM)</t>
  </si>
  <si>
    <t>(Número de IPCS Laboratorial associada a cateter central)</t>
  </si>
  <si>
    <t>(Número de IPCS Clínica associada a cateter central)</t>
  </si>
  <si>
    <t>Faixa de Peso ao nascer</t>
  </si>
  <si>
    <t>b) (IPCS Lab / CT) x 1000; (IPCS Clínica / CT) x 1000</t>
  </si>
  <si>
    <r>
      <t xml:space="preserve">Indicação: </t>
    </r>
    <r>
      <rPr>
        <sz val="11"/>
        <rFont val="Arial"/>
        <family val="2"/>
      </rPr>
      <t>indicado para preenchimento por hospitais gerais que possuem  UTI NEONATAL</t>
    </r>
  </si>
  <si>
    <t>Fórmula de cálculo: nº total de infecções de sítio cirúrgico (ISC / CL) x 100</t>
  </si>
  <si>
    <t>d) (VM / Pacientes-dia) x 100</t>
  </si>
  <si>
    <t>e) (CT / Pacientes-dia) x 100</t>
  </si>
  <si>
    <t>f) (SV / Pacientes -dia) x 100</t>
  </si>
  <si>
    <t>c) (VM / Pacientes-dia) x 100</t>
  </si>
  <si>
    <t>d) (CT / Pacientes-dia) x 100</t>
  </si>
  <si>
    <t xml:space="preserve">Janeiro </t>
  </si>
  <si>
    <t xml:space="preserve">Dezembro </t>
  </si>
  <si>
    <t>UTI PEDIÁTRICA</t>
  </si>
  <si>
    <t>Craniotomia</t>
  </si>
  <si>
    <t>Taxa de Infecção de sítio cirúrgico (%)</t>
  </si>
  <si>
    <t>Número total de infecções de sítio cirúrgico (ISC)</t>
  </si>
  <si>
    <t>Revascularização do miocárdio</t>
  </si>
  <si>
    <t>Artroplastia de joelho</t>
  </si>
  <si>
    <t>Mastectomia</t>
  </si>
  <si>
    <t>Vigilância pós-alta</t>
  </si>
  <si>
    <t>Apendicectomia laparoscópica</t>
  </si>
  <si>
    <t>Colecistectomia laparoscópica</t>
  </si>
  <si>
    <t>Colectomia laparoscópica</t>
  </si>
  <si>
    <t>Herniorrafia/hernioplastia laparoscópica</t>
  </si>
  <si>
    <t>Parto cesariano</t>
  </si>
  <si>
    <t>Histerectomia laparoscópica</t>
  </si>
  <si>
    <t>Indicador que será gerado: taxa de incidência de infecção de sítio cirúrgico em cirurgia limpa (%)</t>
  </si>
  <si>
    <t xml:space="preserve">b) densidades de incidência de  infecção primária da corrente sanguínea com confirmação laboratorial (DI IPCS Lab) e clínica (DI IPCS Clin) </t>
  </si>
  <si>
    <t>PLANILHA 5 - HEMOCULTURAS DE UTI ADULTO E UCO</t>
  </si>
  <si>
    <t>Mês do ano</t>
  </si>
  <si>
    <t>Número de pacientes/dia</t>
  </si>
  <si>
    <t>UTI Adulto</t>
  </si>
  <si>
    <t>UTI Pediátrica</t>
  </si>
  <si>
    <t>UTI Neonatal</t>
  </si>
  <si>
    <t>unidades (ou todas):  UTI Adulto, Unidade Coronariana, UTI Pediátrica e/ou UTI neonatal</t>
  </si>
  <si>
    <t>Unidade Coronariana</t>
  </si>
  <si>
    <t>Instrução para preenchimento:</t>
  </si>
  <si>
    <t>Todas as faixas</t>
  </si>
  <si>
    <t>2. A coluna Número de pacientes/dia será preenchida automaticamente, após preenchimento das planilhas 2 e 3.</t>
  </si>
  <si>
    <t>Fórmula: quantidade utilizada (em mL) de produto alcoólico / nº pacientes-dia na unidade, no mês</t>
  </si>
  <si>
    <t>Quantidade de produto alcóolico utilizado (mL)</t>
  </si>
  <si>
    <t>1. Registrar na coluna Quantidade de produto alcóolico utilizado, o total consumido em mL na unidade, no mês</t>
  </si>
  <si>
    <t>Consumo em mL por pac.dia</t>
  </si>
  <si>
    <t>(A recomendação mínima de utilização é de 20 mL/paciente-dia - segundo OMS)</t>
  </si>
  <si>
    <t>e-mail: dvhosp@saude.sp.gov.br</t>
  </si>
  <si>
    <t>associadas a cateteres centrais/umbilicais, estratificadas por peso ao nascer (DI IPCS Lab x CT e DI IPCS Clin x CT)- Indicador Nacional</t>
  </si>
  <si>
    <t xml:space="preserve">b) densidade de incidência de infecção primária da corrente sanguínea associada a cateter central: com confirmação laboratorial e clínica (DI IPCS Laboratorial </t>
  </si>
  <si>
    <t>X CT e DI IPCS Clínica x CT) - Indicador Nacional</t>
  </si>
  <si>
    <r>
      <t xml:space="preserve">Indicação: </t>
    </r>
    <r>
      <rPr>
        <sz val="11"/>
        <rFont val="Arial"/>
        <family val="2"/>
      </rPr>
      <t xml:space="preserve">indicado para preenchimento por hospitais gerais ou especializados que possuem qualquer uma das seguintes unidades (ou todas):  Unidade de </t>
    </r>
  </si>
  <si>
    <t>Tratamento Intensivo Adulto (UTI); Unidade Coronariana (UCO), Unidade de Tratamento Intensivo Pediátrico (UTIPE)</t>
  </si>
  <si>
    <t>Fórmula de cálculo: (A/B)/P x 1000</t>
  </si>
  <si>
    <t>Anfotericina B</t>
  </si>
  <si>
    <t>Anfotericina B Lipossomal</t>
  </si>
  <si>
    <t>Anidulafungina</t>
  </si>
  <si>
    <t>Caspofungina</t>
  </si>
  <si>
    <t>FR AMP 1.000.000 UI (33 MG)</t>
  </si>
  <si>
    <t>Fluconazol</t>
  </si>
  <si>
    <t>FR AMP 4.500.000 UI (150 MG)</t>
  </si>
  <si>
    <t>Micafungina</t>
  </si>
  <si>
    <t>Voriconazol</t>
  </si>
  <si>
    <t>FR AMP 50MG</t>
  </si>
  <si>
    <t>FR AMP 100MG</t>
  </si>
  <si>
    <t>FR AMP 70MG</t>
  </si>
  <si>
    <t>FR 200MG</t>
  </si>
  <si>
    <t>FR AMP 200MG</t>
  </si>
  <si>
    <t>Os dados a serem preenchidos são o número de microrganismos isolados em hemoculturas de pacientes com IPCS Lab x CT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</si>
  <si>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Adulto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</si>
  <si>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Adulto x 100</t>
    </r>
  </si>
  <si>
    <t>Microrganismo</t>
  </si>
  <si>
    <t xml:space="preserve"> Nº microrganismos isolados em hemoculturas de pacientes com IPCS</t>
  </si>
  <si>
    <t>Distribuição percentual de microrganismos</t>
  </si>
  <si>
    <t>Nº microrganismos isolados em hemoculturas de pacientes com IPCS</t>
  </si>
  <si>
    <t>Total de microrganismos isolados em pacientes com IPCS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</si>
  <si>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Ped</t>
    </r>
  </si>
  <si>
    <r>
      <t xml:space="preserve">b) </t>
    </r>
    <r>
      <rPr>
        <sz val="11"/>
        <rFont val="Arial"/>
        <family val="2"/>
      </rPr>
      <t>Densidade de Incidência de IPCS Lab x CT por microrganismos isolados por 1000 pacientes-dia em UTI Ped</t>
    </r>
  </si>
  <si>
    <r>
      <t xml:space="preserve">c) </t>
    </r>
    <r>
      <rPr>
        <sz val="11"/>
        <rFont val="Arial"/>
        <family val="2"/>
      </rPr>
      <t>Distribuição percentual de microrganismos isolados de hemoculturas de pacientes com IPCS Lab x CT na UTI NEO</t>
    </r>
  </si>
  <si>
    <r>
      <t xml:space="preserve">d) </t>
    </r>
    <r>
      <rPr>
        <sz val="11"/>
        <rFont val="Arial"/>
        <family val="2"/>
      </rPr>
      <t>Densidade de Incidência de IPCS Lab x CT por microrganismos isolados por 1000 pacientes-dia na UTI NEO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</si>
  <si>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Ped x 100</t>
    </r>
  </si>
  <si>
    <r>
      <rPr>
        <b/>
        <sz val="11"/>
        <rFont val="Arial"/>
        <family val="2"/>
      </rPr>
      <t xml:space="preserve">b) </t>
    </r>
    <r>
      <rPr>
        <sz val="11"/>
        <rFont val="Arial"/>
        <family val="2"/>
      </rPr>
      <t>n. de microrganismos isolados em hemoculturas de pacientes com IPCS Lab x CT/ n. pacientes-dia na UTI Ped x 1000</t>
    </r>
  </si>
  <si>
    <r>
      <t xml:space="preserve">c)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NEO x 100</t>
    </r>
  </si>
  <si>
    <r>
      <rPr>
        <b/>
        <sz val="11"/>
        <rFont val="Arial"/>
        <family val="2"/>
      </rPr>
      <t xml:space="preserve">d) </t>
    </r>
    <r>
      <rPr>
        <sz val="11"/>
        <rFont val="Arial"/>
        <family val="2"/>
      </rPr>
      <t>n. de microrganismos isolados em hemoculturas de pacientes com IPCS Lab x CT/ n. pacientes-dia na UTI NEO x 1000</t>
    </r>
  </si>
  <si>
    <t>Daptomicina</t>
  </si>
  <si>
    <t>Tigeciclina</t>
  </si>
  <si>
    <t>FR AMP 50 MG</t>
  </si>
  <si>
    <t>EMAIL INSTITUCIONAL</t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</si>
  <si>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</si>
  <si>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</si>
  <si>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</si>
  <si>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</si>
  <si>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</si>
  <si>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</si>
  <si>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>NÃO PREENCHER ESTE QUADRO - DADOS AUTOMÁTICOS</t>
  </si>
  <si>
    <t>TOTAL DO HOSPITAL</t>
  </si>
  <si>
    <r>
      <t xml:space="preserve">Indicação: </t>
    </r>
    <r>
      <rPr>
        <sz val="12"/>
        <rFont val="Arial"/>
        <family val="2"/>
      </rPr>
      <t xml:space="preserve">indicado para preenchimento por hospitais e clínicas-dia que realizam as seguintes cirurgias: </t>
    </r>
  </si>
  <si>
    <t>Indicador que será gerado: Taxa de Incidência de infecção de sítio cirúrgico segundo tipo de cirurgia (%)</t>
  </si>
  <si>
    <t>Fórmula de cálculo: nº total de infecções de sítio cirúrgico (ISC )/nº total de cirurgias realizadas x 100</t>
  </si>
  <si>
    <t>Preencher com (X) se realiza Vigilância pós-alta por tipo de cirurgia</t>
  </si>
  <si>
    <t>Número de cirurgias realizadas</t>
  </si>
  <si>
    <t>Tipo de Cirurgia</t>
  </si>
  <si>
    <t>PLANILHA 1B - INFECÇÕES DE SÍTIO CIRÚRGICO SEGUNDO TIPO DE CIRURGIA</t>
  </si>
  <si>
    <t>Total de IPCS Lab notificada (para efeito de comparabilidade)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</si>
  <si>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</si>
  <si>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</si>
  <si>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</si>
  <si>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</si>
  <si>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</si>
  <si>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</si>
  <si>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</si>
  <si>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</si>
  <si>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</si>
  <si>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</si>
  <si>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</si>
  <si>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</si>
  <si>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b/>
        <sz val="11"/>
        <rFont val="Arial"/>
        <family val="2"/>
      </rPr>
      <t xml:space="preserve">Indicador: </t>
    </r>
    <r>
      <rPr>
        <sz val="11"/>
        <rFont val="Arial"/>
        <family val="2"/>
      </rPr>
      <t>Consumo de produto alcoólico (em mL) por paciente-dia na unidade de terapia intensiva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</si>
  <si>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</si>
  <si>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</si>
  <si>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</si>
  <si>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</si>
  <si>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</si>
  <si>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</si>
  <si>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t>Os dados a serem preenchidos são o número de microrganismos isolados em uroculturas de pacientes com ITU x SVD</t>
  </si>
  <si>
    <r>
      <t xml:space="preserve">a) </t>
    </r>
    <r>
      <rPr>
        <sz val="11"/>
        <rFont val="Arial"/>
        <family val="2"/>
      </rPr>
      <t>Distribuição percentual de microrganismos isolados de uroculturas de pacientes com ITU x SVD na UTI Adulto</t>
    </r>
  </si>
  <si>
    <r>
      <t xml:space="preserve">b) </t>
    </r>
    <r>
      <rPr>
        <sz val="11"/>
        <rFont val="Arial"/>
        <family val="2"/>
      </rPr>
      <t>Distribuição percentual de microrganismos isolados de uroculturas de pacientes com ITU x SVD na UCO</t>
    </r>
  </si>
  <si>
    <r>
      <t xml:space="preserve">a) </t>
    </r>
    <r>
      <rPr>
        <sz val="11"/>
        <rFont val="Arial"/>
        <family val="2"/>
      </rPr>
      <t>n. de microrganismos isolados em uroculturas de pacientes com ITU x SVD/ total de microrganismos isolados em pacientes com ITU x SVD na UTI Adulto x 100</t>
    </r>
  </si>
  <si>
    <r>
      <t xml:space="preserve">b) </t>
    </r>
    <r>
      <rPr>
        <sz val="11"/>
        <rFont val="Arial"/>
        <family val="2"/>
      </rPr>
      <t>n. de microrganismos isolados em uroculturas de pacientes com ITU x SVD/ total de microrganismos isolados em pacientes com ITU x SVD na UCO x 100</t>
    </r>
  </si>
  <si>
    <t xml:space="preserve"> Nº microrganismos isolados em uroculturas de pacientes com ITU</t>
  </si>
  <si>
    <t>INDICADOR DE PROCESSO</t>
  </si>
  <si>
    <t>Total de ITU notificada (para efeito de comparabilidade)</t>
  </si>
  <si>
    <t>Total de microrganismos isolados em pacientes com ITU</t>
  </si>
  <si>
    <r>
      <t xml:space="preserve">c) </t>
    </r>
    <r>
      <rPr>
        <sz val="11"/>
        <rFont val="Arial"/>
        <family val="2"/>
      </rPr>
      <t>Distribuição percentual de microrganismos isolados de uroculturas de pacientes com ITU x SVD na UTI Pediátrica</t>
    </r>
  </si>
  <si>
    <r>
      <t xml:space="preserve">c) </t>
    </r>
    <r>
      <rPr>
        <sz val="11"/>
        <rFont val="Arial"/>
        <family val="2"/>
      </rPr>
      <t>n. de microrganismos isolados em uroculturas de pacientes com ITU x SVD/ total de microrganismos isolados em pacientes com ITU x SVD na UTI Pediátrica x 100</t>
    </r>
  </si>
  <si>
    <t xml:space="preserve">Indicadores que serão gerados a cada mês: </t>
  </si>
  <si>
    <r>
      <t xml:space="preserve">Observação: </t>
    </r>
    <r>
      <rPr>
        <sz val="11"/>
        <rFont val="Arial"/>
        <family val="2"/>
      </rPr>
      <t>Hospitais que possuem mais do que uma UTI Adulto geral ou mista, numerá-las de 1 a 4 e reportar cada UTI sempre no mesmo número.</t>
    </r>
  </si>
  <si>
    <t>c) densidade de incidência de infecções do trato urinário associadas a sonda vesical de demora (DI IU X SV)</t>
  </si>
  <si>
    <t>PLANILHA 2 - INFECÇÕES ASSOCIADAS A DISPOSITIVOS INVASIVOS EM UTI ADULTO, CORONARIANA E PEDIÁTRICA</t>
  </si>
  <si>
    <t xml:space="preserve">PLANILHA 3 - INFECÇÕES ASSOCIADAS A DISPOSITIVOS INVASIVOS EM UTI NEONATAL </t>
  </si>
  <si>
    <t>PLANILHA 5B - HEMOCULTURAS DE UTI PEDIÁTRICA E NEONATAL</t>
  </si>
  <si>
    <t xml:space="preserve">PLANILHA 4 - Consumo de produto alcoólico para higienização de mãos em UTI </t>
  </si>
  <si>
    <t>PLANILHA 1 - INFECÇÕES DE SÍTIO CIRÚRGICO EM CIRURGIA LIMPA</t>
  </si>
  <si>
    <t>IDENTIFICAÇÃO DE HOSPITAL GERAL</t>
  </si>
  <si>
    <t>Artroplastia total de quadril</t>
  </si>
  <si>
    <t>Derivação ventricular interna</t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</si>
  <si>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</si>
  <si>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</si>
  <si>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t>É CONVENIADO AO SUS? (X)</t>
  </si>
  <si>
    <t>Mamoplastia com implante mamário</t>
  </si>
  <si>
    <t>Número total de CVC inseridos na UTI</t>
  </si>
  <si>
    <t>Número de checklist de inserção aplicados na UTI</t>
  </si>
  <si>
    <t>Número total de CVC inserido seguindo as recomendações do checklit</t>
  </si>
  <si>
    <t>Adesão ao checklist</t>
  </si>
  <si>
    <t>Adesão às praticas</t>
  </si>
  <si>
    <t>g) nº checklist de inserção aplicados na UTI/ nº CVC inseridos nas UTI Adulto x 100</t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</si>
  <si>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</si>
  <si>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</si>
  <si>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</si>
  <si>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</si>
  <si>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</si>
  <si>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</si>
  <si>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</si>
  <si>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</si>
  <si>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>Número total de CVC inserido seguindo todas as recomendações do checklit</t>
  </si>
  <si>
    <t>h) Adesão às Práticas de Inserção Segura de CVC na UTI adulto. (Considerar o bundle de prevenção somente se TODOS  os ítens estiverem em conformidade;</t>
  </si>
  <si>
    <t>se um dos ítens  estiver não-conforme, considerar todo o bundle não conforme).</t>
  </si>
  <si>
    <t>g) Adesão ao Checklist de Verificação das Práticas de Inserção Segura de Cateter Venoso Central na UTI Adulto (VPIS-CVC).  (Aplicação do ckecklist)</t>
  </si>
  <si>
    <t>Indicador de Processo:</t>
  </si>
  <si>
    <t>h) nº total de CVC inserido seguindo as recomendações do checklist(100% conforme)/nº total de CVC inseridos na UTI Adulto x 100</t>
  </si>
  <si>
    <t>PLANILHA 5C - UROCULTURAS DE UTI ADULTO, UCO E UTI PEDIÁTRICA</t>
  </si>
  <si>
    <t>PLANILHA 6 - CONSUMO DE ANTIMICROBIANOS EM UTI ADULTO E UCO</t>
  </si>
  <si>
    <r>
      <t xml:space="preserve">CCIH realiza </t>
    </r>
    <r>
      <rPr>
        <b/>
        <u val="single"/>
        <sz val="14"/>
        <rFont val="Arial"/>
        <family val="2"/>
      </rPr>
      <t xml:space="preserve">checklist </t>
    </r>
    <r>
      <rPr>
        <b/>
        <sz val="14"/>
        <rFont val="Arial"/>
        <family val="2"/>
      </rPr>
      <t xml:space="preserve">de verificação de </t>
    </r>
    <r>
      <rPr>
        <b/>
        <u val="single"/>
        <sz val="14"/>
        <rFont val="Arial"/>
        <family val="2"/>
      </rPr>
      <t>inserção de CVC</t>
    </r>
    <r>
      <rPr>
        <b/>
        <sz val="14"/>
        <rFont val="Arial"/>
        <family val="2"/>
      </rPr>
      <t xml:space="preserve"> nas UTI? (X)</t>
    </r>
  </si>
  <si>
    <t>FR AMP 2,5G</t>
  </si>
  <si>
    <t>Ceftazidima-avibactam (base ceftazidima)</t>
  </si>
  <si>
    <t>Ceftazidima-avibactam</t>
  </si>
  <si>
    <t>Ceftolozana-tazobactam (base ceftolozana)</t>
  </si>
  <si>
    <t>Ceftolozana-tazobactam</t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</si>
  <si>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</si>
  <si>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</si>
  <si>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 xml:space="preserve">Candida </t>
    </r>
    <r>
      <rPr>
        <sz val="11"/>
        <rFont val="Arial"/>
        <family val="2"/>
      </rPr>
      <t>spp.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</si>
  <si>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</si>
  <si>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</si>
  <si>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</si>
  <si>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t xml:space="preserve">Klebsiella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</si>
  <si>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</si>
  <si>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</si>
  <si>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</si>
  <si>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>Klebsiella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</si>
  <si>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>Klebsiella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</si>
  <si>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spp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</si>
  <si>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</si>
  <si>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</si>
  <si>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</si>
  <si>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</si>
  <si>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</si>
  <si>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</si>
  <si>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</si>
  <si>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</si>
  <si>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</si>
  <si>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</si>
  <si>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</si>
  <si>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</si>
  <si>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t xml:space="preserve">Outros microrganismos </t>
  </si>
  <si>
    <t>Ampicilina-sulbactam (base ampicilina)</t>
  </si>
  <si>
    <t>Amicacina</t>
  </si>
  <si>
    <t xml:space="preserve">Amicacina </t>
  </si>
  <si>
    <t>FR AMP 100 mg</t>
  </si>
  <si>
    <t>FR AMP 250 mg</t>
  </si>
  <si>
    <t>FR AMP 500 mg</t>
  </si>
  <si>
    <t>FR AMP 1 g</t>
  </si>
  <si>
    <r>
      <rPr>
        <i/>
        <sz val="11"/>
        <rFont val="Arial"/>
        <family val="2"/>
      </rPr>
      <t>Proteus</t>
    </r>
    <r>
      <rPr>
        <sz val="11"/>
        <rFont val="Arial"/>
        <family val="2"/>
      </rPr>
      <t>spp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</si>
  <si>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t>apendicectomia laparoscópica, artroplastia de joelho, artroplastia total de quadril, colectomia laparoscópica, colecistectomia</t>
  </si>
  <si>
    <t>laparoscópica, craniotomia, derivação ventricular interna (DVP), herniorrafia/hernioplastia laparoscópica, histerectomia laparoscópica,</t>
  </si>
  <si>
    <t>mastectomia, mamoplastia com implante mamário, parto cesariano e revascularização do miocárdio.</t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</si>
  <si>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 xml:space="preserve">UTI Adulto, Unidade Coronariana (UCO) e Pediátrica. </t>
    </r>
  </si>
  <si>
    <r>
      <t xml:space="preserve">Os dados de uroculturas referem-se exclusivamente a </t>
    </r>
    <r>
      <rPr>
        <b/>
        <sz val="11"/>
        <rFont val="Arial"/>
        <family val="2"/>
      </rPr>
      <t>INFECÇÃO DO TRATO URINÁRIO (ITU) ASSOCIADO A SONDA VESICAL DE DEMORA = ITU x SVD</t>
    </r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</si>
  <si>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 xml:space="preserve">UTI Adulto e ou Unidade Coronariana (UCO). </t>
    </r>
  </si>
  <si>
    <r>
      <t xml:space="preserve">Os dados de hemoculturas referem-se exclusivamente a </t>
    </r>
    <r>
      <rPr>
        <b/>
        <sz val="11"/>
        <rFont val="Arial"/>
        <family val="2"/>
      </rPr>
      <t>INFECÇÃO PRIMÁRIA DE CORRENTE SANGUINEA LABORATORIALMENTE CONFIRMADA ASSOCIADA A CATETER CENTRAL = IPCS Lab x CT</t>
    </r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</si>
  <si>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>UTI Pediátrica e/ ou UTI Neonatal</t>
    </r>
  </si>
  <si>
    <t>Telefone: (11) 3066-8759 e 3066-8261</t>
  </si>
  <si>
    <r>
      <t xml:space="preserve">Complexo </t>
    </r>
    <r>
      <rPr>
        <i/>
        <sz val="11"/>
        <rFont val="Arial"/>
        <family val="2"/>
      </rPr>
      <t>Burkholderia cepacia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</si>
  <si>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</si>
  <si>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</si>
  <si>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</si>
  <si>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</si>
  <si>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sz val="11"/>
        <rFont val="Arial"/>
        <family val="2"/>
      </rPr>
      <t xml:space="preserve">Complexo </t>
    </r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(K.pneumoniae; K.quasipneumoniae; K.variicola)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</si>
  <si>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sz val="11"/>
        <rFont val="Arial"/>
        <family val="2"/>
      </rPr>
      <t xml:space="preserve">Complexo Klebsiella pneumoniae (K.pneumoniae; K.quasipneumoniae; K.variicola)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</si>
  <si>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sz val="11"/>
        <rFont val="Arial"/>
        <family val="2"/>
      </rPr>
      <t>Complexo Klebsiella pneumoniae (K.pneumoniae; K.quasipneumoniae; K.variicola)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</si>
  <si>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sz val="11"/>
        <rFont val="Arial"/>
        <family val="2"/>
      </rPr>
      <t>Complexo Klebsiella pneumoniae (K.pneumoniae; K.quasipneumoniae; K.variicola)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</si>
  <si>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sz val="11"/>
        <rFont val="Arial"/>
        <family val="2"/>
      </rPr>
      <t>Complexo Klebsiella pneumoniae (K.pneumoniae; K.quasipneumoniae; K.variicola)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</si>
  <si>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sz val="11"/>
        <rFont val="Arial"/>
        <family val="2"/>
      </rPr>
      <t xml:space="preserve">Complexo Klebsiella pneumoniae (K.pneumoniae; K.quasipneumoniae; K.variicola)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</si>
  <si>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sz val="11"/>
        <rFont val="Arial"/>
        <family val="2"/>
      </rPr>
      <t xml:space="preserve">Complexo Klebsiella pneumoniae (K.pneumoniae; K.quasipneumoniae; K.variicola)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</si>
  <si>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</si>
  <si>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</si>
  <si>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</si>
  <si>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t>Outros microrganismos</t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</si>
  <si>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</si>
  <si>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 xml:space="preserve">b) </t>
    </r>
    <r>
      <rPr>
        <sz val="11"/>
        <rFont val="Arial"/>
        <family val="2"/>
      </rPr>
      <t>Distribuição percentual de microrganismos isolados de hemoculturas de pacientes com IPCS Lab x CT na UCO</t>
    </r>
  </si>
  <si>
    <r>
      <t xml:space="preserve">b)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UCO x 100</t>
    </r>
  </si>
  <si>
    <t>ligação telefônica:</t>
  </si>
  <si>
    <t xml:space="preserve">ambulatório de egressos: </t>
  </si>
  <si>
    <t>E-mail:</t>
  </si>
  <si>
    <t xml:space="preserve">Whatsapp: </t>
  </si>
  <si>
    <t>Em caso afirmativo, especifique o(s) tipo(s) de vigilância pós-alta realizada:</t>
  </si>
  <si>
    <t>Total Acumulado</t>
  </si>
  <si>
    <t xml:space="preserve">TELEFONE CCIH: </t>
  </si>
  <si>
    <t>EMAIL CCIH: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</si>
</sst>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mmmm\-yy"/>
    <numFmt numFmtId="171" formatCode="0.0"/>
    <numFmt numFmtId="172" formatCode="&quot;R$&quot;\ #,##0.00"/>
  </numFmts>
  <fonts count="7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4"/>
      <color indexed="60"/>
      <name val="Arial"/>
      <family val="2"/>
    </font>
    <font>
      <u val="single"/>
      <sz val="14"/>
      <color indexed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ck"/>
      <top style="thick"/>
      <bottom style="thick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double"/>
      <right>
        <color indexed="63"/>
      </right>
      <top style="medium"/>
      <bottom/>
    </border>
    <border>
      <left style="double"/>
      <right>
        <color indexed="63"/>
      </right>
      <top/>
      <bottom style="medium"/>
    </border>
    <border>
      <left/>
      <right style="double"/>
      <top/>
      <bottom style="medium"/>
    </border>
    <border>
      <left>
        <color indexed="63"/>
      </left>
      <right style="double"/>
      <top/>
      <bottom style="double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33" borderId="0" applyNumberFormat="0" applyBorder="0" applyAlignment="0" applyProtection="0"/>
    <xf numFmtId="0" fontId="57" fillId="21" borderId="6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76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wrapText="1"/>
    </xf>
    <xf numFmtId="0" fontId="5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/>
      <protection/>
    </xf>
    <xf numFmtId="0" fontId="9" fillId="35" borderId="13" xfId="0" applyFont="1" applyFill="1" applyBorder="1" applyAlignment="1" applyProtection="1">
      <alignment horizontal="center"/>
      <protection hidden="1"/>
    </xf>
    <xf numFmtId="0" fontId="9" fillId="35" borderId="18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0" fontId="13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 horizontal="center"/>
      <protection/>
    </xf>
    <xf numFmtId="2" fontId="0" fillId="35" borderId="11" xfId="0" applyNumberFormat="1" applyFont="1" applyFill="1" applyBorder="1" applyAlignment="1" applyProtection="1">
      <alignment horizontal="center"/>
      <protection hidden="1"/>
    </xf>
    <xf numFmtId="2" fontId="0" fillId="35" borderId="13" xfId="0" applyNumberFormat="1" applyFont="1" applyFill="1" applyBorder="1" applyAlignment="1" applyProtection="1">
      <alignment horizontal="center"/>
      <protection hidden="1"/>
    </xf>
    <xf numFmtId="2" fontId="0" fillId="35" borderId="18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horizontal="center"/>
      <protection locked="0"/>
    </xf>
    <xf numFmtId="0" fontId="8" fillId="35" borderId="11" xfId="0" applyFont="1" applyFill="1" applyBorder="1" applyAlignment="1" applyProtection="1">
      <alignment horizontal="center"/>
      <protection locked="0"/>
    </xf>
    <xf numFmtId="0" fontId="8" fillId="35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35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35" borderId="11" xfId="0" applyNumberFormat="1" applyFont="1" applyFill="1" applyBorder="1" applyAlignment="1" applyProtection="1">
      <alignment horizontal="center"/>
      <protection locked="0"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18" xfId="0" applyNumberFormat="1" applyFont="1" applyFill="1" applyBorder="1" applyAlignment="1" applyProtection="1">
      <alignment horizontal="center"/>
      <protection locked="0"/>
    </xf>
    <xf numFmtId="0" fontId="6" fillId="35" borderId="21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2" fontId="8" fillId="0" borderId="11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 applyProtection="1">
      <alignment horizontal="center"/>
      <protection locked="0"/>
    </xf>
    <xf numFmtId="2" fontId="8" fillId="0" borderId="1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2" fontId="8" fillId="36" borderId="11" xfId="0" applyNumberFormat="1" applyFont="1" applyFill="1" applyBorder="1" applyAlignment="1" applyProtection="1">
      <alignment horizontal="center"/>
      <protection locked="0"/>
    </xf>
    <xf numFmtId="2" fontId="8" fillId="36" borderId="13" xfId="0" applyNumberFormat="1" applyFont="1" applyFill="1" applyBorder="1" applyAlignment="1" applyProtection="1">
      <alignment horizontal="center"/>
      <protection locked="0"/>
    </xf>
    <xf numFmtId="2" fontId="8" fillId="36" borderId="18" xfId="0" applyNumberFormat="1" applyFont="1" applyFill="1" applyBorder="1" applyAlignment="1" applyProtection="1">
      <alignment horizontal="center"/>
      <protection locked="0"/>
    </xf>
    <xf numFmtId="2" fontId="13" fillId="36" borderId="12" xfId="0" applyNumberFormat="1" applyFont="1" applyFill="1" applyBorder="1" applyAlignment="1" applyProtection="1">
      <alignment horizontal="center"/>
      <protection hidden="1"/>
    </xf>
    <xf numFmtId="2" fontId="13" fillId="36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13" fillId="0" borderId="0" xfId="33" applyFont="1" applyFill="1" applyBorder="1" applyAlignment="1" applyProtection="1">
      <alignment horizontal="left" wrapText="1"/>
      <protection hidden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0" fontId="7" fillId="0" borderId="0" xfId="33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37" borderId="0" xfId="0" applyNumberFormat="1" applyFill="1" applyAlignment="1">
      <alignment/>
    </xf>
    <xf numFmtId="2" fontId="9" fillId="35" borderId="19" xfId="0" applyNumberFormat="1" applyFont="1" applyFill="1" applyBorder="1" applyAlignment="1">
      <alignment/>
    </xf>
    <xf numFmtId="2" fontId="9" fillId="35" borderId="30" xfId="0" applyNumberFormat="1" applyFont="1" applyFill="1" applyBorder="1" applyAlignment="1">
      <alignment/>
    </xf>
    <xf numFmtId="2" fontId="9" fillId="35" borderId="31" xfId="0" applyNumberFormat="1" applyFont="1" applyFill="1" applyBorder="1" applyAlignment="1">
      <alignment/>
    </xf>
    <xf numFmtId="2" fontId="9" fillId="35" borderId="31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 applyProtection="1">
      <alignment/>
      <protection locked="0"/>
    </xf>
    <xf numFmtId="2" fontId="0" fillId="35" borderId="13" xfId="0" applyNumberFormat="1" applyFill="1" applyBorder="1" applyAlignment="1">
      <alignment/>
    </xf>
    <xf numFmtId="2" fontId="0" fillId="35" borderId="33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2" fontId="0" fillId="35" borderId="34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5" borderId="35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35" borderId="19" xfId="0" applyNumberFormat="1" applyFill="1" applyBorder="1" applyAlignment="1">
      <alignment/>
    </xf>
    <xf numFmtId="2" fontId="0" fillId="0" borderId="36" xfId="0" applyNumberFormat="1" applyFill="1" applyBorder="1" applyAlignment="1" applyProtection="1">
      <alignment/>
      <protection locked="0"/>
    </xf>
    <xf numFmtId="2" fontId="0" fillId="35" borderId="15" xfId="0" applyNumberFormat="1" applyFill="1" applyBorder="1" applyAlignment="1">
      <alignment/>
    </xf>
    <xf numFmtId="2" fontId="0" fillId="0" borderId="35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0" fillId="35" borderId="37" xfId="0" applyNumberFormat="1" applyFill="1" applyBorder="1" applyAlignment="1">
      <alignment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3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 horizontal="right" wrapText="1"/>
      <protection locked="0"/>
    </xf>
    <xf numFmtId="0" fontId="13" fillId="0" borderId="15" xfId="0" applyFont="1" applyFill="1" applyBorder="1" applyAlignment="1" applyProtection="1">
      <alignment horizontal="right" wrapText="1"/>
      <protection locked="0"/>
    </xf>
    <xf numFmtId="2" fontId="13" fillId="36" borderId="11" xfId="0" applyNumberFormat="1" applyFont="1" applyFill="1" applyBorder="1" applyAlignment="1" applyProtection="1">
      <alignment horizontal="center"/>
      <protection hidden="1"/>
    </xf>
    <xf numFmtId="0" fontId="14" fillId="36" borderId="13" xfId="0" applyFont="1" applyFill="1" applyBorder="1" applyAlignment="1" applyProtection="1">
      <alignment horizontal="left" vertical="top"/>
      <protection hidden="1"/>
    </xf>
    <xf numFmtId="0" fontId="13" fillId="36" borderId="13" xfId="0" applyFont="1" applyFill="1" applyBorder="1" applyAlignment="1" applyProtection="1">
      <alignment horizontal="left" vertical="top"/>
      <protection hidden="1"/>
    </xf>
    <xf numFmtId="0" fontId="13" fillId="36" borderId="18" xfId="0" applyFont="1" applyFill="1" applyBorder="1" applyAlignment="1" applyProtection="1">
      <alignment horizontal="left" vertical="top"/>
      <protection hidden="1"/>
    </xf>
    <xf numFmtId="0" fontId="12" fillId="36" borderId="19" xfId="0" applyFont="1" applyFill="1" applyBorder="1" applyAlignment="1" applyProtection="1">
      <alignment horizontal="left" vertical="center"/>
      <protection locked="0"/>
    </xf>
    <xf numFmtId="0" fontId="15" fillId="36" borderId="39" xfId="0" applyFont="1" applyFill="1" applyBorder="1" applyAlignment="1" applyProtection="1">
      <alignment horizontal="center" wrapText="1"/>
      <protection/>
    </xf>
    <xf numFmtId="2" fontId="0" fillId="36" borderId="13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2" fontId="0" fillId="37" borderId="40" xfId="0" applyNumberFormat="1" applyFill="1" applyBorder="1" applyAlignment="1">
      <alignment/>
    </xf>
    <xf numFmtId="2" fontId="0" fillId="38" borderId="40" xfId="0" applyNumberFormat="1" applyFont="1" applyFill="1" applyBorder="1" applyAlignment="1">
      <alignment/>
    </xf>
    <xf numFmtId="2" fontId="0" fillId="38" borderId="40" xfId="0" applyNumberFormat="1" applyFill="1" applyBorder="1" applyAlignment="1">
      <alignment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36" borderId="19" xfId="0" applyFont="1" applyFill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right"/>
      <protection locked="0"/>
    </xf>
    <xf numFmtId="2" fontId="8" fillId="36" borderId="19" xfId="0" applyNumberFormat="1" applyFont="1" applyFill="1" applyBorder="1" applyAlignment="1" applyProtection="1">
      <alignment horizontal="center"/>
      <protection locked="0"/>
    </xf>
    <xf numFmtId="0" fontId="8" fillId="36" borderId="11" xfId="0" applyFont="1" applyFill="1" applyBorder="1" applyAlignment="1" applyProtection="1">
      <alignment horizontal="center" vertical="top"/>
      <protection locked="0"/>
    </xf>
    <xf numFmtId="0" fontId="8" fillId="36" borderId="13" xfId="0" applyFont="1" applyFill="1" applyBorder="1" applyAlignment="1" applyProtection="1">
      <alignment horizontal="center" vertical="top"/>
      <protection locked="0"/>
    </xf>
    <xf numFmtId="0" fontId="8" fillId="36" borderId="14" xfId="0" applyFont="1" applyFill="1" applyBorder="1" applyAlignment="1" applyProtection="1">
      <alignment horizontal="center" vertical="top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horizontal="center"/>
      <protection locked="0"/>
    </xf>
    <xf numFmtId="0" fontId="8" fillId="36" borderId="13" xfId="0" applyFont="1" applyFill="1" applyBorder="1" applyAlignment="1" applyProtection="1">
      <alignment horizontal="center"/>
      <protection locked="0"/>
    </xf>
    <xf numFmtId="0" fontId="8" fillId="36" borderId="18" xfId="0" applyFont="1" applyFill="1" applyBorder="1" applyAlignment="1" applyProtection="1">
      <alignment horizontal="center"/>
      <protection locked="0"/>
    </xf>
    <xf numFmtId="0" fontId="8" fillId="36" borderId="19" xfId="0" applyFont="1" applyFill="1" applyBorder="1" applyAlignment="1" applyProtection="1">
      <alignment horizontal="center"/>
      <protection locked="0"/>
    </xf>
    <xf numFmtId="0" fontId="7" fillId="36" borderId="31" xfId="0" applyFont="1" applyFill="1" applyBorder="1" applyAlignment="1" applyProtection="1">
      <alignment horizontal="center" vertical="center" wrapText="1"/>
      <protection locked="0"/>
    </xf>
    <xf numFmtId="0" fontId="8" fillId="36" borderId="11" xfId="0" applyFont="1" applyFill="1" applyBorder="1" applyAlignment="1" applyProtection="1">
      <alignment horizontal="left" vertical="top"/>
      <protection locked="0"/>
    </xf>
    <xf numFmtId="0" fontId="8" fillId="36" borderId="13" xfId="0" applyFont="1" applyFill="1" applyBorder="1" applyAlignment="1" applyProtection="1">
      <alignment horizontal="left" vertical="top"/>
      <protection locked="0"/>
    </xf>
    <xf numFmtId="0" fontId="9" fillId="36" borderId="31" xfId="0" applyFont="1" applyFill="1" applyBorder="1" applyAlignment="1" applyProtection="1">
      <alignment horizontal="center" vertical="center"/>
      <protection hidden="1"/>
    </xf>
    <xf numFmtId="0" fontId="9" fillId="36" borderId="39" xfId="0" applyFont="1" applyFill="1" applyBorder="1" applyAlignment="1" applyProtection="1">
      <alignment horizontal="center" vertical="center"/>
      <protection hidden="1"/>
    </xf>
    <xf numFmtId="0" fontId="0" fillId="36" borderId="39" xfId="0" applyFont="1" applyFill="1" applyBorder="1" applyAlignment="1" applyProtection="1">
      <alignment horizontal="center" vertical="center" wrapText="1"/>
      <protection hidden="1"/>
    </xf>
    <xf numFmtId="0" fontId="9" fillId="36" borderId="30" xfId="0" applyFont="1" applyFill="1" applyBorder="1" applyAlignment="1" applyProtection="1">
      <alignment horizontal="center" vertical="center"/>
      <protection hidden="1"/>
    </xf>
    <xf numFmtId="0" fontId="0" fillId="36" borderId="41" xfId="0" applyFont="1" applyFill="1" applyBorder="1" applyAlignment="1" applyProtection="1">
      <alignment horizontal="center" vertical="center" wrapText="1"/>
      <protection hidden="1"/>
    </xf>
    <xf numFmtId="0" fontId="9" fillId="36" borderId="12" xfId="0" applyFont="1" applyFill="1" applyBorder="1" applyAlignment="1" applyProtection="1">
      <alignment horizontal="center"/>
      <protection hidden="1"/>
    </xf>
    <xf numFmtId="0" fontId="9" fillId="36" borderId="13" xfId="0" applyFont="1" applyFill="1" applyBorder="1" applyAlignment="1" applyProtection="1">
      <alignment horizontal="center"/>
      <protection hidden="1"/>
    </xf>
    <xf numFmtId="0" fontId="9" fillId="36" borderId="19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9" fillId="36" borderId="19" xfId="0" applyFont="1" applyFill="1" applyBorder="1" applyAlignment="1" applyProtection="1">
      <alignment horizontal="center"/>
      <protection/>
    </xf>
    <xf numFmtId="2" fontId="0" fillId="36" borderId="42" xfId="0" applyNumberFormat="1" applyFont="1" applyFill="1" applyBorder="1" applyAlignment="1" applyProtection="1">
      <alignment horizontal="center"/>
      <protection hidden="1"/>
    </xf>
    <xf numFmtId="2" fontId="0" fillId="36" borderId="43" xfId="0" applyNumberFormat="1" applyFont="1" applyFill="1" applyBorder="1" applyAlignment="1" applyProtection="1">
      <alignment horizontal="center"/>
      <protection hidden="1"/>
    </xf>
    <xf numFmtId="2" fontId="0" fillId="36" borderId="44" xfId="0" applyNumberFormat="1" applyFont="1" applyFill="1" applyBorder="1" applyAlignment="1" applyProtection="1">
      <alignment horizontal="center"/>
      <protection hidden="1"/>
    </xf>
    <xf numFmtId="0" fontId="9" fillId="36" borderId="45" xfId="0" applyFont="1" applyFill="1" applyBorder="1" applyAlignment="1" applyProtection="1">
      <alignment horizontal="center"/>
      <protection/>
    </xf>
    <xf numFmtId="0" fontId="9" fillId="36" borderId="40" xfId="0" applyFont="1" applyFill="1" applyBorder="1" applyAlignment="1" applyProtection="1">
      <alignment horizontal="center"/>
      <protection hidden="1"/>
    </xf>
    <xf numFmtId="2" fontId="0" fillId="36" borderId="46" xfId="0" applyNumberFormat="1" applyFont="1" applyFill="1" applyBorder="1" applyAlignment="1" applyProtection="1">
      <alignment horizontal="center"/>
      <protection hidden="1"/>
    </xf>
    <xf numFmtId="0" fontId="9" fillId="36" borderId="40" xfId="0" applyFont="1" applyFill="1" applyBorder="1" applyAlignment="1" applyProtection="1">
      <alignment horizontal="center" vertical="center"/>
      <protection hidden="1"/>
    </xf>
    <xf numFmtId="0" fontId="9" fillId="36" borderId="15" xfId="0" applyFont="1" applyFill="1" applyBorder="1" applyAlignment="1" applyProtection="1">
      <alignment horizontal="center"/>
      <protection hidden="1"/>
    </xf>
    <xf numFmtId="0" fontId="0" fillId="36" borderId="40" xfId="0" applyFont="1" applyFill="1" applyBorder="1" applyAlignment="1" applyProtection="1">
      <alignment horizontal="center" vertical="center" wrapText="1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0" fontId="9" fillId="36" borderId="31" xfId="0" applyFont="1" applyFill="1" applyBorder="1" applyAlignment="1" applyProtection="1">
      <alignment horizontal="center"/>
      <protection/>
    </xf>
    <xf numFmtId="0" fontId="10" fillId="36" borderId="40" xfId="0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left" vertical="center"/>
      <protection/>
    </xf>
    <xf numFmtId="0" fontId="9" fillId="36" borderId="13" xfId="0" applyFont="1" applyFill="1" applyBorder="1" applyAlignment="1" applyProtection="1">
      <alignment/>
      <protection hidden="1"/>
    </xf>
    <xf numFmtId="0" fontId="9" fillId="36" borderId="18" xfId="0" applyFont="1" applyFill="1" applyBorder="1" applyAlignment="1" applyProtection="1">
      <alignment/>
      <protection hidden="1"/>
    </xf>
    <xf numFmtId="0" fontId="9" fillId="36" borderId="40" xfId="0" applyFont="1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 vertical="center"/>
      <protection/>
    </xf>
    <xf numFmtId="2" fontId="0" fillId="36" borderId="42" xfId="0" applyNumberFormat="1" applyFont="1" applyFill="1" applyBorder="1" applyAlignment="1" applyProtection="1">
      <alignment horizontal="center" vertical="center"/>
      <protection/>
    </xf>
    <xf numFmtId="0" fontId="9" fillId="36" borderId="31" xfId="0" applyFont="1" applyFill="1" applyBorder="1" applyAlignment="1" applyProtection="1">
      <alignment horizontal="center" vertical="center"/>
      <protection/>
    </xf>
    <xf numFmtId="0" fontId="9" fillId="36" borderId="40" xfId="0" applyFont="1" applyFill="1" applyBorder="1" applyAlignment="1" applyProtection="1">
      <alignment horizontal="center" vertical="center"/>
      <protection/>
    </xf>
    <xf numFmtId="0" fontId="9" fillId="36" borderId="19" xfId="0" applyFont="1" applyFill="1" applyBorder="1" applyAlignment="1" applyProtection="1">
      <alignment horizontal="center" vertical="center"/>
      <protection locked="0"/>
    </xf>
    <xf numFmtId="2" fontId="0" fillId="36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2" fontId="0" fillId="36" borderId="14" xfId="0" applyNumberFormat="1" applyFill="1" applyBorder="1" applyAlignment="1">
      <alignment/>
    </xf>
    <xf numFmtId="2" fontId="0" fillId="36" borderId="14" xfId="0" applyNumberFormat="1" applyFont="1" applyFill="1" applyBorder="1" applyAlignment="1">
      <alignment/>
    </xf>
    <xf numFmtId="2" fontId="0" fillId="36" borderId="17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2" fontId="9" fillId="36" borderId="30" xfId="0" applyNumberFormat="1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0" fillId="36" borderId="32" xfId="0" applyNumberFormat="1" applyFill="1" applyBorder="1" applyAlignment="1">
      <alignment/>
    </xf>
    <xf numFmtId="2" fontId="0" fillId="36" borderId="34" xfId="0" applyNumberFormat="1" applyFill="1" applyBorder="1" applyAlignment="1">
      <alignment/>
    </xf>
    <xf numFmtId="2" fontId="0" fillId="36" borderId="35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 horizontal="left" vertical="center"/>
    </xf>
    <xf numFmtId="2" fontId="0" fillId="36" borderId="20" xfId="0" applyNumberFormat="1" applyFont="1" applyFill="1" applyBorder="1" applyAlignment="1">
      <alignment/>
    </xf>
    <xf numFmtId="2" fontId="0" fillId="36" borderId="15" xfId="0" applyNumberFormat="1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left" vertical="center"/>
    </xf>
    <xf numFmtId="2" fontId="0" fillId="36" borderId="18" xfId="0" applyNumberFormat="1" applyFont="1" applyFill="1" applyBorder="1" applyAlignment="1">
      <alignment horizontal="left" vertical="center"/>
    </xf>
    <xf numFmtId="0" fontId="13" fillId="36" borderId="15" xfId="0" applyFont="1" applyFill="1" applyBorder="1" applyAlignment="1" applyProtection="1">
      <alignment horizontal="left" vertical="top"/>
      <protection hidden="1"/>
    </xf>
    <xf numFmtId="0" fontId="12" fillId="38" borderId="19" xfId="0" applyFont="1" applyFill="1" applyBorder="1" applyAlignment="1" applyProtection="1">
      <alignment horizontal="left" vertical="top"/>
      <protection hidden="1"/>
    </xf>
    <xf numFmtId="1" fontId="0" fillId="35" borderId="19" xfId="0" applyNumberForma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45" xfId="0" applyFont="1" applyFill="1" applyBorder="1" applyAlignment="1" applyProtection="1">
      <alignment horizontal="left" vertical="top"/>
      <protection hidden="1"/>
    </xf>
    <xf numFmtId="0" fontId="5" fillId="36" borderId="47" xfId="0" applyFont="1" applyFill="1" applyBorder="1" applyAlignment="1" applyProtection="1">
      <alignment horizontal="left"/>
      <protection locked="0"/>
    </xf>
    <xf numFmtId="0" fontId="5" fillId="36" borderId="0" xfId="0" applyFont="1" applyFill="1" applyBorder="1" applyAlignment="1" applyProtection="1">
      <alignment horizontal="left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48" xfId="0" applyFont="1" applyFill="1" applyBorder="1" applyAlignment="1" applyProtection="1">
      <alignment/>
      <protection locked="0"/>
    </xf>
    <xf numFmtId="0" fontId="5" fillId="36" borderId="47" xfId="0" applyFont="1" applyFill="1" applyBorder="1" applyAlignment="1" applyProtection="1">
      <alignment horizontal="right"/>
      <protection locked="0"/>
    </xf>
    <xf numFmtId="0" fontId="5" fillId="36" borderId="0" xfId="0" applyFont="1" applyFill="1" applyBorder="1" applyAlignment="1" applyProtection="1">
      <alignment horizontal="right"/>
      <protection locked="0"/>
    </xf>
    <xf numFmtId="0" fontId="5" fillId="36" borderId="48" xfId="0" applyFont="1" applyFill="1" applyBorder="1" applyAlignment="1" applyProtection="1">
      <alignment horizontal="right"/>
      <protection locked="0"/>
    </xf>
    <xf numFmtId="0" fontId="5" fillId="36" borderId="48" xfId="0" applyFont="1" applyFill="1" applyBorder="1" applyAlignment="1" applyProtection="1">
      <alignment horizontal="left"/>
      <protection locked="0"/>
    </xf>
    <xf numFmtId="0" fontId="0" fillId="36" borderId="47" xfId="0" applyFont="1" applyFill="1" applyBorder="1" applyAlignment="1" applyProtection="1">
      <alignment/>
      <protection locked="0"/>
    </xf>
    <xf numFmtId="0" fontId="7" fillId="36" borderId="0" xfId="0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49" xfId="0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12" fillId="36" borderId="19" xfId="0" applyFont="1" applyFill="1" applyBorder="1" applyAlignment="1">
      <alignment wrapText="1"/>
    </xf>
    <xf numFmtId="0" fontId="12" fillId="36" borderId="19" xfId="0" applyFont="1" applyFill="1" applyBorder="1" applyAlignment="1">
      <alignment/>
    </xf>
    <xf numFmtId="0" fontId="7" fillId="36" borderId="19" xfId="0" applyFont="1" applyFill="1" applyBorder="1" applyAlignment="1" applyProtection="1">
      <alignment horizontal="left" vertical="top"/>
      <protection hidden="1"/>
    </xf>
    <xf numFmtId="0" fontId="12" fillId="36" borderId="19" xfId="0" applyFont="1" applyFill="1" applyBorder="1" applyAlignment="1" applyProtection="1">
      <alignment horizontal="left" vertical="top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0" fontId="13" fillId="0" borderId="12" xfId="0" applyFont="1" applyFill="1" applyBorder="1" applyAlignment="1" applyProtection="1">
      <alignment horizontal="right"/>
      <protection locked="0"/>
    </xf>
    <xf numFmtId="0" fontId="15" fillId="0" borderId="11" xfId="0" applyFont="1" applyFill="1" applyBorder="1" applyAlignment="1" applyProtection="1">
      <alignment horizontal="center" wrapText="1"/>
      <protection/>
    </xf>
    <xf numFmtId="0" fontId="15" fillId="0" borderId="13" xfId="0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 horizontal="right"/>
      <protection locked="0"/>
    </xf>
    <xf numFmtId="0" fontId="13" fillId="36" borderId="11" xfId="0" applyFont="1" applyFill="1" applyBorder="1" applyAlignment="1" applyProtection="1">
      <alignment horizontal="center" wrapText="1"/>
      <protection/>
    </xf>
    <xf numFmtId="0" fontId="13" fillId="36" borderId="13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right"/>
      <protection locked="0"/>
    </xf>
    <xf numFmtId="2" fontId="0" fillId="36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39" borderId="12" xfId="0" applyFont="1" applyFill="1" applyBorder="1" applyAlignment="1" applyProtection="1">
      <alignment horizontal="right"/>
      <protection locked="0"/>
    </xf>
    <xf numFmtId="0" fontId="0" fillId="39" borderId="14" xfId="0" applyFont="1" applyFill="1" applyBorder="1" applyAlignment="1" applyProtection="1">
      <alignment horizontal="right"/>
      <protection locked="0"/>
    </xf>
    <xf numFmtId="0" fontId="0" fillId="39" borderId="17" xfId="0" applyFont="1" applyFill="1" applyBorder="1" applyAlignment="1" applyProtection="1">
      <alignment horizontal="right"/>
      <protection locked="0"/>
    </xf>
    <xf numFmtId="0" fontId="0" fillId="39" borderId="20" xfId="0" applyFont="1" applyFill="1" applyBorder="1" applyAlignment="1" applyProtection="1">
      <alignment horizontal="right"/>
      <protection locked="0"/>
    </xf>
    <xf numFmtId="0" fontId="0" fillId="36" borderId="11" xfId="0" applyFont="1" applyFill="1" applyBorder="1" applyAlignment="1" applyProtection="1">
      <alignment horizontal="center"/>
      <protection/>
    </xf>
    <xf numFmtId="0" fontId="0" fillId="36" borderId="13" xfId="0" applyFont="1" applyFill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 horizontal="center"/>
      <protection/>
    </xf>
    <xf numFmtId="2" fontId="0" fillId="36" borderId="11" xfId="0" applyNumberFormat="1" applyFont="1" applyFill="1" applyBorder="1" applyAlignment="1" applyProtection="1">
      <alignment horizontal="center"/>
      <protection hidden="1"/>
    </xf>
    <xf numFmtId="2" fontId="0" fillId="36" borderId="13" xfId="0" applyNumberFormat="1" applyFont="1" applyFill="1" applyBorder="1" applyAlignment="1" applyProtection="1">
      <alignment horizontal="center"/>
      <protection hidden="1"/>
    </xf>
    <xf numFmtId="2" fontId="0" fillId="36" borderId="18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36" borderId="45" xfId="0" applyFont="1" applyFill="1" applyBorder="1" applyAlignment="1" applyProtection="1">
      <alignment horizontal="center" vertical="center" wrapText="1"/>
      <protection locked="0"/>
    </xf>
    <xf numFmtId="0" fontId="9" fillId="36" borderId="39" xfId="0" applyFont="1" applyFill="1" applyBorder="1" applyAlignment="1" applyProtection="1">
      <alignment horizontal="center" vertical="center"/>
      <protection/>
    </xf>
    <xf numFmtId="2" fontId="0" fillId="36" borderId="43" xfId="0" applyNumberFormat="1" applyFont="1" applyFill="1" applyBorder="1" applyAlignment="1" applyProtection="1">
      <alignment horizontal="center" vertical="center"/>
      <protection/>
    </xf>
    <xf numFmtId="2" fontId="0" fillId="36" borderId="44" xfId="0" applyNumberFormat="1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/>
      <protection hidden="1"/>
    </xf>
    <xf numFmtId="0" fontId="9" fillId="36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9" fillId="36" borderId="19" xfId="0" applyFont="1" applyFill="1" applyBorder="1" applyAlignment="1" applyProtection="1">
      <alignment/>
      <protection hidden="1"/>
    </xf>
    <xf numFmtId="0" fontId="9" fillId="36" borderId="41" xfId="0" applyFont="1" applyFill="1" applyBorder="1" applyAlignment="1" applyProtection="1">
      <alignment horizontal="center" vertical="center"/>
      <protection/>
    </xf>
    <xf numFmtId="0" fontId="9" fillId="36" borderId="39" xfId="0" applyFont="1" applyFill="1" applyBorder="1" applyAlignment="1" applyProtection="1">
      <alignment horizontal="center" vertical="center"/>
      <protection locked="0"/>
    </xf>
    <xf numFmtId="4" fontId="0" fillId="36" borderId="42" xfId="0" applyNumberFormat="1" applyFont="1" applyFill="1" applyBorder="1" applyAlignment="1" applyProtection="1">
      <alignment horizontal="center" vertical="center"/>
      <protection locked="0"/>
    </xf>
    <xf numFmtId="4" fontId="0" fillId="36" borderId="43" xfId="0" applyNumberFormat="1" applyFont="1" applyFill="1" applyBorder="1" applyAlignment="1" applyProtection="1">
      <alignment horizontal="center" vertical="center"/>
      <protection locked="0"/>
    </xf>
    <xf numFmtId="4" fontId="0" fillId="36" borderId="44" xfId="0" applyNumberFormat="1" applyFont="1" applyFill="1" applyBorder="1" applyAlignment="1" applyProtection="1">
      <alignment horizontal="center" vertical="center"/>
      <protection locked="0"/>
    </xf>
    <xf numFmtId="4" fontId="0" fillId="36" borderId="19" xfId="0" applyNumberFormat="1" applyFont="1" applyFill="1" applyBorder="1" applyAlignment="1" applyProtection="1">
      <alignment horizontal="center"/>
      <protection hidden="1"/>
    </xf>
    <xf numFmtId="0" fontId="0" fillId="36" borderId="19" xfId="0" applyFont="1" applyFill="1" applyBorder="1" applyAlignment="1" applyProtection="1">
      <alignment horizontal="center" vertical="center" wrapText="1"/>
      <protection locked="0"/>
    </xf>
    <xf numFmtId="0" fontId="16" fillId="36" borderId="50" xfId="0" applyFont="1" applyFill="1" applyBorder="1" applyAlignment="1">
      <alignment horizontal="center" wrapText="1"/>
    </xf>
    <xf numFmtId="0" fontId="16" fillId="36" borderId="51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 horizontal="center" vertical="center" wrapText="1"/>
    </xf>
    <xf numFmtId="0" fontId="16" fillId="36" borderId="53" xfId="0" applyFont="1" applyFill="1" applyBorder="1" applyAlignment="1">
      <alignment horizontal="center" wrapText="1"/>
    </xf>
    <xf numFmtId="0" fontId="13" fillId="36" borderId="25" xfId="0" applyFont="1" applyFill="1" applyBorder="1" applyAlignment="1">
      <alignment horizontal="center" vertical="center"/>
    </xf>
    <xf numFmtId="171" fontId="13" fillId="36" borderId="54" xfId="0" applyNumberFormat="1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171" fontId="13" fillId="36" borderId="55" xfId="0" applyNumberFormat="1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171" fontId="13" fillId="36" borderId="56" xfId="0" applyNumberFormat="1" applyFont="1" applyFill="1" applyBorder="1" applyAlignment="1">
      <alignment horizontal="center" vertical="center"/>
    </xf>
    <xf numFmtId="0" fontId="12" fillId="36" borderId="57" xfId="48" applyFont="1" applyFill="1" applyBorder="1" applyAlignment="1">
      <alignment horizontal="center" vertical="center"/>
    </xf>
    <xf numFmtId="171" fontId="12" fillId="36" borderId="58" xfId="48" applyNumberFormat="1" applyFont="1" applyFill="1" applyBorder="1" applyAlignment="1">
      <alignment horizontal="center" vertical="center"/>
    </xf>
    <xf numFmtId="0" fontId="12" fillId="36" borderId="59" xfId="48" applyFont="1" applyFill="1" applyBorder="1" applyAlignment="1">
      <alignment horizontal="center" vertical="center"/>
    </xf>
    <xf numFmtId="0" fontId="13" fillId="36" borderId="60" xfId="0" applyFont="1" applyFill="1" applyBorder="1" applyAlignment="1">
      <alignment/>
    </xf>
    <xf numFmtId="0" fontId="12" fillId="36" borderId="11" xfId="0" applyFont="1" applyFill="1" applyBorder="1" applyAlignment="1" applyProtection="1">
      <alignment horizontal="right" wrapText="1"/>
      <protection/>
    </xf>
    <xf numFmtId="0" fontId="12" fillId="36" borderId="13" xfId="0" applyFont="1" applyFill="1" applyBorder="1" applyAlignment="1" applyProtection="1">
      <alignment horizontal="right" wrapText="1"/>
      <protection/>
    </xf>
    <xf numFmtId="0" fontId="0" fillId="0" borderId="11" xfId="0" applyFont="1" applyBorder="1" applyAlignment="1" applyProtection="1">
      <alignment horizontal="right"/>
      <protection locked="0"/>
    </xf>
    <xf numFmtId="0" fontId="0" fillId="36" borderId="13" xfId="0" applyFont="1" applyFill="1" applyBorder="1" applyAlignment="1" applyProtection="1">
      <alignment horizontal="right"/>
      <protection locked="0"/>
    </xf>
    <xf numFmtId="0" fontId="0" fillId="36" borderId="13" xfId="0" applyFont="1" applyFill="1" applyBorder="1" applyAlignment="1" applyProtection="1">
      <alignment horizontal="right"/>
      <protection locked="0"/>
    </xf>
    <xf numFmtId="0" fontId="0" fillId="36" borderId="18" xfId="0" applyFont="1" applyFill="1" applyBorder="1" applyAlignment="1" applyProtection="1">
      <alignment horizontal="right"/>
      <protection locked="0"/>
    </xf>
    <xf numFmtId="0" fontId="9" fillId="36" borderId="18" xfId="0" applyFont="1" applyFill="1" applyBorder="1" applyAlignment="1" applyProtection="1">
      <alignment horizontal="center"/>
      <protection hidden="1"/>
    </xf>
    <xf numFmtId="0" fontId="8" fillId="36" borderId="47" xfId="0" applyFont="1" applyFill="1" applyBorder="1" applyAlignment="1" applyProtection="1">
      <alignment horizontal="left"/>
      <protection locked="0"/>
    </xf>
    <xf numFmtId="0" fontId="12" fillId="36" borderId="18" xfId="0" applyFont="1" applyFill="1" applyBorder="1" applyAlignment="1" applyProtection="1">
      <alignment horizontal="right" wrapText="1"/>
      <protection/>
    </xf>
    <xf numFmtId="0" fontId="15" fillId="36" borderId="19" xfId="0" applyFont="1" applyFill="1" applyBorder="1" applyAlignment="1" applyProtection="1">
      <alignment horizontal="center" wrapText="1"/>
      <protection/>
    </xf>
    <xf numFmtId="2" fontId="9" fillId="36" borderId="19" xfId="0" applyNumberFormat="1" applyFont="1" applyFill="1" applyBorder="1" applyAlignment="1">
      <alignment/>
    </xf>
    <xf numFmtId="0" fontId="0" fillId="36" borderId="0" xfId="0" applyFont="1" applyFill="1" applyBorder="1" applyAlignment="1" applyProtection="1">
      <alignment horizontal="left"/>
      <protection locked="0"/>
    </xf>
    <xf numFmtId="0" fontId="5" fillId="36" borderId="61" xfId="0" applyFont="1" applyFill="1" applyBorder="1" applyAlignment="1" applyProtection="1">
      <alignment horizontal="left"/>
      <protection locked="0"/>
    </xf>
    <xf numFmtId="0" fontId="5" fillId="36" borderId="36" xfId="0" applyFont="1" applyFill="1" applyBorder="1" applyAlignment="1" applyProtection="1">
      <alignment horizontal="left"/>
      <protection locked="0"/>
    </xf>
    <xf numFmtId="0" fontId="0" fillId="36" borderId="62" xfId="0" applyFont="1" applyFill="1" applyBorder="1" applyAlignment="1" applyProtection="1">
      <alignment horizontal="left"/>
      <protection locked="0"/>
    </xf>
    <xf numFmtId="0" fontId="5" fillId="36" borderId="63" xfId="0" applyFont="1" applyFill="1" applyBorder="1" applyAlignment="1" applyProtection="1">
      <alignment horizontal="left"/>
      <protection locked="0"/>
    </xf>
    <xf numFmtId="0" fontId="0" fillId="36" borderId="36" xfId="0" applyFont="1" applyFill="1" applyBorder="1" applyAlignment="1" applyProtection="1">
      <alignment horizontal="left"/>
      <protection locked="0"/>
    </xf>
    <xf numFmtId="0" fontId="0" fillId="36" borderId="64" xfId="0" applyFont="1" applyFill="1" applyBorder="1" applyAlignment="1" applyProtection="1">
      <alignment horizontal="left"/>
      <protection locked="0"/>
    </xf>
    <xf numFmtId="0" fontId="0" fillId="36" borderId="65" xfId="0" applyFont="1" applyFill="1" applyBorder="1" applyAlignment="1" applyProtection="1">
      <alignment horizontal="left"/>
      <protection locked="0"/>
    </xf>
    <xf numFmtId="0" fontId="0" fillId="36" borderId="48" xfId="0" applyFont="1" applyFill="1" applyBorder="1" applyAlignment="1" applyProtection="1">
      <alignment horizontal="left"/>
      <protection locked="0"/>
    </xf>
    <xf numFmtId="0" fontId="0" fillId="36" borderId="36" xfId="0" applyFont="1" applyFill="1" applyBorder="1" applyAlignment="1" applyProtection="1">
      <alignment/>
      <protection locked="0"/>
    </xf>
    <xf numFmtId="0" fontId="0" fillId="36" borderId="66" xfId="0" applyFont="1" applyFill="1" applyBorder="1" applyAlignment="1" applyProtection="1">
      <alignment/>
      <protection locked="0"/>
    </xf>
    <xf numFmtId="0" fontId="0" fillId="36" borderId="67" xfId="0" applyFont="1" applyFill="1" applyBorder="1" applyAlignment="1" applyProtection="1">
      <alignment/>
      <protection locked="0"/>
    </xf>
    <xf numFmtId="0" fontId="0" fillId="36" borderId="68" xfId="0" applyFont="1" applyFill="1" applyBorder="1" applyAlignment="1" applyProtection="1">
      <alignment/>
      <protection locked="0"/>
    </xf>
    <xf numFmtId="0" fontId="0" fillId="36" borderId="69" xfId="0" applyFont="1" applyFill="1" applyBorder="1" applyAlignment="1" applyProtection="1">
      <alignment/>
      <protection locked="0"/>
    </xf>
    <xf numFmtId="0" fontId="0" fillId="36" borderId="62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0" fillId="36" borderId="70" xfId="0" applyFont="1" applyFill="1" applyBorder="1" applyAlignment="1" applyProtection="1">
      <alignment horizontal="left"/>
      <protection locked="0"/>
    </xf>
    <xf numFmtId="0" fontId="5" fillId="36" borderId="68" xfId="0" applyFont="1" applyFill="1" applyBorder="1" applyAlignment="1" applyProtection="1">
      <alignment horizontal="left"/>
      <protection locked="0"/>
    </xf>
    <xf numFmtId="0" fontId="0" fillId="36" borderId="68" xfId="0" applyFont="1" applyFill="1" applyBorder="1" applyAlignment="1" applyProtection="1">
      <alignment horizontal="left"/>
      <protection locked="0"/>
    </xf>
    <xf numFmtId="0" fontId="0" fillId="36" borderId="71" xfId="0" applyFont="1" applyFill="1" applyBorder="1" applyAlignment="1" applyProtection="1">
      <alignment horizontal="left"/>
      <protection locked="0"/>
    </xf>
    <xf numFmtId="0" fontId="5" fillId="36" borderId="72" xfId="0" applyFont="1" applyFill="1" applyBorder="1" applyAlignment="1" applyProtection="1">
      <alignment horizontal="left"/>
      <protection locked="0"/>
    </xf>
    <xf numFmtId="0" fontId="0" fillId="36" borderId="73" xfId="0" applyFont="1" applyFill="1" applyBorder="1" applyAlignment="1" applyProtection="1">
      <alignment/>
      <protection locked="0"/>
    </xf>
    <xf numFmtId="0" fontId="0" fillId="36" borderId="74" xfId="0" applyFont="1" applyFill="1" applyBorder="1" applyAlignment="1" applyProtection="1">
      <alignment horizontal="left"/>
      <protection locked="0"/>
    </xf>
    <xf numFmtId="0" fontId="0" fillId="36" borderId="66" xfId="0" applyFont="1" applyFill="1" applyBorder="1" applyAlignment="1" applyProtection="1">
      <alignment horizontal="left"/>
      <protection locked="0"/>
    </xf>
    <xf numFmtId="0" fontId="5" fillId="36" borderId="67" xfId="0" applyFont="1" applyFill="1" applyBorder="1" applyAlignment="1" applyProtection="1">
      <alignment horizontal="right"/>
      <protection locked="0"/>
    </xf>
    <xf numFmtId="0" fontId="5" fillId="36" borderId="68" xfId="0" applyFont="1" applyFill="1" applyBorder="1" applyAlignment="1" applyProtection="1">
      <alignment horizontal="right"/>
      <protection locked="0"/>
    </xf>
    <xf numFmtId="0" fontId="5" fillId="36" borderId="68" xfId="0" applyFont="1" applyFill="1" applyBorder="1" applyAlignment="1" applyProtection="1">
      <alignment/>
      <protection locked="0"/>
    </xf>
    <xf numFmtId="0" fontId="0" fillId="36" borderId="69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13" xfId="0" applyNumberFormat="1" applyFont="1" applyBorder="1" applyAlignment="1" applyProtection="1">
      <alignment horizontal="right"/>
      <protection locked="0"/>
    </xf>
    <xf numFmtId="1" fontId="0" fillId="36" borderId="34" xfId="0" applyNumberFormat="1" applyFont="1" applyFill="1" applyBorder="1" applyAlignment="1">
      <alignment/>
    </xf>
    <xf numFmtId="2" fontId="0" fillId="36" borderId="39" xfId="0" applyNumberFormat="1" applyFont="1" applyFill="1" applyBorder="1" applyAlignment="1">
      <alignment/>
    </xf>
    <xf numFmtId="2" fontId="0" fillId="36" borderId="31" xfId="0" applyNumberFormat="1" applyFont="1" applyFill="1" applyBorder="1" applyAlignment="1">
      <alignment/>
    </xf>
    <xf numFmtId="2" fontId="0" fillId="36" borderId="40" xfId="0" applyNumberFormat="1" applyFont="1" applyFill="1" applyBorder="1" applyAlignment="1">
      <alignment/>
    </xf>
    <xf numFmtId="0" fontId="9" fillId="36" borderId="19" xfId="0" applyFont="1" applyFill="1" applyBorder="1" applyAlignment="1" applyProtection="1">
      <alignment horizontal="center" vertical="center"/>
      <protection hidden="1"/>
    </xf>
    <xf numFmtId="0" fontId="12" fillId="36" borderId="60" xfId="0" applyFont="1" applyFill="1" applyBorder="1" applyAlignment="1">
      <alignment/>
    </xf>
    <xf numFmtId="0" fontId="12" fillId="36" borderId="13" xfId="0" applyFont="1" applyFill="1" applyBorder="1" applyAlignment="1" applyProtection="1">
      <alignment horizontal="left" vertical="top"/>
      <protection hidden="1"/>
    </xf>
    <xf numFmtId="0" fontId="20" fillId="36" borderId="13" xfId="0" applyFont="1" applyFill="1" applyBorder="1" applyAlignment="1" applyProtection="1">
      <alignment horizontal="left" vertical="top"/>
      <protection hidden="1"/>
    </xf>
    <xf numFmtId="0" fontId="13" fillId="0" borderId="40" xfId="0" applyFont="1" applyFill="1" applyBorder="1" applyAlignment="1" applyProtection="1">
      <alignment horizontal="right" wrapText="1"/>
      <protection locked="0"/>
    </xf>
    <xf numFmtId="0" fontId="13" fillId="36" borderId="40" xfId="0" applyFont="1" applyFill="1" applyBorder="1" applyAlignment="1" applyProtection="1">
      <alignment horizontal="left" vertical="top"/>
      <protection hidden="1"/>
    </xf>
    <xf numFmtId="0" fontId="13" fillId="0" borderId="11" xfId="0" applyFont="1" applyFill="1" applyBorder="1" applyAlignment="1" applyProtection="1">
      <alignment horizontal="right" wrapText="1"/>
      <protection locked="0"/>
    </xf>
    <xf numFmtId="0" fontId="13" fillId="0" borderId="18" xfId="0" applyFont="1" applyFill="1" applyBorder="1" applyAlignment="1" applyProtection="1">
      <alignment horizontal="right" wrapText="1"/>
      <protection locked="0"/>
    </xf>
    <xf numFmtId="0" fontId="0" fillId="36" borderId="75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0" fillId="36" borderId="39" xfId="0" applyFont="1" applyFill="1" applyBorder="1" applyAlignment="1" applyProtection="1">
      <alignment horizontal="center" vertical="center" wrapText="1"/>
      <protection/>
    </xf>
    <xf numFmtId="0" fontId="7" fillId="36" borderId="39" xfId="0" applyFont="1" applyFill="1" applyBorder="1" applyAlignment="1" applyProtection="1">
      <alignment horizontal="left" vertical="top"/>
      <protection hidden="1"/>
    </xf>
    <xf numFmtId="0" fontId="12" fillId="36" borderId="39" xfId="0" applyFont="1" applyFill="1" applyBorder="1" applyAlignment="1">
      <alignment wrapText="1"/>
    </xf>
    <xf numFmtId="0" fontId="12" fillId="36" borderId="39" xfId="0" applyFont="1" applyFill="1" applyBorder="1" applyAlignment="1">
      <alignment/>
    </xf>
    <xf numFmtId="1" fontId="0" fillId="0" borderId="33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0" fillId="36" borderId="37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5" fillId="0" borderId="0" xfId="0" applyFont="1" applyBorder="1" applyAlignment="1" applyProtection="1">
      <alignment/>
      <protection/>
    </xf>
    <xf numFmtId="0" fontId="12" fillId="36" borderId="77" xfId="0" applyFont="1" applyFill="1" applyBorder="1" applyAlignment="1" applyProtection="1">
      <alignment horizontal="left"/>
      <protection hidden="1"/>
    </xf>
    <xf numFmtId="0" fontId="7" fillId="36" borderId="75" xfId="0" applyFont="1" applyFill="1" applyBorder="1" applyAlignment="1" applyProtection="1">
      <alignment horizontal="left"/>
      <protection hidden="1"/>
    </xf>
    <xf numFmtId="0" fontId="0" fillId="36" borderId="75" xfId="0" applyFill="1" applyBorder="1" applyAlignment="1">
      <alignment/>
    </xf>
    <xf numFmtId="0" fontId="0" fillId="36" borderId="48" xfId="0" applyFill="1" applyBorder="1" applyAlignment="1">
      <alignment/>
    </xf>
    <xf numFmtId="0" fontId="13" fillId="36" borderId="78" xfId="0" applyFont="1" applyFill="1" applyBorder="1" applyAlignment="1" applyProtection="1">
      <alignment horizontal="left"/>
      <protection/>
    </xf>
    <xf numFmtId="0" fontId="7" fillId="36" borderId="76" xfId="0" applyFont="1" applyFill="1" applyBorder="1" applyAlignment="1" applyProtection="1">
      <alignment horizontal="left"/>
      <protection/>
    </xf>
    <xf numFmtId="0" fontId="0" fillId="36" borderId="76" xfId="0" applyFill="1" applyBorder="1" applyAlignment="1">
      <alignment/>
    </xf>
    <xf numFmtId="0" fontId="0" fillId="36" borderId="79" xfId="0" applyFill="1" applyBorder="1" applyAlignment="1">
      <alignment/>
    </xf>
    <xf numFmtId="0" fontId="12" fillId="36" borderId="77" xfId="33" applyFont="1" applyFill="1" applyBorder="1" applyAlignment="1">
      <alignment/>
    </xf>
    <xf numFmtId="0" fontId="13" fillId="36" borderId="75" xfId="33" applyFont="1" applyFill="1" applyBorder="1" applyAlignment="1">
      <alignment/>
    </xf>
    <xf numFmtId="0" fontId="13" fillId="36" borderId="74" xfId="33" applyFont="1" applyFill="1" applyBorder="1" applyAlignment="1">
      <alignment/>
    </xf>
    <xf numFmtId="0" fontId="13" fillId="36" borderId="47" xfId="33" applyFont="1" applyFill="1" applyBorder="1" applyAlignment="1">
      <alignment/>
    </xf>
    <xf numFmtId="0" fontId="13" fillId="36" borderId="0" xfId="33" applyFont="1" applyFill="1" applyBorder="1" applyAlignment="1">
      <alignment/>
    </xf>
    <xf numFmtId="0" fontId="13" fillId="36" borderId="48" xfId="33" applyFont="1" applyFill="1" applyBorder="1" applyAlignment="1">
      <alignment/>
    </xf>
    <xf numFmtId="0" fontId="13" fillId="36" borderId="78" xfId="33" applyFont="1" applyFill="1" applyBorder="1" applyAlignment="1">
      <alignment/>
    </xf>
    <xf numFmtId="0" fontId="13" fillId="36" borderId="76" xfId="33" applyFont="1" applyFill="1" applyBorder="1" applyAlignment="1">
      <alignment/>
    </xf>
    <xf numFmtId="0" fontId="13" fillId="36" borderId="79" xfId="33" applyFont="1" applyFill="1" applyBorder="1" applyAlignment="1">
      <alignment/>
    </xf>
    <xf numFmtId="0" fontId="13" fillId="36" borderId="77" xfId="0" applyFont="1" applyFill="1" applyBorder="1" applyAlignment="1">
      <alignment/>
    </xf>
    <xf numFmtId="0" fontId="13" fillId="36" borderId="75" xfId="0" applyFont="1" applyFill="1" applyBorder="1" applyAlignment="1">
      <alignment/>
    </xf>
    <xf numFmtId="0" fontId="13" fillId="36" borderId="74" xfId="0" applyFont="1" applyFill="1" applyBorder="1" applyAlignment="1">
      <alignment/>
    </xf>
    <xf numFmtId="0" fontId="13" fillId="36" borderId="47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6" borderId="48" xfId="0" applyFont="1" applyFill="1" applyBorder="1" applyAlignment="1">
      <alignment/>
    </xf>
    <xf numFmtId="0" fontId="13" fillId="36" borderId="72" xfId="0" applyFont="1" applyFill="1" applyBorder="1" applyAlignment="1">
      <alignment/>
    </xf>
    <xf numFmtId="0" fontId="13" fillId="36" borderId="73" xfId="0" applyFont="1" applyFill="1" applyBorder="1" applyAlignment="1">
      <alignment/>
    </xf>
    <xf numFmtId="0" fontId="13" fillId="36" borderId="80" xfId="0" applyFont="1" applyFill="1" applyBorder="1" applyAlignment="1">
      <alignment/>
    </xf>
    <xf numFmtId="0" fontId="12" fillId="36" borderId="81" xfId="0" applyFont="1" applyFill="1" applyBorder="1" applyAlignment="1" applyProtection="1">
      <alignment horizontal="left"/>
      <protection/>
    </xf>
    <xf numFmtId="0" fontId="9" fillId="36" borderId="82" xfId="0" applyFont="1" applyFill="1" applyBorder="1" applyAlignment="1" applyProtection="1">
      <alignment horizontal="left"/>
      <protection/>
    </xf>
    <xf numFmtId="0" fontId="9" fillId="36" borderId="83" xfId="0" applyFont="1" applyFill="1" applyBorder="1" applyAlignment="1" applyProtection="1">
      <alignment horizontal="left"/>
      <protection/>
    </xf>
    <xf numFmtId="0" fontId="12" fillId="36" borderId="81" xfId="0" applyFont="1" applyFill="1" applyBorder="1" applyAlignment="1" applyProtection="1">
      <alignment horizontal="left"/>
      <protection hidden="1"/>
    </xf>
    <xf numFmtId="0" fontId="9" fillId="36" borderId="82" xfId="0" applyFont="1" applyFill="1" applyBorder="1" applyAlignment="1" applyProtection="1">
      <alignment horizontal="left"/>
      <protection hidden="1"/>
    </xf>
    <xf numFmtId="0" fontId="9" fillId="36" borderId="83" xfId="0" applyFont="1" applyFill="1" applyBorder="1" applyAlignment="1" applyProtection="1">
      <alignment horizontal="left"/>
      <protection hidden="1"/>
    </xf>
    <xf numFmtId="0" fontId="13" fillId="36" borderId="77" xfId="0" applyFont="1" applyFill="1" applyBorder="1" applyAlignment="1" applyProtection="1">
      <alignment horizontal="left"/>
      <protection hidden="1"/>
    </xf>
    <xf numFmtId="0" fontId="10" fillId="36" borderId="75" xfId="0" applyFont="1" applyFill="1" applyBorder="1" applyAlignment="1" applyProtection="1">
      <alignment horizontal="left"/>
      <protection hidden="1"/>
    </xf>
    <xf numFmtId="0" fontId="10" fillId="36" borderId="74" xfId="0" applyFont="1" applyFill="1" applyBorder="1" applyAlignment="1" applyProtection="1">
      <alignment horizontal="left"/>
      <protection hidden="1"/>
    </xf>
    <xf numFmtId="0" fontId="13" fillId="36" borderId="47" xfId="0" applyFont="1" applyFill="1" applyBorder="1" applyAlignment="1" applyProtection="1">
      <alignment horizontal="left"/>
      <protection hidden="1"/>
    </xf>
    <xf numFmtId="0" fontId="10" fillId="36" borderId="0" xfId="0" applyFont="1" applyFill="1" applyBorder="1" applyAlignment="1" applyProtection="1">
      <alignment horizontal="left"/>
      <protection hidden="1"/>
    </xf>
    <xf numFmtId="0" fontId="10" fillId="36" borderId="48" xfId="0" applyFont="1" applyFill="1" applyBorder="1" applyAlignment="1" applyProtection="1">
      <alignment horizontal="left"/>
      <protection hidden="1"/>
    </xf>
    <xf numFmtId="0" fontId="12" fillId="36" borderId="47" xfId="0" applyFont="1" applyFill="1" applyBorder="1" applyAlignment="1" applyProtection="1">
      <alignment horizontal="left"/>
      <protection hidden="1"/>
    </xf>
    <xf numFmtId="0" fontId="0" fillId="36" borderId="0" xfId="0" applyFont="1" applyFill="1" applyBorder="1" applyAlignment="1" applyProtection="1">
      <alignment horizontal="left"/>
      <protection hidden="1"/>
    </xf>
    <xf numFmtId="0" fontId="0" fillId="36" borderId="48" xfId="0" applyFont="1" applyFill="1" applyBorder="1" applyAlignment="1" applyProtection="1">
      <alignment horizontal="left"/>
      <protection hidden="1"/>
    </xf>
    <xf numFmtId="0" fontId="9" fillId="36" borderId="0" xfId="0" applyFont="1" applyFill="1" applyBorder="1" applyAlignment="1" applyProtection="1">
      <alignment horizontal="left"/>
      <protection hidden="1"/>
    </xf>
    <xf numFmtId="0" fontId="9" fillId="36" borderId="48" xfId="0" applyFont="1" applyFill="1" applyBorder="1" applyAlignment="1" applyProtection="1">
      <alignment horizontal="left"/>
      <protection hidden="1"/>
    </xf>
    <xf numFmtId="0" fontId="12" fillId="36" borderId="78" xfId="0" applyFont="1" applyFill="1" applyBorder="1" applyAlignment="1" applyProtection="1">
      <alignment horizontal="left"/>
      <protection hidden="1"/>
    </xf>
    <xf numFmtId="0" fontId="0" fillId="36" borderId="76" xfId="0" applyFont="1" applyFill="1" applyBorder="1" applyAlignment="1" applyProtection="1">
      <alignment horizontal="left"/>
      <protection hidden="1"/>
    </xf>
    <xf numFmtId="0" fontId="0" fillId="36" borderId="79" xfId="0" applyFont="1" applyFill="1" applyBorder="1" applyAlignment="1" applyProtection="1">
      <alignment horizontal="left"/>
      <protection hidden="1"/>
    </xf>
    <xf numFmtId="0" fontId="0" fillId="36" borderId="0" xfId="0" applyFont="1" applyFill="1" applyBorder="1" applyAlignment="1" applyProtection="1">
      <alignment horizontal="left"/>
      <protection/>
    </xf>
    <xf numFmtId="0" fontId="12" fillId="36" borderId="84" xfId="0" applyFont="1" applyFill="1" applyBorder="1" applyAlignment="1">
      <alignment horizontal="left"/>
    </xf>
    <xf numFmtId="0" fontId="0" fillId="36" borderId="85" xfId="0" applyFont="1" applyFill="1" applyBorder="1" applyAlignment="1">
      <alignment horizontal="center"/>
    </xf>
    <xf numFmtId="0" fontId="0" fillId="36" borderId="86" xfId="0" applyFont="1" applyFill="1" applyBorder="1" applyAlignment="1">
      <alignment horizontal="center"/>
    </xf>
    <xf numFmtId="0" fontId="9" fillId="36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>
      <alignment/>
    </xf>
    <xf numFmtId="0" fontId="0" fillId="36" borderId="76" xfId="0" applyFont="1" applyFill="1" applyBorder="1" applyAlignment="1" applyProtection="1">
      <alignment horizontal="left"/>
      <protection/>
    </xf>
    <xf numFmtId="0" fontId="0" fillId="36" borderId="75" xfId="0" applyFont="1" applyFill="1" applyBorder="1" applyAlignment="1" applyProtection="1">
      <alignment horizontal="left"/>
      <protection/>
    </xf>
    <xf numFmtId="0" fontId="7" fillId="36" borderId="77" xfId="0" applyFont="1" applyFill="1" applyBorder="1" applyAlignment="1" applyProtection="1">
      <alignment horizontal="left"/>
      <protection locked="0"/>
    </xf>
    <xf numFmtId="0" fontId="7" fillId="36" borderId="75" xfId="0" applyFont="1" applyFill="1" applyBorder="1" applyAlignment="1" applyProtection="1">
      <alignment horizontal="left"/>
      <protection locked="0"/>
    </xf>
    <xf numFmtId="0" fontId="0" fillId="36" borderId="74" xfId="0" applyFont="1" applyFill="1" applyBorder="1" applyAlignment="1" applyProtection="1">
      <alignment/>
      <protection locked="0"/>
    </xf>
    <xf numFmtId="0" fontId="8" fillId="36" borderId="0" xfId="0" applyFont="1" applyFill="1" applyBorder="1" applyAlignment="1" applyProtection="1">
      <alignment horizontal="left"/>
      <protection locked="0"/>
    </xf>
    <xf numFmtId="0" fontId="0" fillId="36" borderId="48" xfId="0" applyFont="1" applyFill="1" applyBorder="1" applyAlignment="1" applyProtection="1">
      <alignment/>
      <protection locked="0"/>
    </xf>
    <xf numFmtId="0" fontId="8" fillId="36" borderId="78" xfId="0" applyFont="1" applyFill="1" applyBorder="1" applyAlignment="1" applyProtection="1">
      <alignment horizontal="left"/>
      <protection locked="0"/>
    </xf>
    <xf numFmtId="0" fontId="7" fillId="36" borderId="76" xfId="0" applyFont="1" applyFill="1" applyBorder="1" applyAlignment="1" applyProtection="1">
      <alignment horizontal="left"/>
      <protection locked="0"/>
    </xf>
    <xf numFmtId="0" fontId="0" fillId="36" borderId="79" xfId="0" applyFont="1" applyFill="1" applyBorder="1" applyAlignment="1" applyProtection="1">
      <alignment/>
      <protection locked="0"/>
    </xf>
    <xf numFmtId="0" fontId="7" fillId="36" borderId="78" xfId="0" applyFont="1" applyFill="1" applyBorder="1" applyAlignment="1" applyProtection="1">
      <alignment horizontal="left"/>
      <protection locked="0"/>
    </xf>
    <xf numFmtId="0" fontId="7" fillId="36" borderId="81" xfId="0" applyFont="1" applyFill="1" applyBorder="1" applyAlignment="1" applyProtection="1">
      <alignment horizontal="left"/>
      <protection locked="0"/>
    </xf>
    <xf numFmtId="0" fontId="7" fillId="36" borderId="82" xfId="0" applyFont="1" applyFill="1" applyBorder="1" applyAlignment="1" applyProtection="1">
      <alignment horizontal="left"/>
      <protection locked="0"/>
    </xf>
    <xf numFmtId="0" fontId="0" fillId="36" borderId="83" xfId="0" applyFont="1" applyFill="1" applyBorder="1" applyAlignment="1" applyProtection="1">
      <alignment/>
      <protection locked="0"/>
    </xf>
    <xf numFmtId="0" fontId="7" fillId="36" borderId="84" xfId="0" applyFont="1" applyFill="1" applyBorder="1" applyAlignment="1" applyProtection="1">
      <alignment horizontal="left"/>
      <protection locked="0"/>
    </xf>
    <xf numFmtId="0" fontId="8" fillId="36" borderId="85" xfId="0" applyFont="1" applyFill="1" applyBorder="1" applyAlignment="1" applyProtection="1">
      <alignment horizontal="center"/>
      <protection locked="0"/>
    </xf>
    <xf numFmtId="0" fontId="0" fillId="36" borderId="86" xfId="0" applyFont="1" applyFill="1" applyBorder="1" applyAlignment="1" applyProtection="1">
      <alignment/>
      <protection locked="0"/>
    </xf>
    <xf numFmtId="0" fontId="7" fillId="36" borderId="83" xfId="0" applyFont="1" applyFill="1" applyBorder="1" applyAlignment="1" applyProtection="1">
      <alignment horizontal="left"/>
      <protection locked="0"/>
    </xf>
    <xf numFmtId="0" fontId="7" fillId="36" borderId="74" xfId="0" applyFont="1" applyFill="1" applyBorder="1" applyAlignment="1" applyProtection="1">
      <alignment horizontal="left"/>
      <protection locked="0"/>
    </xf>
    <xf numFmtId="0" fontId="7" fillId="36" borderId="79" xfId="0" applyFont="1" applyFill="1" applyBorder="1" applyAlignment="1" applyProtection="1">
      <alignment horizontal="left"/>
      <protection locked="0"/>
    </xf>
    <xf numFmtId="0" fontId="8" fillId="36" borderId="86" xfId="0" applyFont="1" applyFill="1" applyBorder="1" applyAlignment="1" applyProtection="1">
      <alignment horizontal="center"/>
      <protection locked="0"/>
    </xf>
    <xf numFmtId="0" fontId="13" fillId="36" borderId="75" xfId="33" applyFont="1" applyFill="1" applyBorder="1" applyAlignment="1" applyProtection="1">
      <alignment horizontal="left" wrapText="1"/>
      <protection hidden="1"/>
    </xf>
    <xf numFmtId="0" fontId="13" fillId="36" borderId="75" xfId="33" applyFont="1" applyFill="1" applyBorder="1" applyAlignment="1" applyProtection="1">
      <alignment horizontal="left"/>
      <protection hidden="1"/>
    </xf>
    <xf numFmtId="0" fontId="0" fillId="36" borderId="74" xfId="0" applyFont="1" applyFill="1" applyBorder="1" applyAlignment="1">
      <alignment/>
    </xf>
    <xf numFmtId="0" fontId="13" fillId="36" borderId="0" xfId="33" applyFont="1" applyFill="1" applyBorder="1" applyAlignment="1" applyProtection="1">
      <alignment horizontal="left" wrapText="1"/>
      <protection hidden="1"/>
    </xf>
    <xf numFmtId="0" fontId="13" fillId="36" borderId="0" xfId="33" applyFont="1" applyFill="1" applyBorder="1" applyAlignment="1" applyProtection="1">
      <alignment horizontal="left"/>
      <protection hidden="1"/>
    </xf>
    <xf numFmtId="0" fontId="0" fillId="36" borderId="48" xfId="0" applyFont="1" applyFill="1" applyBorder="1" applyAlignment="1">
      <alignment/>
    </xf>
    <xf numFmtId="0" fontId="9" fillId="36" borderId="0" xfId="0" applyFont="1" applyFill="1" applyBorder="1" applyAlignment="1" applyProtection="1">
      <alignment horizontal="left" wrapText="1"/>
      <protection hidden="1"/>
    </xf>
    <xf numFmtId="0" fontId="0" fillId="36" borderId="0" xfId="0" applyFont="1" applyFill="1" applyBorder="1" applyAlignment="1" applyProtection="1">
      <alignment horizontal="left" wrapText="1"/>
      <protection hidden="1"/>
    </xf>
    <xf numFmtId="0" fontId="13" fillId="36" borderId="72" xfId="0" applyFont="1" applyFill="1" applyBorder="1" applyAlignment="1" applyProtection="1">
      <alignment horizontal="left"/>
      <protection hidden="1"/>
    </xf>
    <xf numFmtId="0" fontId="0" fillId="36" borderId="73" xfId="0" applyFont="1" applyFill="1" applyBorder="1" applyAlignment="1" applyProtection="1">
      <alignment horizontal="left" wrapText="1"/>
      <protection hidden="1"/>
    </xf>
    <xf numFmtId="0" fontId="0" fillId="36" borderId="80" xfId="0" applyFont="1" applyFill="1" applyBorder="1" applyAlignment="1">
      <alignment/>
    </xf>
    <xf numFmtId="0" fontId="12" fillId="36" borderId="72" xfId="0" applyFont="1" applyFill="1" applyBorder="1" applyAlignment="1" applyProtection="1">
      <alignment horizontal="left"/>
      <protection hidden="1"/>
    </xf>
    <xf numFmtId="2" fontId="12" fillId="36" borderId="77" xfId="0" applyNumberFormat="1" applyFont="1" applyFill="1" applyBorder="1" applyAlignment="1" applyProtection="1">
      <alignment horizontal="left"/>
      <protection hidden="1"/>
    </xf>
    <xf numFmtId="2" fontId="7" fillId="36" borderId="75" xfId="0" applyNumberFormat="1" applyFont="1" applyFill="1" applyBorder="1" applyAlignment="1" applyProtection="1">
      <alignment horizontal="left"/>
      <protection hidden="1"/>
    </xf>
    <xf numFmtId="2" fontId="0" fillId="36" borderId="75" xfId="0" applyNumberFormat="1" applyFill="1" applyBorder="1" applyAlignment="1">
      <alignment/>
    </xf>
    <xf numFmtId="2" fontId="0" fillId="36" borderId="74" xfId="0" applyNumberFormat="1" applyFill="1" applyBorder="1" applyAlignment="1">
      <alignment/>
    </xf>
    <xf numFmtId="2" fontId="13" fillId="36" borderId="78" xfId="0" applyNumberFormat="1" applyFont="1" applyFill="1" applyBorder="1" applyAlignment="1" applyProtection="1">
      <alignment horizontal="left"/>
      <protection/>
    </xf>
    <xf numFmtId="2" fontId="7" fillId="36" borderId="76" xfId="0" applyNumberFormat="1" applyFont="1" applyFill="1" applyBorder="1" applyAlignment="1" applyProtection="1">
      <alignment horizontal="left"/>
      <protection/>
    </xf>
    <xf numFmtId="2" fontId="0" fillId="36" borderId="76" xfId="0" applyNumberFormat="1" applyFill="1" applyBorder="1" applyAlignment="1">
      <alignment/>
    </xf>
    <xf numFmtId="2" fontId="0" fillId="36" borderId="79" xfId="0" applyNumberFormat="1" applyFill="1" applyBorder="1" applyAlignment="1">
      <alignment/>
    </xf>
    <xf numFmtId="2" fontId="12" fillId="36" borderId="47" xfId="0" applyNumberFormat="1" applyFont="1" applyFill="1" applyBorder="1" applyAlignment="1" applyProtection="1">
      <alignment horizontal="left"/>
      <protection/>
    </xf>
    <xf numFmtId="2" fontId="7" fillId="36" borderId="0" xfId="0" applyNumberFormat="1" applyFont="1" applyFill="1" applyBorder="1" applyAlignment="1" applyProtection="1">
      <alignment horizontal="left"/>
      <protection/>
    </xf>
    <xf numFmtId="2" fontId="0" fillId="36" borderId="0" xfId="0" applyNumberFormat="1" applyFill="1" applyBorder="1" applyAlignment="1">
      <alignment/>
    </xf>
    <xf numFmtId="2" fontId="0" fillId="36" borderId="48" xfId="0" applyNumberFormat="1" applyFill="1" applyBorder="1" applyAlignment="1">
      <alignment/>
    </xf>
    <xf numFmtId="2" fontId="12" fillId="36" borderId="77" xfId="0" applyNumberFormat="1" applyFont="1" applyFill="1" applyBorder="1" applyAlignment="1" applyProtection="1">
      <alignment horizontal="left"/>
      <protection/>
    </xf>
    <xf numFmtId="2" fontId="7" fillId="36" borderId="75" xfId="0" applyNumberFormat="1" applyFont="1" applyFill="1" applyBorder="1" applyAlignment="1" applyProtection="1">
      <alignment horizontal="left"/>
      <protection/>
    </xf>
    <xf numFmtId="2" fontId="13" fillId="36" borderId="47" xfId="0" applyNumberFormat="1" applyFont="1" applyFill="1" applyBorder="1" applyAlignment="1" applyProtection="1">
      <alignment horizontal="left"/>
      <protection/>
    </xf>
    <xf numFmtId="2" fontId="12" fillId="36" borderId="78" xfId="0" applyNumberFormat="1" applyFont="1" applyFill="1" applyBorder="1" applyAlignment="1" applyProtection="1">
      <alignment horizontal="left"/>
      <protection/>
    </xf>
    <xf numFmtId="2" fontId="7" fillId="36" borderId="47" xfId="0" applyNumberFormat="1" applyFont="1" applyFill="1" applyBorder="1" applyAlignment="1" applyProtection="1">
      <alignment horizontal="left"/>
      <protection/>
    </xf>
    <xf numFmtId="2" fontId="7" fillId="36" borderId="84" xfId="0" applyNumberFormat="1" applyFont="1" applyFill="1" applyBorder="1" applyAlignment="1">
      <alignment horizontal="left"/>
    </xf>
    <xf numFmtId="2" fontId="8" fillId="36" borderId="85" xfId="0" applyNumberFormat="1" applyFont="1" applyFill="1" applyBorder="1" applyAlignment="1">
      <alignment horizontal="center"/>
    </xf>
    <xf numFmtId="2" fontId="0" fillId="36" borderId="85" xfId="0" applyNumberFormat="1" applyFill="1" applyBorder="1" applyAlignment="1">
      <alignment/>
    </xf>
    <xf numFmtId="2" fontId="0" fillId="36" borderId="86" xfId="0" applyNumberFormat="1" applyFill="1" applyBorder="1" applyAlignment="1">
      <alignment/>
    </xf>
    <xf numFmtId="2" fontId="9" fillId="35" borderId="31" xfId="49" applyNumberFormat="1" applyFont="1" applyFill="1" applyBorder="1" applyAlignment="1">
      <alignment horizontal="center"/>
      <protection/>
    </xf>
    <xf numFmtId="2" fontId="0" fillId="35" borderId="13" xfId="49" applyNumberFormat="1" applyFill="1" applyBorder="1">
      <alignment/>
      <protection/>
    </xf>
    <xf numFmtId="2" fontId="0" fillId="36" borderId="13" xfId="49" applyNumberFormat="1" applyFill="1" applyBorder="1">
      <alignment/>
      <protection/>
    </xf>
    <xf numFmtId="2" fontId="0" fillId="35" borderId="18" xfId="49" applyNumberFormat="1" applyFill="1" applyBorder="1">
      <alignment/>
      <protection/>
    </xf>
    <xf numFmtId="0" fontId="5" fillId="36" borderId="39" xfId="0" applyFont="1" applyFill="1" applyBorder="1" applyAlignment="1">
      <alignment wrapText="1"/>
    </xf>
    <xf numFmtId="2" fontId="13" fillId="36" borderId="11" xfId="0" applyNumberFormat="1" applyFont="1" applyFill="1" applyBorder="1" applyAlignment="1" applyProtection="1">
      <alignment horizontal="center" wrapText="1"/>
      <protection/>
    </xf>
    <xf numFmtId="2" fontId="13" fillId="36" borderId="13" xfId="0" applyNumberFormat="1" applyFont="1" applyFill="1" applyBorder="1" applyAlignment="1" applyProtection="1">
      <alignment horizontal="center" wrapText="1"/>
      <protection/>
    </xf>
    <xf numFmtId="0" fontId="12" fillId="36" borderId="13" xfId="0" applyFont="1" applyFill="1" applyBorder="1" applyAlignment="1" applyProtection="1">
      <alignment horizontal="right"/>
      <protection locked="0"/>
    </xf>
    <xf numFmtId="0" fontId="12" fillId="36" borderId="11" xfId="0" applyFont="1" applyFill="1" applyBorder="1" applyAlignment="1" applyProtection="1">
      <alignment horizontal="right"/>
      <protection locked="0"/>
    </xf>
    <xf numFmtId="0" fontId="12" fillId="36" borderId="12" xfId="0" applyFont="1" applyFill="1" applyBorder="1" applyAlignment="1" applyProtection="1">
      <alignment horizontal="right"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2" fontId="0" fillId="36" borderId="13" xfId="49" applyNumberFormat="1" applyFont="1" applyFill="1" applyBorder="1">
      <alignment/>
      <protection/>
    </xf>
    <xf numFmtId="2" fontId="9" fillId="0" borderId="0" xfId="0" applyNumberFormat="1" applyFont="1" applyFill="1" applyBorder="1" applyAlignment="1">
      <alignment horizontal="center"/>
    </xf>
    <xf numFmtId="0" fontId="14" fillId="36" borderId="12" xfId="0" applyFont="1" applyFill="1" applyBorder="1" applyAlignment="1" applyProtection="1">
      <alignment horizontal="left" vertical="top"/>
      <protection hidden="1"/>
    </xf>
    <xf numFmtId="0" fontId="14" fillId="36" borderId="15" xfId="0" applyFont="1" applyFill="1" applyBorder="1" applyAlignment="1" applyProtection="1">
      <alignment horizontal="left" vertical="top"/>
      <protection hidden="1"/>
    </xf>
    <xf numFmtId="0" fontId="8" fillId="36" borderId="18" xfId="0" applyFont="1" applyFill="1" applyBorder="1" applyAlignment="1" applyProtection="1">
      <alignment horizontal="left" vertical="top"/>
      <protection locked="0"/>
    </xf>
    <xf numFmtId="2" fontId="0" fillId="35" borderId="12" xfId="0" applyNumberFormat="1" applyFill="1" applyBorder="1" applyAlignment="1">
      <alignment/>
    </xf>
    <xf numFmtId="2" fontId="9" fillId="35" borderId="19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7" fillId="36" borderId="0" xfId="0" applyFont="1" applyFill="1" applyBorder="1" applyAlignment="1" applyProtection="1">
      <alignment horizontal="left"/>
      <protection locked="0"/>
    </xf>
    <xf numFmtId="2" fontId="0" fillId="36" borderId="87" xfId="0" applyNumberFormat="1" applyFon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5" borderId="88" xfId="0" applyNumberFormat="1" applyFill="1" applyBorder="1" applyAlignment="1">
      <alignment/>
    </xf>
    <xf numFmtId="2" fontId="0" fillId="36" borderId="34" xfId="49" applyNumberFormat="1" applyFont="1" applyFill="1" applyBorder="1">
      <alignment/>
      <protection/>
    </xf>
    <xf numFmtId="2" fontId="0" fillId="36" borderId="34" xfId="49" applyNumberFormat="1" applyFill="1" applyBorder="1">
      <alignment/>
      <protection/>
    </xf>
    <xf numFmtId="2" fontId="0" fillId="36" borderId="88" xfId="49" applyNumberFormat="1" applyFill="1" applyBorder="1">
      <alignment/>
      <protection/>
    </xf>
    <xf numFmtId="2" fontId="0" fillId="35" borderId="34" xfId="49" applyNumberFormat="1" applyFill="1" applyBorder="1">
      <alignment/>
      <protection/>
    </xf>
    <xf numFmtId="2" fontId="0" fillId="35" borderId="37" xfId="49" applyNumberFormat="1" applyFill="1" applyBorder="1">
      <alignment/>
      <protection/>
    </xf>
    <xf numFmtId="2" fontId="0" fillId="36" borderId="32" xfId="49" applyNumberFormat="1" applyFont="1" applyFill="1" applyBorder="1">
      <alignment/>
      <protection/>
    </xf>
    <xf numFmtId="2" fontId="0" fillId="36" borderId="32" xfId="49" applyNumberFormat="1" applyFill="1" applyBorder="1">
      <alignment/>
      <protection/>
    </xf>
    <xf numFmtId="2" fontId="0" fillId="36" borderId="68" xfId="49" applyNumberFormat="1" applyFill="1" applyBorder="1">
      <alignment/>
      <protection/>
    </xf>
    <xf numFmtId="2" fontId="0" fillId="35" borderId="32" xfId="49" applyNumberFormat="1" applyFill="1" applyBorder="1">
      <alignment/>
      <protection/>
    </xf>
    <xf numFmtId="2" fontId="0" fillId="35" borderId="35" xfId="49" applyNumberFormat="1" applyFill="1" applyBorder="1">
      <alignment/>
      <protection/>
    </xf>
    <xf numFmtId="2" fontId="0" fillId="37" borderId="38" xfId="0" applyNumberFormat="1" applyFill="1" applyBorder="1" applyAlignment="1">
      <alignment/>
    </xf>
    <xf numFmtId="2" fontId="0" fillId="36" borderId="14" xfId="49" applyNumberFormat="1" applyFont="1" applyFill="1" applyBorder="1">
      <alignment/>
      <protection/>
    </xf>
    <xf numFmtId="2" fontId="0" fillId="36" borderId="14" xfId="49" applyNumberFormat="1" applyFill="1" applyBorder="1">
      <alignment/>
      <protection/>
    </xf>
    <xf numFmtId="2" fontId="0" fillId="35" borderId="14" xfId="49" applyNumberFormat="1" applyFill="1" applyBorder="1">
      <alignment/>
      <protection/>
    </xf>
    <xf numFmtId="2" fontId="0" fillId="35" borderId="17" xfId="49" applyNumberFormat="1" applyFill="1" applyBorder="1">
      <alignment/>
      <protection/>
    </xf>
    <xf numFmtId="2" fontId="0" fillId="0" borderId="13" xfId="0" applyNumberFormat="1" applyFill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3" xfId="0" applyNumberFormat="1" applyBorder="1" applyAlignment="1">
      <alignment/>
    </xf>
    <xf numFmtId="2" fontId="9" fillId="35" borderId="45" xfId="0" applyNumberFormat="1" applyFont="1" applyFill="1" applyBorder="1" applyAlignment="1">
      <alignment/>
    </xf>
    <xf numFmtId="2" fontId="9" fillId="35" borderId="19" xfId="49" applyNumberFormat="1" applyFont="1" applyFill="1" applyBorder="1" applyAlignment="1">
      <alignment horizontal="center"/>
      <protection/>
    </xf>
    <xf numFmtId="2" fontId="0" fillId="36" borderId="33" xfId="0" applyNumberForma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 applyProtection="1">
      <alignment horizontal="right" wrapText="1"/>
      <protection locked="0"/>
    </xf>
    <xf numFmtId="0" fontId="15" fillId="0" borderId="12" xfId="0" applyFont="1" applyFill="1" applyBorder="1" applyAlignment="1" applyProtection="1">
      <alignment horizontal="center" wrapText="1"/>
      <protection/>
    </xf>
    <xf numFmtId="0" fontId="15" fillId="0" borderId="15" xfId="0" applyFont="1" applyFill="1" applyBorder="1" applyAlignment="1" applyProtection="1">
      <alignment horizontal="center" wrapText="1"/>
      <protection/>
    </xf>
    <xf numFmtId="0" fontId="12" fillId="36" borderId="14" xfId="0" applyFont="1" applyFill="1" applyBorder="1" applyAlignment="1" applyProtection="1">
      <alignment horizontal="left" vertical="top"/>
      <protection hidden="1"/>
    </xf>
    <xf numFmtId="0" fontId="14" fillId="36" borderId="14" xfId="0" applyFont="1" applyFill="1" applyBorder="1" applyAlignment="1" applyProtection="1">
      <alignment horizontal="left" vertical="top"/>
      <protection hidden="1"/>
    </xf>
    <xf numFmtId="0" fontId="14" fillId="36" borderId="87" xfId="0" applyFont="1" applyFill="1" applyBorder="1" applyAlignment="1" applyProtection="1">
      <alignment horizontal="left" vertical="top"/>
      <protection hidden="1"/>
    </xf>
    <xf numFmtId="0" fontId="12" fillId="36" borderId="30" xfId="0" applyFont="1" applyFill="1" applyBorder="1" applyAlignment="1" applyProtection="1">
      <alignment horizontal="left"/>
      <protection hidden="1"/>
    </xf>
    <xf numFmtId="0" fontId="0" fillId="36" borderId="89" xfId="0" applyFont="1" applyFill="1" applyBorder="1" applyAlignment="1">
      <alignment/>
    </xf>
    <xf numFmtId="0" fontId="12" fillId="36" borderId="38" xfId="0" applyFont="1" applyFill="1" applyBorder="1" applyAlignment="1" applyProtection="1">
      <alignment horizontal="left"/>
      <protection hidden="1"/>
    </xf>
    <xf numFmtId="0" fontId="0" fillId="36" borderId="49" xfId="0" applyFont="1" applyFill="1" applyBorder="1" applyAlignment="1">
      <alignment/>
    </xf>
    <xf numFmtId="0" fontId="12" fillId="36" borderId="41" xfId="0" applyFont="1" applyFill="1" applyBorder="1" applyAlignment="1" applyProtection="1">
      <alignment horizontal="left"/>
      <protection hidden="1"/>
    </xf>
    <xf numFmtId="0" fontId="0" fillId="36" borderId="76" xfId="0" applyFont="1" applyFill="1" applyBorder="1" applyAlignment="1" applyProtection="1">
      <alignment horizontal="left" wrapText="1"/>
      <protection hidden="1"/>
    </xf>
    <xf numFmtId="0" fontId="0" fillId="36" borderId="90" xfId="0" applyFont="1" applyFill="1" applyBorder="1" applyAlignment="1">
      <alignment/>
    </xf>
    <xf numFmtId="0" fontId="13" fillId="0" borderId="34" xfId="0" applyFont="1" applyFill="1" applyBorder="1" applyAlignment="1" applyProtection="1">
      <alignment horizontal="right" wrapText="1"/>
      <protection locked="0"/>
    </xf>
    <xf numFmtId="0" fontId="13" fillId="0" borderId="34" xfId="0" applyFont="1" applyFill="1" applyBorder="1" applyAlignment="1" applyProtection="1">
      <alignment horizontal="right"/>
      <protection locked="0"/>
    </xf>
    <xf numFmtId="0" fontId="13" fillId="0" borderId="91" xfId="0" applyFont="1" applyFill="1" applyBorder="1" applyAlignment="1" applyProtection="1">
      <alignment horizontal="right" wrapText="1"/>
      <protection locked="0"/>
    </xf>
    <xf numFmtId="0" fontId="0" fillId="0" borderId="91" xfId="0" applyFont="1" applyBorder="1" applyAlignment="1">
      <alignment/>
    </xf>
    <xf numFmtId="0" fontId="69" fillId="0" borderId="91" xfId="0" applyFont="1" applyFill="1" applyBorder="1" applyAlignment="1" applyProtection="1">
      <alignment horizontal="right" wrapText="1"/>
      <protection locked="0"/>
    </xf>
    <xf numFmtId="0" fontId="0" fillId="0" borderId="34" xfId="0" applyFont="1" applyFill="1" applyBorder="1" applyAlignment="1">
      <alignment wrapText="1"/>
    </xf>
    <xf numFmtId="0" fontId="12" fillId="0" borderId="37" xfId="0" applyFont="1" applyFill="1" applyBorder="1" applyAlignment="1" applyProtection="1">
      <alignment horizontal="right" wrapText="1"/>
      <protection locked="0"/>
    </xf>
    <xf numFmtId="0" fontId="14" fillId="36" borderId="11" xfId="0" applyFont="1" applyFill="1" applyBorder="1" applyAlignment="1" applyProtection="1">
      <alignment horizontal="left" vertical="top"/>
      <protection hidden="1"/>
    </xf>
    <xf numFmtId="0" fontId="13" fillId="36" borderId="13" xfId="0" applyFont="1" applyFill="1" applyBorder="1" applyAlignment="1">
      <alignment/>
    </xf>
    <xf numFmtId="2" fontId="9" fillId="36" borderId="11" xfId="0" applyNumberFormat="1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2" fontId="9" fillId="36" borderId="18" xfId="0" applyNumberFormat="1" applyFont="1" applyFill="1" applyBorder="1" applyAlignment="1">
      <alignment/>
    </xf>
    <xf numFmtId="0" fontId="7" fillId="36" borderId="0" xfId="0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>
      <alignment horizontal="center"/>
    </xf>
    <xf numFmtId="2" fontId="0" fillId="36" borderId="12" xfId="0" applyNumberFormat="1" applyFont="1" applyFill="1" applyBorder="1" applyAlignment="1">
      <alignment/>
    </xf>
    <xf numFmtId="2" fontId="0" fillId="36" borderId="92" xfId="0" applyNumberFormat="1" applyFont="1" applyFill="1" applyBorder="1" applyAlignment="1">
      <alignment/>
    </xf>
    <xf numFmtId="2" fontId="0" fillId="36" borderId="93" xfId="0" applyNumberForma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2" fontId="0" fillId="36" borderId="88" xfId="0" applyNumberFormat="1" applyFill="1" applyBorder="1" applyAlignment="1">
      <alignment/>
    </xf>
    <xf numFmtId="2" fontId="0" fillId="36" borderId="92" xfId="0" applyNumberFormat="1" applyFill="1" applyBorder="1" applyAlignment="1">
      <alignment/>
    </xf>
    <xf numFmtId="2" fontId="21" fillId="16" borderId="94" xfId="0" applyNumberFormat="1" applyFont="1" applyFill="1" applyBorder="1" applyAlignment="1" applyProtection="1">
      <alignment/>
      <protection/>
    </xf>
    <xf numFmtId="2" fontId="5" fillId="16" borderId="95" xfId="0" applyNumberFormat="1" applyFont="1" applyFill="1" applyBorder="1" applyAlignment="1" applyProtection="1">
      <alignment horizontal="center"/>
      <protection/>
    </xf>
    <xf numFmtId="2" fontId="0" fillId="16" borderId="95" xfId="0" applyNumberFormat="1" applyFill="1" applyBorder="1" applyAlignment="1">
      <alignment/>
    </xf>
    <xf numFmtId="2" fontId="0" fillId="16" borderId="96" xfId="0" applyNumberFormat="1" applyFill="1" applyBorder="1" applyAlignment="1">
      <alignment/>
    </xf>
    <xf numFmtId="2" fontId="70" fillId="16" borderId="81" xfId="0" applyNumberFormat="1" applyFont="1" applyFill="1" applyBorder="1" applyAlignment="1" applyProtection="1">
      <alignment horizontal="left"/>
      <protection/>
    </xf>
    <xf numFmtId="2" fontId="6" fillId="16" borderId="82" xfId="0" applyNumberFormat="1" applyFont="1" applyFill="1" applyBorder="1" applyAlignment="1">
      <alignment horizontal="center"/>
    </xf>
    <xf numFmtId="2" fontId="0" fillId="16" borderId="82" xfId="0" applyNumberFormat="1" applyFill="1" applyBorder="1" applyAlignment="1">
      <alignment horizontal="center"/>
    </xf>
    <xf numFmtId="2" fontId="0" fillId="16" borderId="83" xfId="0" applyNumberFormat="1" applyFill="1" applyBorder="1" applyAlignment="1">
      <alignment horizontal="center"/>
    </xf>
    <xf numFmtId="2" fontId="9" fillId="16" borderId="0" xfId="0" applyNumberFormat="1" applyFont="1" applyFill="1" applyAlignment="1" applyProtection="1">
      <alignment horizontal="left"/>
      <protection/>
    </xf>
    <xf numFmtId="2" fontId="0" fillId="16" borderId="0" xfId="0" applyNumberFormat="1" applyFill="1" applyBorder="1" applyAlignment="1">
      <alignment/>
    </xf>
    <xf numFmtId="2" fontId="9" fillId="16" borderId="31" xfId="0" applyNumberFormat="1" applyFont="1" applyFill="1" applyBorder="1" applyAlignment="1">
      <alignment horizontal="center"/>
    </xf>
    <xf numFmtId="2" fontId="9" fillId="16" borderId="0" xfId="0" applyNumberFormat="1" applyFont="1" applyFill="1" applyBorder="1" applyAlignment="1">
      <alignment/>
    </xf>
    <xf numFmtId="2" fontId="0" fillId="16" borderId="0" xfId="0" applyNumberFormat="1" applyFill="1" applyAlignment="1">
      <alignment/>
    </xf>
    <xf numFmtId="2" fontId="9" fillId="16" borderId="0" xfId="0" applyNumberFormat="1" applyFont="1" applyFill="1" applyBorder="1" applyAlignment="1">
      <alignment horizontal="center"/>
    </xf>
    <xf numFmtId="2" fontId="9" fillId="16" borderId="45" xfId="0" applyNumberFormat="1" applyFont="1" applyFill="1" applyBorder="1" applyAlignment="1" applyProtection="1">
      <alignment horizontal="left"/>
      <protection/>
    </xf>
    <xf numFmtId="2" fontId="9" fillId="16" borderId="82" xfId="0" applyNumberFormat="1" applyFont="1" applyFill="1" applyBorder="1" applyAlignment="1">
      <alignment horizontal="center"/>
    </xf>
    <xf numFmtId="2" fontId="0" fillId="16" borderId="82" xfId="0" applyNumberFormat="1" applyFill="1" applyBorder="1" applyAlignment="1">
      <alignment/>
    </xf>
    <xf numFmtId="2" fontId="0" fillId="16" borderId="21" xfId="0" applyNumberFormat="1" applyFill="1" applyBorder="1" applyAlignment="1">
      <alignment/>
    </xf>
    <xf numFmtId="0" fontId="5" fillId="16" borderId="41" xfId="0" applyFont="1" applyFill="1" applyBorder="1" applyAlignment="1" applyProtection="1">
      <alignment horizontal="left"/>
      <protection locked="0"/>
    </xf>
    <xf numFmtId="0" fontId="5" fillId="16" borderId="76" xfId="0" applyFont="1" applyFill="1" applyBorder="1" applyAlignment="1" applyProtection="1">
      <alignment horizontal="left"/>
      <protection locked="0"/>
    </xf>
    <xf numFmtId="0" fontId="0" fillId="16" borderId="76" xfId="0" applyFont="1" applyFill="1" applyBorder="1" applyAlignment="1" applyProtection="1">
      <alignment horizontal="left"/>
      <protection locked="0"/>
    </xf>
    <xf numFmtId="0" fontId="0" fillId="16" borderId="90" xfId="0" applyFont="1" applyFill="1" applyBorder="1" applyAlignment="1" applyProtection="1">
      <alignment/>
      <protection locked="0"/>
    </xf>
    <xf numFmtId="0" fontId="5" fillId="36" borderId="94" xfId="0" applyFont="1" applyFill="1" applyBorder="1" applyAlignment="1" applyProtection="1">
      <alignment horizontal="left"/>
      <protection locked="0"/>
    </xf>
    <xf numFmtId="0" fontId="71" fillId="36" borderId="95" xfId="0" applyFont="1" applyFill="1" applyBorder="1" applyAlignment="1" applyProtection="1">
      <alignment/>
      <protection locked="0"/>
    </xf>
    <xf numFmtId="0" fontId="5" fillId="36" borderId="95" xfId="0" applyFont="1" applyFill="1" applyBorder="1" applyAlignment="1" applyProtection="1">
      <alignment horizontal="left"/>
      <protection locked="0"/>
    </xf>
    <xf numFmtId="0" fontId="5" fillId="36" borderId="96" xfId="0" applyFont="1" applyFill="1" applyBorder="1" applyAlignment="1" applyProtection="1">
      <alignment horizontal="left"/>
      <protection locked="0"/>
    </xf>
    <xf numFmtId="0" fontId="8" fillId="36" borderId="72" xfId="0" applyFont="1" applyFill="1" applyBorder="1" applyAlignment="1" applyProtection="1">
      <alignment horizontal="left"/>
      <protection locked="0"/>
    </xf>
    <xf numFmtId="0" fontId="0" fillId="36" borderId="73" xfId="0" applyFill="1" applyBorder="1" applyAlignment="1" applyProtection="1">
      <alignment/>
      <protection locked="0"/>
    </xf>
    <xf numFmtId="0" fontId="5" fillId="36" borderId="73" xfId="0" applyFont="1" applyFill="1" applyBorder="1" applyAlignment="1" applyProtection="1">
      <alignment horizontal="left"/>
      <protection locked="0"/>
    </xf>
    <xf numFmtId="0" fontId="5" fillId="36" borderId="80" xfId="0" applyFont="1" applyFill="1" applyBorder="1" applyAlignment="1" applyProtection="1">
      <alignment horizontal="left"/>
      <protection locked="0"/>
    </xf>
    <xf numFmtId="2" fontId="9" fillId="16" borderId="19" xfId="0" applyNumberFormat="1" applyFont="1" applyFill="1" applyBorder="1" applyAlignment="1">
      <alignment horizontal="center"/>
    </xf>
    <xf numFmtId="2" fontId="9" fillId="16" borderId="19" xfId="0" applyNumberFormat="1" applyFont="1" applyFill="1" applyBorder="1" applyAlignment="1" applyProtection="1">
      <alignment horizontal="left"/>
      <protection/>
    </xf>
    <xf numFmtId="2" fontId="9" fillId="16" borderId="19" xfId="0" applyNumberFormat="1" applyFont="1" applyFill="1" applyBorder="1" applyAlignment="1">
      <alignment horizontal="left"/>
    </xf>
    <xf numFmtId="0" fontId="21" fillId="16" borderId="94" xfId="0" applyFont="1" applyFill="1" applyBorder="1" applyAlignment="1" applyProtection="1">
      <alignment horizontal="left"/>
      <protection locked="0"/>
    </xf>
    <xf numFmtId="0" fontId="5" fillId="16" borderId="95" xfId="0" applyFont="1" applyFill="1" applyBorder="1" applyAlignment="1" applyProtection="1">
      <alignment horizontal="center"/>
      <protection locked="0"/>
    </xf>
    <xf numFmtId="0" fontId="5" fillId="16" borderId="96" xfId="0" applyFont="1" applyFill="1" applyBorder="1" applyAlignment="1" applyProtection="1">
      <alignment horizontal="center"/>
      <protection locked="0"/>
    </xf>
    <xf numFmtId="0" fontId="17" fillId="16" borderId="81" xfId="0" applyFont="1" applyFill="1" applyBorder="1" applyAlignment="1" applyProtection="1">
      <alignment horizontal="left"/>
      <protection locked="0"/>
    </xf>
    <xf numFmtId="0" fontId="6" fillId="16" borderId="82" xfId="0" applyFont="1" applyFill="1" applyBorder="1" applyAlignment="1" applyProtection="1">
      <alignment horizontal="center"/>
      <protection locked="0"/>
    </xf>
    <xf numFmtId="0" fontId="6" fillId="16" borderId="83" xfId="0" applyFont="1" applyFill="1" applyBorder="1" applyAlignment="1" applyProtection="1">
      <alignment horizontal="center"/>
      <protection locked="0"/>
    </xf>
    <xf numFmtId="0" fontId="7" fillId="16" borderId="0" xfId="33" applyFont="1" applyFill="1" applyAlignment="1" applyProtection="1">
      <alignment/>
      <protection locked="0"/>
    </xf>
    <xf numFmtId="0" fontId="7" fillId="16" borderId="45" xfId="33" applyFont="1" applyFill="1" applyBorder="1" applyAlignment="1" applyProtection="1">
      <alignment/>
      <protection locked="0"/>
    </xf>
    <xf numFmtId="0" fontId="7" fillId="16" borderId="19" xfId="33" applyFont="1" applyFill="1" applyBorder="1" applyAlignment="1" applyProtection="1">
      <alignment/>
      <protection locked="0"/>
    </xf>
    <xf numFmtId="0" fontId="7" fillId="38" borderId="82" xfId="33" applyFont="1" applyFill="1" applyBorder="1" applyAlignment="1" applyProtection="1">
      <alignment/>
      <protection locked="0"/>
    </xf>
    <xf numFmtId="0" fontId="7" fillId="38" borderId="21" xfId="33" applyFont="1" applyFill="1" applyBorder="1" applyAlignment="1" applyProtection="1">
      <alignment/>
      <protection locked="0"/>
    </xf>
    <xf numFmtId="0" fontId="6" fillId="16" borderId="96" xfId="0" applyFont="1" applyFill="1" applyBorder="1" applyAlignment="1" applyProtection="1">
      <alignment/>
      <protection locked="0"/>
    </xf>
    <xf numFmtId="0" fontId="17" fillId="16" borderId="77" xfId="0" applyFont="1" applyFill="1" applyBorder="1" applyAlignment="1" applyProtection="1">
      <alignment horizontal="left"/>
      <protection locked="0"/>
    </xf>
    <xf numFmtId="0" fontId="6" fillId="16" borderId="75" xfId="0" applyFont="1" applyFill="1" applyBorder="1" applyAlignment="1" applyProtection="1">
      <alignment horizontal="center"/>
      <protection locked="0"/>
    </xf>
    <xf numFmtId="0" fontId="6" fillId="16" borderId="74" xfId="0" applyFont="1" applyFill="1" applyBorder="1" applyAlignment="1" applyProtection="1">
      <alignment/>
      <protection locked="0"/>
    </xf>
    <xf numFmtId="0" fontId="7" fillId="38" borderId="45" xfId="33" applyFont="1" applyFill="1" applyBorder="1" applyAlignment="1" applyProtection="1">
      <alignment/>
      <protection locked="0"/>
    </xf>
    <xf numFmtId="0" fontId="21" fillId="16" borderId="94" xfId="0" applyFont="1" applyFill="1" applyBorder="1" applyAlignment="1" applyProtection="1">
      <alignment horizontal="left"/>
      <protection/>
    </xf>
    <xf numFmtId="0" fontId="5" fillId="16" borderId="95" xfId="0" applyFont="1" applyFill="1" applyBorder="1" applyAlignment="1" applyProtection="1">
      <alignment horizontal="center"/>
      <protection/>
    </xf>
    <xf numFmtId="0" fontId="5" fillId="16" borderId="96" xfId="0" applyFont="1" applyFill="1" applyBorder="1" applyAlignment="1" applyProtection="1">
      <alignment horizontal="center"/>
      <protection/>
    </xf>
    <xf numFmtId="0" fontId="17" fillId="16" borderId="81" xfId="0" applyFont="1" applyFill="1" applyBorder="1" applyAlignment="1" applyProtection="1">
      <alignment horizontal="left"/>
      <protection/>
    </xf>
    <xf numFmtId="0" fontId="0" fillId="16" borderId="82" xfId="0" applyFont="1" applyFill="1" applyBorder="1" applyAlignment="1">
      <alignment horizontal="center"/>
    </xf>
    <xf numFmtId="0" fontId="0" fillId="16" borderId="83" xfId="0" applyFont="1" applyFill="1" applyBorder="1" applyAlignment="1">
      <alignment horizontal="center"/>
    </xf>
    <xf numFmtId="0" fontId="0" fillId="36" borderId="82" xfId="0" applyFont="1" applyFill="1" applyBorder="1" applyAlignment="1" applyProtection="1">
      <alignment horizontal="left"/>
      <protection/>
    </xf>
    <xf numFmtId="0" fontId="0" fillId="36" borderId="21" xfId="0" applyFont="1" applyFill="1" applyBorder="1" applyAlignment="1" applyProtection="1">
      <alignment horizontal="left"/>
      <protection/>
    </xf>
    <xf numFmtId="0" fontId="12" fillId="36" borderId="45" xfId="0" applyFont="1" applyFill="1" applyBorder="1" applyAlignment="1" applyProtection="1">
      <alignment horizontal="left"/>
      <protection/>
    </xf>
    <xf numFmtId="0" fontId="12" fillId="36" borderId="30" xfId="0" applyFont="1" applyFill="1" applyBorder="1" applyAlignment="1" applyProtection="1">
      <alignment horizontal="left"/>
      <protection/>
    </xf>
    <xf numFmtId="0" fontId="0" fillId="36" borderId="89" xfId="0" applyFont="1" applyFill="1" applyBorder="1" applyAlignment="1" applyProtection="1">
      <alignment horizontal="left"/>
      <protection/>
    </xf>
    <xf numFmtId="0" fontId="12" fillId="36" borderId="41" xfId="0" applyFont="1" applyFill="1" applyBorder="1" applyAlignment="1" applyProtection="1">
      <alignment horizontal="left"/>
      <protection/>
    </xf>
    <xf numFmtId="0" fontId="0" fillId="36" borderId="90" xfId="0" applyFont="1" applyFill="1" applyBorder="1" applyAlignment="1" applyProtection="1">
      <alignment horizontal="left"/>
      <protection/>
    </xf>
    <xf numFmtId="0" fontId="12" fillId="36" borderId="38" xfId="0" applyFont="1" applyFill="1" applyBorder="1" applyAlignment="1" applyProtection="1">
      <alignment horizontal="left"/>
      <protection/>
    </xf>
    <xf numFmtId="0" fontId="0" fillId="36" borderId="49" xfId="0" applyFont="1" applyFill="1" applyBorder="1" applyAlignment="1" applyProtection="1">
      <alignment horizontal="left"/>
      <protection/>
    </xf>
    <xf numFmtId="0" fontId="21" fillId="16" borderId="30" xfId="0" applyFont="1" applyFill="1" applyBorder="1" applyAlignment="1" applyProtection="1">
      <alignment horizontal="left"/>
      <protection/>
    </xf>
    <xf numFmtId="0" fontId="5" fillId="16" borderId="75" xfId="0" applyFont="1" applyFill="1" applyBorder="1" applyAlignment="1" applyProtection="1">
      <alignment horizontal="center"/>
      <protection/>
    </xf>
    <xf numFmtId="0" fontId="5" fillId="16" borderId="89" xfId="0" applyFont="1" applyFill="1" applyBorder="1" applyAlignment="1" applyProtection="1">
      <alignment horizontal="center"/>
      <protection/>
    </xf>
    <xf numFmtId="0" fontId="17" fillId="16" borderId="45" xfId="0" applyFont="1" applyFill="1" applyBorder="1" applyAlignment="1" applyProtection="1">
      <alignment horizontal="left"/>
      <protection/>
    </xf>
    <xf numFmtId="0" fontId="0" fillId="16" borderId="21" xfId="0" applyFont="1" applyFill="1" applyBorder="1" applyAlignment="1">
      <alignment horizontal="center"/>
    </xf>
    <xf numFmtId="0" fontId="9" fillId="36" borderId="49" xfId="0" applyFont="1" applyFill="1" applyBorder="1" applyAlignment="1" applyProtection="1">
      <alignment/>
      <protection/>
    </xf>
    <xf numFmtId="0" fontId="13" fillId="36" borderId="38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9" fillId="36" borderId="21" xfId="0" applyFont="1" applyFill="1" applyBorder="1" applyAlignment="1" applyProtection="1">
      <alignment horizontal="left"/>
      <protection/>
    </xf>
    <xf numFmtId="0" fontId="13" fillId="36" borderId="30" xfId="0" applyFont="1" applyFill="1" applyBorder="1" applyAlignment="1" applyProtection="1">
      <alignment horizontal="left"/>
      <protection/>
    </xf>
    <xf numFmtId="0" fontId="13" fillId="36" borderId="38" xfId="0" applyFont="1" applyFill="1" applyBorder="1" applyAlignment="1" applyProtection="1">
      <alignment horizontal="left"/>
      <protection/>
    </xf>
    <xf numFmtId="0" fontId="13" fillId="36" borderId="41" xfId="0" applyFont="1" applyFill="1" applyBorder="1" applyAlignment="1" applyProtection="1">
      <alignment horizontal="left"/>
      <protection/>
    </xf>
    <xf numFmtId="0" fontId="0" fillId="16" borderId="0" xfId="0" applyFont="1" applyFill="1" applyAlignment="1" applyProtection="1">
      <alignment/>
      <protection hidden="1"/>
    </xf>
    <xf numFmtId="0" fontId="0" fillId="16" borderId="0" xfId="0" applyFont="1" applyFill="1" applyAlignment="1">
      <alignment/>
    </xf>
    <xf numFmtId="0" fontId="0" fillId="38" borderId="19" xfId="0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4" fillId="16" borderId="82" xfId="0" applyFont="1" applyFill="1" applyBorder="1" applyAlignment="1">
      <alignment horizontal="center"/>
    </xf>
    <xf numFmtId="0" fontId="9" fillId="16" borderId="0" xfId="0" applyFont="1" applyFill="1" applyAlignment="1" applyProtection="1">
      <alignment horizontal="left"/>
      <protection/>
    </xf>
    <xf numFmtId="0" fontId="0" fillId="16" borderId="0" xfId="0" applyFont="1" applyFill="1" applyAlignment="1" applyProtection="1">
      <alignment horizontal="left"/>
      <protection/>
    </xf>
    <xf numFmtId="0" fontId="8" fillId="16" borderId="0" xfId="0" applyFont="1" applyFill="1" applyAlignment="1" applyProtection="1">
      <alignment/>
      <protection locked="0"/>
    </xf>
    <xf numFmtId="0" fontId="0" fillId="16" borderId="0" xfId="0" applyFont="1" applyFill="1" applyAlignment="1" applyProtection="1">
      <alignment/>
      <protection locked="0"/>
    </xf>
    <xf numFmtId="0" fontId="22" fillId="16" borderId="94" xfId="0" applyFont="1" applyFill="1" applyBorder="1" applyAlignment="1">
      <alignment/>
    </xf>
    <xf numFmtId="0" fontId="0" fillId="16" borderId="95" xfId="0" applyFill="1" applyBorder="1" applyAlignment="1">
      <alignment/>
    </xf>
    <xf numFmtId="0" fontId="0" fillId="16" borderId="96" xfId="0" applyFill="1" applyBorder="1" applyAlignment="1">
      <alignment/>
    </xf>
    <xf numFmtId="0" fontId="6" fillId="16" borderId="82" xfId="0" applyFont="1" applyFill="1" applyBorder="1" applyAlignment="1">
      <alignment horizontal="center"/>
    </xf>
    <xf numFmtId="0" fontId="0" fillId="16" borderId="82" xfId="0" applyFill="1" applyBorder="1" applyAlignment="1">
      <alignment horizontal="center"/>
    </xf>
    <xf numFmtId="0" fontId="0" fillId="16" borderId="83" xfId="0" applyFill="1" applyBorder="1" applyAlignment="1">
      <alignment horizontal="center"/>
    </xf>
    <xf numFmtId="49" fontId="7" fillId="16" borderId="27" xfId="33" applyNumberFormat="1" applyFont="1" applyFill="1" applyBorder="1" applyAlignment="1">
      <alignment vertical="center"/>
    </xf>
    <xf numFmtId="49" fontId="7" fillId="16" borderId="28" xfId="33" applyNumberFormat="1" applyFont="1" applyFill="1" applyBorder="1" applyAlignment="1">
      <alignment vertical="center"/>
    </xf>
    <xf numFmtId="49" fontId="7" fillId="16" borderId="29" xfId="33" applyNumberFormat="1" applyFont="1" applyFill="1" applyBorder="1" applyAlignment="1">
      <alignment vertical="center"/>
    </xf>
    <xf numFmtId="0" fontId="7" fillId="16" borderId="84" xfId="33" applyFont="1" applyFill="1" applyBorder="1" applyAlignment="1">
      <alignment vertical="center"/>
    </xf>
    <xf numFmtId="0" fontId="21" fillId="16" borderId="30" xfId="0" applyFont="1" applyFill="1" applyBorder="1" applyAlignment="1" applyProtection="1">
      <alignment/>
      <protection/>
    </xf>
    <xf numFmtId="0" fontId="5" fillId="16" borderId="75" xfId="0" applyFont="1" applyFill="1" applyBorder="1" applyAlignment="1" applyProtection="1">
      <alignment/>
      <protection/>
    </xf>
    <xf numFmtId="0" fontId="5" fillId="16" borderId="89" xfId="0" applyFont="1" applyFill="1" applyBorder="1" applyAlignment="1" applyProtection="1">
      <alignment/>
      <protection/>
    </xf>
    <xf numFmtId="0" fontId="0" fillId="16" borderId="82" xfId="0" applyFont="1" applyFill="1" applyBorder="1" applyAlignment="1">
      <alignment horizontal="center" wrapText="1"/>
    </xf>
    <xf numFmtId="0" fontId="0" fillId="16" borderId="21" xfId="0" applyFont="1" applyFill="1" applyBorder="1" applyAlignment="1">
      <alignment/>
    </xf>
    <xf numFmtId="170" fontId="7" fillId="16" borderId="30" xfId="33" applyNumberFormat="1" applyFont="1" applyFill="1" applyBorder="1" applyAlignment="1" applyProtection="1">
      <alignment/>
      <protection hidden="1"/>
    </xf>
    <xf numFmtId="170" fontId="7" fillId="16" borderId="75" xfId="33" applyNumberFormat="1" applyFont="1" applyFill="1" applyBorder="1" applyAlignment="1" applyProtection="1">
      <alignment/>
      <protection hidden="1"/>
    </xf>
    <xf numFmtId="170" fontId="7" fillId="16" borderId="89" xfId="33" applyNumberFormat="1" applyFont="1" applyFill="1" applyBorder="1" applyAlignment="1" applyProtection="1">
      <alignment/>
      <protection hidden="1"/>
    </xf>
    <xf numFmtId="0" fontId="13" fillId="16" borderId="38" xfId="33" applyFont="1" applyFill="1" applyBorder="1" applyAlignment="1" applyProtection="1">
      <alignment horizontal="left"/>
      <protection hidden="1"/>
    </xf>
    <xf numFmtId="0" fontId="13" fillId="16" borderId="0" xfId="33" applyFont="1" applyFill="1" applyBorder="1" applyAlignment="1" applyProtection="1">
      <alignment horizontal="left" wrapText="1"/>
      <protection hidden="1"/>
    </xf>
    <xf numFmtId="0" fontId="13" fillId="16" borderId="49" xfId="33" applyFont="1" applyFill="1" applyBorder="1" applyAlignment="1" applyProtection="1">
      <alignment horizontal="left" wrapText="1"/>
      <protection hidden="1"/>
    </xf>
    <xf numFmtId="170" fontId="7" fillId="16" borderId="41" xfId="33" applyNumberFormat="1" applyFont="1" applyFill="1" applyBorder="1" applyAlignment="1" applyProtection="1">
      <alignment/>
      <protection hidden="1"/>
    </xf>
    <xf numFmtId="0" fontId="13" fillId="16" borderId="76" xfId="33" applyFont="1" applyFill="1" applyBorder="1" applyAlignment="1" applyProtection="1">
      <alignment horizontal="left" wrapText="1"/>
      <protection hidden="1"/>
    </xf>
    <xf numFmtId="0" fontId="13" fillId="16" borderId="76" xfId="33" applyFont="1" applyFill="1" applyBorder="1" applyAlignment="1" applyProtection="1">
      <alignment horizontal="left"/>
      <protection hidden="1"/>
    </xf>
    <xf numFmtId="0" fontId="13" fillId="16" borderId="90" xfId="33" applyFont="1" applyFill="1" applyBorder="1" applyAlignment="1" applyProtection="1">
      <alignment horizontal="left" wrapText="1"/>
      <protection hidden="1"/>
    </xf>
    <xf numFmtId="170" fontId="7" fillId="16" borderId="0" xfId="33" applyNumberFormat="1" applyFont="1" applyFill="1" applyAlignment="1" applyProtection="1">
      <alignment/>
      <protection hidden="1"/>
    </xf>
    <xf numFmtId="0" fontId="9" fillId="16" borderId="45" xfId="0" applyFont="1" applyFill="1" applyBorder="1" applyAlignment="1" applyProtection="1">
      <alignment horizontal="left" wrapText="1"/>
      <protection locked="0"/>
    </xf>
    <xf numFmtId="0" fontId="9" fillId="16" borderId="82" xfId="0" applyFont="1" applyFill="1" applyBorder="1" applyAlignment="1" applyProtection="1">
      <alignment horizontal="left"/>
      <protection locked="0"/>
    </xf>
    <xf numFmtId="0" fontId="9" fillId="16" borderId="45" xfId="0" applyFont="1" applyFill="1" applyBorder="1" applyAlignment="1">
      <alignment/>
    </xf>
    <xf numFmtId="0" fontId="9" fillId="16" borderId="21" xfId="0" applyFont="1" applyFill="1" applyBorder="1" applyAlignment="1">
      <alignment/>
    </xf>
    <xf numFmtId="170" fontId="7" fillId="16" borderId="45" xfId="33" applyNumberFormat="1" applyFont="1" applyFill="1" applyBorder="1" applyAlignment="1" applyProtection="1">
      <alignment/>
      <protection hidden="1"/>
    </xf>
    <xf numFmtId="170" fontId="7" fillId="16" borderId="82" xfId="33" applyNumberFormat="1" applyFont="1" applyFill="1" applyBorder="1" applyAlignment="1" applyProtection="1">
      <alignment/>
      <protection hidden="1"/>
    </xf>
    <xf numFmtId="170" fontId="7" fillId="16" borderId="21" xfId="33" applyNumberFormat="1" applyFont="1" applyFill="1" applyBorder="1" applyAlignment="1" applyProtection="1">
      <alignment/>
      <protection hidden="1"/>
    </xf>
    <xf numFmtId="170" fontId="7" fillId="16" borderId="19" xfId="33" applyNumberFormat="1" applyFont="1" applyFill="1" applyBorder="1" applyAlignment="1" applyProtection="1">
      <alignment/>
      <protection hidden="1"/>
    </xf>
    <xf numFmtId="0" fontId="12" fillId="16" borderId="19" xfId="0" applyFont="1" applyFill="1" applyBorder="1" applyAlignment="1" applyProtection="1">
      <alignment horizontal="right" wrapText="1"/>
      <protection locked="0"/>
    </xf>
    <xf numFmtId="2" fontId="12" fillId="16" borderId="0" xfId="0" applyNumberFormat="1" applyFont="1" applyFill="1" applyAlignment="1" applyProtection="1">
      <alignment horizontal="center"/>
      <protection locked="0"/>
    </xf>
    <xf numFmtId="2" fontId="13" fillId="16" borderId="0" xfId="0" applyNumberFormat="1" applyFont="1" applyFill="1" applyAlignment="1" applyProtection="1">
      <alignment horizontal="center"/>
      <protection locked="0"/>
    </xf>
    <xf numFmtId="0" fontId="13" fillId="16" borderId="0" xfId="0" applyFont="1" applyFill="1" applyAlignment="1" applyProtection="1">
      <alignment horizontal="center"/>
      <protection locked="0"/>
    </xf>
    <xf numFmtId="0" fontId="12" fillId="16" borderId="39" xfId="0" applyFont="1" applyFill="1" applyBorder="1" applyAlignment="1" applyProtection="1">
      <alignment horizontal="right" wrapText="1"/>
      <protection locked="0"/>
    </xf>
    <xf numFmtId="0" fontId="12" fillId="16" borderId="19" xfId="0" applyFont="1" applyFill="1" applyBorder="1" applyAlignment="1">
      <alignment wrapText="1"/>
    </xf>
    <xf numFmtId="0" fontId="0" fillId="16" borderId="82" xfId="0" applyFont="1" applyFill="1" applyBorder="1" applyAlignment="1">
      <alignment/>
    </xf>
    <xf numFmtId="0" fontId="12" fillId="16" borderId="19" xfId="0" applyFont="1" applyFill="1" applyBorder="1" applyAlignment="1">
      <alignment/>
    </xf>
    <xf numFmtId="2" fontId="13" fillId="16" borderId="21" xfId="0" applyNumberFormat="1" applyFont="1" applyFill="1" applyBorder="1" applyAlignment="1" applyProtection="1">
      <alignment horizontal="center"/>
      <protection hidden="1"/>
    </xf>
    <xf numFmtId="0" fontId="21" fillId="16" borderId="94" xfId="0" applyFont="1" applyFill="1" applyBorder="1" applyAlignment="1" applyProtection="1">
      <alignment/>
      <protection/>
    </xf>
    <xf numFmtId="0" fontId="5" fillId="16" borderId="95" xfId="0" applyFont="1" applyFill="1" applyBorder="1" applyAlignment="1" applyProtection="1">
      <alignment/>
      <protection/>
    </xf>
    <xf numFmtId="0" fontId="5" fillId="16" borderId="96" xfId="0" applyFont="1" applyFill="1" applyBorder="1" applyAlignment="1" applyProtection="1">
      <alignment/>
      <protection/>
    </xf>
    <xf numFmtId="0" fontId="0" fillId="16" borderId="83" xfId="0" applyFont="1" applyFill="1" applyBorder="1" applyAlignment="1">
      <alignment/>
    </xf>
    <xf numFmtId="170" fontId="7" fillId="16" borderId="77" xfId="33" applyNumberFormat="1" applyFont="1" applyFill="1" applyBorder="1" applyAlignment="1" applyProtection="1">
      <alignment/>
      <protection hidden="1"/>
    </xf>
    <xf numFmtId="170" fontId="7" fillId="16" borderId="74" xfId="33" applyNumberFormat="1" applyFont="1" applyFill="1" applyBorder="1" applyAlignment="1" applyProtection="1">
      <alignment/>
      <protection hidden="1"/>
    </xf>
    <xf numFmtId="0" fontId="13" fillId="16" borderId="47" xfId="33" applyFont="1" applyFill="1" applyBorder="1" applyAlignment="1" applyProtection="1">
      <alignment horizontal="left"/>
      <protection hidden="1"/>
    </xf>
    <xf numFmtId="0" fontId="13" fillId="16" borderId="48" xfId="33" applyFont="1" applyFill="1" applyBorder="1" applyAlignment="1" applyProtection="1">
      <alignment horizontal="left" wrapText="1"/>
      <protection hidden="1"/>
    </xf>
    <xf numFmtId="170" fontId="7" fillId="16" borderId="78" xfId="33" applyNumberFormat="1" applyFont="1" applyFill="1" applyBorder="1" applyAlignment="1" applyProtection="1">
      <alignment/>
      <protection hidden="1"/>
    </xf>
    <xf numFmtId="0" fontId="13" fillId="16" borderId="79" xfId="33" applyFont="1" applyFill="1" applyBorder="1" applyAlignment="1" applyProtection="1">
      <alignment horizontal="left" wrapText="1"/>
      <protection hidden="1"/>
    </xf>
    <xf numFmtId="0" fontId="9" fillId="16" borderId="45" xfId="0" applyFont="1" applyFill="1" applyBorder="1" applyAlignment="1" applyProtection="1">
      <alignment wrapText="1"/>
      <protection locked="0"/>
    </xf>
    <xf numFmtId="0" fontId="13" fillId="16" borderId="82" xfId="0" applyFont="1" applyFill="1" applyBorder="1" applyAlignment="1" applyProtection="1">
      <alignment horizontal="center"/>
      <protection locked="0"/>
    </xf>
    <xf numFmtId="0" fontId="13" fillId="16" borderId="21" xfId="0" applyFont="1" applyFill="1" applyBorder="1" applyAlignment="1" applyProtection="1">
      <alignment horizontal="center"/>
      <protection locked="0"/>
    </xf>
    <xf numFmtId="2" fontId="12" fillId="16" borderId="82" xfId="0" applyNumberFormat="1" applyFont="1" applyFill="1" applyBorder="1" applyAlignment="1" applyProtection="1">
      <alignment horizontal="center"/>
      <protection locked="0"/>
    </xf>
    <xf numFmtId="2" fontId="13" fillId="16" borderId="21" xfId="0" applyNumberFormat="1" applyFont="1" applyFill="1" applyBorder="1" applyAlignment="1" applyProtection="1">
      <alignment horizontal="center"/>
      <protection locked="0"/>
    </xf>
    <xf numFmtId="0" fontId="9" fillId="16" borderId="21" xfId="0" applyFont="1" applyFill="1" applyBorder="1" applyAlignment="1" applyProtection="1">
      <alignment horizontal="left"/>
      <protection locked="0"/>
    </xf>
    <xf numFmtId="2" fontId="13" fillId="16" borderId="82" xfId="0" applyNumberFormat="1" applyFont="1" applyFill="1" applyBorder="1" applyAlignment="1" applyProtection="1">
      <alignment horizontal="center"/>
      <protection locked="0"/>
    </xf>
    <xf numFmtId="2" fontId="12" fillId="16" borderId="21" xfId="0" applyNumberFormat="1" applyFont="1" applyFill="1" applyBorder="1" applyAlignment="1" applyProtection="1">
      <alignment horizontal="center"/>
      <protection locked="0"/>
    </xf>
    <xf numFmtId="0" fontId="15" fillId="0" borderId="40" xfId="0" applyFont="1" applyFill="1" applyBorder="1" applyAlignment="1" applyProtection="1">
      <alignment horizontal="center" wrapText="1"/>
      <protection/>
    </xf>
    <xf numFmtId="2" fontId="13" fillId="16" borderId="82" xfId="0" applyNumberFormat="1" applyFont="1" applyFill="1" applyBorder="1" applyAlignment="1" applyProtection="1">
      <alignment horizontal="center"/>
      <protection hidden="1"/>
    </xf>
    <xf numFmtId="0" fontId="5" fillId="16" borderId="47" xfId="0" applyFont="1" applyFill="1" applyBorder="1" applyAlignment="1" applyProtection="1">
      <alignment horizontal="left"/>
      <protection locked="0"/>
    </xf>
    <xf numFmtId="0" fontId="0" fillId="16" borderId="0" xfId="0" applyFont="1" applyFill="1" applyBorder="1" applyAlignment="1" applyProtection="1">
      <alignment horizontal="left"/>
      <protection locked="0"/>
    </xf>
    <xf numFmtId="0" fontId="0" fillId="16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5" fillId="0" borderId="45" xfId="0" applyFont="1" applyFill="1" applyBorder="1" applyAlignment="1" applyProtection="1">
      <alignment/>
      <protection locked="0"/>
    </xf>
    <xf numFmtId="0" fontId="5" fillId="0" borderId="82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36" borderId="47" xfId="0" applyFont="1" applyFill="1" applyBorder="1" applyAlignment="1" applyProtection="1">
      <alignment horizontal="left"/>
      <protection locked="0"/>
    </xf>
    <xf numFmtId="0" fontId="0" fillId="36" borderId="0" xfId="0" applyFont="1" applyFill="1" applyBorder="1" applyAlignment="1" applyProtection="1">
      <alignment horizontal="left"/>
      <protection locked="0"/>
    </xf>
    <xf numFmtId="0" fontId="21" fillId="16" borderId="45" xfId="0" applyFont="1" applyFill="1" applyBorder="1" applyAlignment="1" applyProtection="1">
      <alignment horizontal="center"/>
      <protection locked="0"/>
    </xf>
    <xf numFmtId="0" fontId="21" fillId="16" borderId="82" xfId="0" applyFont="1" applyFill="1" applyBorder="1" applyAlignment="1" applyProtection="1">
      <alignment horizontal="center"/>
      <protection locked="0"/>
    </xf>
    <xf numFmtId="0" fontId="21" fillId="16" borderId="21" xfId="0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/>
      <protection locked="0"/>
    </xf>
    <xf numFmtId="0" fontId="0" fillId="0" borderId="76" xfId="0" applyFont="1" applyBorder="1" applyAlignment="1" applyProtection="1">
      <alignment/>
      <protection locked="0"/>
    </xf>
    <xf numFmtId="0" fontId="0" fillId="0" borderId="79" xfId="0" applyFont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7" fillId="36" borderId="0" xfId="0" applyFont="1" applyFill="1" applyBorder="1" applyAlignment="1" applyProtection="1">
      <alignment horizontal="left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49" xfId="0" applyFill="1" applyBorder="1" applyAlignment="1" applyProtection="1">
      <alignment/>
      <protection locked="0"/>
    </xf>
    <xf numFmtId="0" fontId="18" fillId="0" borderId="0" xfId="44" applyNumberFormat="1" applyFont="1" applyAlignment="1" applyProtection="1">
      <alignment horizontal="center" vertical="top" wrapText="1"/>
      <protection locked="0"/>
    </xf>
    <xf numFmtId="0" fontId="3" fillId="0" borderId="0" xfId="44" applyNumberFormat="1" applyFont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16" borderId="41" xfId="33" applyFont="1" applyFill="1" applyBorder="1" applyAlignment="1" applyProtection="1">
      <alignment horizontal="center"/>
      <protection locked="0"/>
    </xf>
    <xf numFmtId="0" fontId="21" fillId="16" borderId="90" xfId="33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" fillId="0" borderId="97" xfId="0" applyFont="1" applyBorder="1" applyAlignment="1" applyProtection="1">
      <alignment/>
      <protection locked="0"/>
    </xf>
    <xf numFmtId="0" fontId="5" fillId="0" borderId="85" xfId="0" applyFont="1" applyBorder="1" applyAlignment="1" applyProtection="1">
      <alignment/>
      <protection locked="0"/>
    </xf>
    <xf numFmtId="0" fontId="5" fillId="0" borderId="86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75" xfId="0" applyFont="1" applyBorder="1" applyAlignment="1" applyProtection="1">
      <alignment/>
      <protection locked="0"/>
    </xf>
    <xf numFmtId="0" fontId="5" fillId="0" borderId="74" xfId="0" applyFont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75" xfId="0" applyFont="1" applyFill="1" applyBorder="1" applyAlignment="1" applyProtection="1">
      <alignment horizontal="center"/>
      <protection locked="0"/>
    </xf>
    <xf numFmtId="0" fontId="0" fillId="0" borderId="89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82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36" borderId="31" xfId="0" applyFont="1" applyFill="1" applyBorder="1" applyAlignment="1" applyProtection="1">
      <alignment horizontal="center" vertical="center" wrapText="1"/>
      <protection hidden="1"/>
    </xf>
    <xf numFmtId="0" fontId="0" fillId="36" borderId="39" xfId="0" applyFont="1" applyFill="1" applyBorder="1" applyAlignment="1" applyProtection="1">
      <alignment horizontal="center" vertical="center" wrapText="1"/>
      <protection hidden="1"/>
    </xf>
    <xf numFmtId="0" fontId="72" fillId="16" borderId="45" xfId="0" applyFont="1" applyFill="1" applyBorder="1" applyAlignment="1">
      <alignment horizontal="center"/>
    </xf>
    <xf numFmtId="0" fontId="72" fillId="16" borderId="82" xfId="0" applyFont="1" applyFill="1" applyBorder="1" applyAlignment="1">
      <alignment horizontal="center"/>
    </xf>
    <xf numFmtId="0" fontId="72" fillId="16" borderId="21" xfId="0" applyFont="1" applyFill="1" applyBorder="1" applyAlignment="1">
      <alignment horizontal="center"/>
    </xf>
    <xf numFmtId="0" fontId="9" fillId="36" borderId="31" xfId="0" applyFont="1" applyFill="1" applyBorder="1" applyAlignment="1" applyProtection="1">
      <alignment horizontal="center" vertical="center" wrapText="1"/>
      <protection/>
    </xf>
    <xf numFmtId="0" fontId="9" fillId="36" borderId="40" xfId="0" applyFont="1" applyFill="1" applyBorder="1" applyAlignment="1" applyProtection="1">
      <alignment horizontal="center" vertical="center" wrapText="1"/>
      <protection/>
    </xf>
    <xf numFmtId="0" fontId="12" fillId="16" borderId="98" xfId="48" applyFont="1" applyFill="1" applyBorder="1" applyAlignment="1">
      <alignment horizontal="center"/>
    </xf>
    <xf numFmtId="0" fontId="12" fillId="16" borderId="99" xfId="48" applyFont="1" applyFill="1" applyBorder="1" applyAlignment="1">
      <alignment horizontal="center"/>
    </xf>
    <xf numFmtId="0" fontId="12" fillId="16" borderId="100" xfId="48" applyFont="1" applyFill="1" applyBorder="1" applyAlignment="1">
      <alignment horizontal="center"/>
    </xf>
    <xf numFmtId="0" fontId="12" fillId="16" borderId="101" xfId="48" applyFont="1" applyFill="1" applyBorder="1" applyAlignment="1">
      <alignment horizontal="center"/>
    </xf>
    <xf numFmtId="0" fontId="7" fillId="16" borderId="102" xfId="33" applyFont="1" applyFill="1" applyBorder="1" applyAlignment="1" applyProtection="1">
      <alignment horizontal="center" vertical="center"/>
      <protection locked="0"/>
    </xf>
    <xf numFmtId="0" fontId="7" fillId="16" borderId="103" xfId="33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wrapText="1"/>
    </xf>
    <xf numFmtId="2" fontId="9" fillId="16" borderId="45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Nota 2" xfId="51"/>
    <cellStyle name="Nota 3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60" zoomScaleNormal="60" zoomScalePageLayoutView="0" workbookViewId="0" topLeftCell="A1">
      <selection activeCell="A8" sqref="A8:K41"/>
    </sheetView>
  </sheetViews>
  <sheetFormatPr defaultColWidth="9.140625" defaultRowHeight="12.75"/>
  <cols>
    <col min="1" max="2" width="9.140625" style="13" customWidth="1"/>
    <col min="3" max="3" width="15.57421875" style="13" customWidth="1"/>
    <col min="4" max="7" width="9.140625" style="13" customWidth="1"/>
    <col min="8" max="8" width="22.8515625" style="13" customWidth="1"/>
    <col min="9" max="9" width="10.28125" style="14" customWidth="1"/>
    <col min="10" max="10" width="9.140625" style="14" customWidth="1"/>
    <col min="11" max="16384" width="9.140625" style="13" customWidth="1"/>
  </cols>
  <sheetData>
    <row r="1" spans="1:11" ht="12" customHeight="1">
      <c r="A1" s="710" t="s">
        <v>54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</row>
    <row r="2" spans="1:11" ht="12.75">
      <c r="A2" s="710" t="s">
        <v>53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</row>
    <row r="3" spans="1:11" ht="12.75">
      <c r="A3" s="710" t="s">
        <v>67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</row>
    <row r="4" spans="1:11" ht="12.75">
      <c r="A4" s="710" t="s">
        <v>0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</row>
    <row r="5" spans="1:11" ht="22.5" customHeight="1">
      <c r="A5" s="726" t="s">
        <v>228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</row>
    <row r="6" spans="1:11" ht="12.75">
      <c r="A6" s="710" t="s">
        <v>400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</row>
    <row r="7" spans="1:11" ht="12" customHeight="1" thickBot="1">
      <c r="A7" s="728"/>
      <c r="B7" s="728"/>
      <c r="C7" s="728"/>
      <c r="D7" s="728"/>
      <c r="E7" s="728"/>
      <c r="F7" s="728"/>
      <c r="G7" s="728"/>
      <c r="H7" s="728"/>
      <c r="I7" s="728"/>
      <c r="J7" s="728"/>
      <c r="K7" s="728"/>
    </row>
    <row r="8" spans="1:11" ht="24.75" customHeight="1" thickBot="1">
      <c r="A8" s="716" t="s">
        <v>323</v>
      </c>
      <c r="B8" s="717"/>
      <c r="C8" s="717"/>
      <c r="D8" s="717"/>
      <c r="E8" s="717"/>
      <c r="F8" s="717"/>
      <c r="G8" s="717"/>
      <c r="H8" s="717"/>
      <c r="I8" s="717"/>
      <c r="J8" s="717"/>
      <c r="K8" s="718"/>
    </row>
    <row r="9" spans="1:11" ht="21" thickBot="1">
      <c r="A9" s="716" t="s">
        <v>1</v>
      </c>
      <c r="B9" s="717"/>
      <c r="C9" s="717"/>
      <c r="D9" s="717"/>
      <c r="E9" s="717"/>
      <c r="F9" s="717"/>
      <c r="G9" s="717"/>
      <c r="H9" s="717"/>
      <c r="I9" s="717"/>
      <c r="J9" s="717"/>
      <c r="K9" s="718"/>
    </row>
    <row r="10" spans="1:11" ht="21" thickBot="1">
      <c r="A10" s="577" t="s">
        <v>87</v>
      </c>
      <c r="B10" s="578"/>
      <c r="C10" s="579"/>
      <c r="D10" s="579"/>
      <c r="E10" s="729">
        <v>2022</v>
      </c>
      <c r="F10" s="730"/>
      <c r="G10" s="578"/>
      <c r="H10" s="578"/>
      <c r="I10" s="579"/>
      <c r="J10" s="579"/>
      <c r="K10" s="580"/>
    </row>
    <row r="11" spans="1:11" ht="18.75" thickBot="1">
      <c r="A11" s="222" t="s">
        <v>32</v>
      </c>
      <c r="B11" s="223"/>
      <c r="C11" s="719"/>
      <c r="D11" s="720"/>
      <c r="E11" s="720"/>
      <c r="F11" s="720"/>
      <c r="G11" s="720"/>
      <c r="H11" s="720"/>
      <c r="I11" s="720"/>
      <c r="J11" s="720"/>
      <c r="K11" s="721"/>
    </row>
    <row r="12" spans="1:11" ht="18.75" thickBot="1">
      <c r="A12" s="714" t="s">
        <v>89</v>
      </c>
      <c r="B12" s="722"/>
      <c r="C12" s="731"/>
      <c r="D12" s="732"/>
      <c r="E12" s="733"/>
      <c r="F12" s="310"/>
      <c r="G12" s="310"/>
      <c r="H12" s="310"/>
      <c r="I12" s="310"/>
      <c r="J12" s="310"/>
      <c r="K12" s="333"/>
    </row>
    <row r="13" spans="1:11" ht="18.75" thickBot="1">
      <c r="A13" s="311" t="s">
        <v>91</v>
      </c>
      <c r="B13" s="312"/>
      <c r="C13" s="223"/>
      <c r="D13" s="310"/>
      <c r="E13" s="313"/>
      <c r="F13" s="314" t="s">
        <v>84</v>
      </c>
      <c r="G13" s="315"/>
      <c r="H13" s="315"/>
      <c r="I13" s="315"/>
      <c r="J13" s="315"/>
      <c r="K13" s="316"/>
    </row>
    <row r="14" spans="1:11" ht="18.75" thickBot="1">
      <c r="A14" s="222"/>
      <c r="B14" s="223" t="s">
        <v>72</v>
      </c>
      <c r="C14" s="223"/>
      <c r="D14" s="27"/>
      <c r="E14" s="313"/>
      <c r="F14" s="317"/>
      <c r="G14" s="310"/>
      <c r="H14" s="223" t="s">
        <v>75</v>
      </c>
      <c r="I14" s="27"/>
      <c r="J14" s="310"/>
      <c r="K14" s="318"/>
    </row>
    <row r="15" spans="1:11" ht="18.75" thickBot="1">
      <c r="A15" s="222"/>
      <c r="B15" s="223" t="s">
        <v>73</v>
      </c>
      <c r="C15" s="223"/>
      <c r="D15" s="27"/>
      <c r="E15" s="313"/>
      <c r="F15" s="317"/>
      <c r="G15" s="310"/>
      <c r="H15" s="223" t="s">
        <v>76</v>
      </c>
      <c r="I15" s="27"/>
      <c r="J15" s="310"/>
      <c r="K15" s="318"/>
    </row>
    <row r="16" spans="1:11" ht="18.75" thickBot="1">
      <c r="A16" s="222"/>
      <c r="B16" s="223" t="s">
        <v>74</v>
      </c>
      <c r="C16" s="223"/>
      <c r="D16" s="27"/>
      <c r="E16" s="313"/>
      <c r="F16" s="317"/>
      <c r="G16" s="310"/>
      <c r="H16" s="223" t="s">
        <v>77</v>
      </c>
      <c r="I16" s="27"/>
      <c r="J16" s="310"/>
      <c r="K16" s="318"/>
    </row>
    <row r="17" spans="1:11" ht="18.75" thickBot="1">
      <c r="A17" s="311" t="s">
        <v>328</v>
      </c>
      <c r="B17" s="319"/>
      <c r="C17" s="312"/>
      <c r="D17" s="224"/>
      <c r="E17" s="320"/>
      <c r="F17" s="312" t="s">
        <v>86</v>
      </c>
      <c r="G17" s="315"/>
      <c r="H17" s="315"/>
      <c r="I17" s="325"/>
      <c r="J17" s="315"/>
      <c r="K17" s="316"/>
    </row>
    <row r="18" spans="1:11" ht="18.75" thickBot="1">
      <c r="A18" s="226" t="s">
        <v>30</v>
      </c>
      <c r="B18" s="27"/>
      <c r="C18" s="227" t="s">
        <v>31</v>
      </c>
      <c r="D18" s="27"/>
      <c r="E18" s="324"/>
      <c r="F18" s="224"/>
      <c r="G18" s="223" t="s">
        <v>276</v>
      </c>
      <c r="H18" s="224"/>
      <c r="I18" s="27"/>
      <c r="J18" s="310"/>
      <c r="K18" s="318"/>
    </row>
    <row r="19" spans="1:11" ht="18.75" thickBot="1">
      <c r="A19" s="321"/>
      <c r="B19" s="322"/>
      <c r="C19" s="322"/>
      <c r="D19" s="322"/>
      <c r="E19" s="323"/>
      <c r="F19" s="224"/>
      <c r="G19" s="223" t="s">
        <v>81</v>
      </c>
      <c r="H19" s="224"/>
      <c r="I19" s="27"/>
      <c r="J19" s="310"/>
      <c r="K19" s="318"/>
    </row>
    <row r="20" spans="1:11" ht="18.75" thickBot="1">
      <c r="A20" s="311" t="s">
        <v>83</v>
      </c>
      <c r="B20" s="312"/>
      <c r="C20" s="312"/>
      <c r="D20" s="315"/>
      <c r="E20" s="334"/>
      <c r="F20" s="317"/>
      <c r="G20" s="326" t="s">
        <v>90</v>
      </c>
      <c r="H20" s="224"/>
      <c r="I20" s="27"/>
      <c r="J20" s="310"/>
      <c r="K20" s="318"/>
    </row>
    <row r="21" spans="1:11" ht="18.75" thickBot="1">
      <c r="A21" s="226" t="s">
        <v>30</v>
      </c>
      <c r="B21" s="27"/>
      <c r="C21" s="227" t="s">
        <v>31</v>
      </c>
      <c r="D21" s="27"/>
      <c r="E21" s="313"/>
      <c r="F21" s="317"/>
      <c r="G21" s="223" t="s">
        <v>88</v>
      </c>
      <c r="H21" s="224"/>
      <c r="I21" s="27"/>
      <c r="J21" s="310"/>
      <c r="K21" s="318"/>
    </row>
    <row r="22" spans="1:11" ht="18.75" thickBot="1">
      <c r="A22" s="335"/>
      <c r="B22" s="328"/>
      <c r="C22" s="336"/>
      <c r="D22" s="337"/>
      <c r="E22" s="338"/>
      <c r="F22" s="327"/>
      <c r="G22" s="328" t="s">
        <v>82</v>
      </c>
      <c r="H22" s="322"/>
      <c r="I22" s="27"/>
      <c r="J22" s="329"/>
      <c r="K22" s="330"/>
    </row>
    <row r="23" spans="1:11" ht="18.75" thickBot="1">
      <c r="A23" s="222" t="s">
        <v>85</v>
      </c>
      <c r="B23" s="223"/>
      <c r="C23" s="223"/>
      <c r="D23" s="223"/>
      <c r="E23" s="223"/>
      <c r="F23" s="223"/>
      <c r="G23" s="223"/>
      <c r="H23" s="223"/>
      <c r="I23" s="224"/>
      <c r="J23" s="224"/>
      <c r="K23" s="225"/>
    </row>
    <row r="24" spans="1:12" ht="18.75" thickBot="1">
      <c r="A24" s="226" t="s">
        <v>30</v>
      </c>
      <c r="B24" s="339"/>
      <c r="C24" s="227" t="s">
        <v>31</v>
      </c>
      <c r="D24" s="339"/>
      <c r="E24" s="223"/>
      <c r="F24" s="223"/>
      <c r="G24" s="223"/>
      <c r="H24" s="223"/>
      <c r="I24" s="227"/>
      <c r="J24" s="223"/>
      <c r="K24" s="228"/>
      <c r="L24" s="15"/>
    </row>
    <row r="25" spans="1:11" ht="18.75" thickBot="1">
      <c r="A25" s="222" t="s">
        <v>424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9"/>
    </row>
    <row r="26" spans="1:11" ht="18.75" thickBot="1">
      <c r="A26" s="230"/>
      <c r="B26" s="723" t="s">
        <v>420</v>
      </c>
      <c r="C26" s="724"/>
      <c r="D26" s="724"/>
      <c r="E26" s="724"/>
      <c r="F26" s="724"/>
      <c r="G26" s="724"/>
      <c r="H26" s="725"/>
      <c r="I26" s="340"/>
      <c r="J26" s="223"/>
      <c r="K26" s="229"/>
    </row>
    <row r="27" spans="1:11" ht="18.75" thickBot="1">
      <c r="A27" s="230"/>
      <c r="B27" s="231" t="s">
        <v>421</v>
      </c>
      <c r="C27" s="232"/>
      <c r="D27" s="232"/>
      <c r="E27" s="232"/>
      <c r="F27" s="232"/>
      <c r="G27" s="232"/>
      <c r="H27" s="233"/>
      <c r="I27" s="341"/>
      <c r="J27" s="223"/>
      <c r="K27" s="229"/>
    </row>
    <row r="28" spans="1:11" ht="18">
      <c r="A28" s="230"/>
      <c r="B28" s="231" t="s">
        <v>422</v>
      </c>
      <c r="C28" s="234"/>
      <c r="D28" s="234"/>
      <c r="E28" s="234"/>
      <c r="F28" s="234"/>
      <c r="G28" s="234"/>
      <c r="H28" s="234"/>
      <c r="I28" s="342"/>
      <c r="J28" s="223"/>
      <c r="K28" s="229"/>
    </row>
    <row r="29" spans="1:11" ht="18.75" thickBot="1">
      <c r="A29" s="230"/>
      <c r="B29" s="550" t="s">
        <v>423</v>
      </c>
      <c r="C29" s="234"/>
      <c r="D29" s="234"/>
      <c r="E29" s="234"/>
      <c r="F29" s="234"/>
      <c r="G29" s="234"/>
      <c r="H29" s="234"/>
      <c r="I29" s="342"/>
      <c r="J29" s="223"/>
      <c r="K29" s="229"/>
    </row>
    <row r="30" spans="1:11" ht="18.75" thickBot="1">
      <c r="A30" s="306"/>
      <c r="B30" s="231" t="s">
        <v>68</v>
      </c>
      <c r="C30" s="711"/>
      <c r="D30" s="712"/>
      <c r="E30" s="712"/>
      <c r="F30" s="712"/>
      <c r="G30" s="712"/>
      <c r="H30" s="713"/>
      <c r="I30" s="341"/>
      <c r="J30" s="223"/>
      <c r="K30" s="229"/>
    </row>
    <row r="31" spans="1:11" ht="22.5" customHeight="1" thickBot="1" thickTop="1">
      <c r="A31" s="581" t="s">
        <v>352</v>
      </c>
      <c r="B31" s="582"/>
      <c r="C31" s="582"/>
      <c r="D31" s="582"/>
      <c r="E31" s="582"/>
      <c r="F31" s="582"/>
      <c r="G31" s="582"/>
      <c r="H31" s="582"/>
      <c r="I31" s="582"/>
      <c r="J31" s="583"/>
      <c r="K31" s="584"/>
    </row>
    <row r="32" spans="1:11" ht="19.5" customHeight="1" thickBot="1">
      <c r="A32" s="226" t="s">
        <v>30</v>
      </c>
      <c r="B32" s="488"/>
      <c r="C32" s="227" t="s">
        <v>31</v>
      </c>
      <c r="D32" s="488"/>
      <c r="E32" s="551"/>
      <c r="F32" s="551"/>
      <c r="G32" s="551"/>
      <c r="H32" s="551"/>
      <c r="I32" s="551"/>
      <c r="J32" s="223"/>
      <c r="K32" s="229"/>
    </row>
    <row r="33" spans="1:11" ht="12.75" customHeight="1" thickBot="1">
      <c r="A33" s="585"/>
      <c r="B33" s="586"/>
      <c r="C33" s="586"/>
      <c r="D33" s="586"/>
      <c r="E33" s="586"/>
      <c r="F33" s="586"/>
      <c r="G33" s="586"/>
      <c r="H33" s="586"/>
      <c r="I33" s="586"/>
      <c r="J33" s="587"/>
      <c r="K33" s="588"/>
    </row>
    <row r="34" spans="1:11" ht="19.5" thickBot="1" thickTop="1">
      <c r="A34" s="714" t="s">
        <v>56</v>
      </c>
      <c r="B34" s="715"/>
      <c r="C34" s="715"/>
      <c r="D34" s="715"/>
      <c r="E34" s="737"/>
      <c r="F34" s="738"/>
      <c r="G34" s="738"/>
      <c r="H34" s="738"/>
      <c r="I34" s="738"/>
      <c r="J34" s="738"/>
      <c r="K34" s="739"/>
    </row>
    <row r="35" spans="1:11" ht="18.75" thickBot="1">
      <c r="A35" s="222" t="s">
        <v>268</v>
      </c>
      <c r="B35" s="310"/>
      <c r="C35" s="234"/>
      <c r="D35" s="234"/>
      <c r="E35" s="745"/>
      <c r="F35" s="746"/>
      <c r="G35" s="746"/>
      <c r="H35" s="746"/>
      <c r="I35" s="746"/>
      <c r="J35" s="746"/>
      <c r="K35" s="747"/>
    </row>
    <row r="36" spans="1:11" ht="18.75" thickBot="1">
      <c r="A36" s="707" t="s">
        <v>427</v>
      </c>
      <c r="B36" s="708"/>
      <c r="C36" s="709"/>
      <c r="D36" s="709"/>
      <c r="E36" s="748"/>
      <c r="F36" s="749"/>
      <c r="G36" s="749"/>
      <c r="H36" s="749"/>
      <c r="I36" s="749"/>
      <c r="J36" s="749"/>
      <c r="K36" s="750"/>
    </row>
    <row r="37" spans="1:11" ht="18.75" thickBot="1">
      <c r="A37" s="707" t="s">
        <v>426</v>
      </c>
      <c r="B37" s="708"/>
      <c r="C37" s="709"/>
      <c r="D37" s="709"/>
      <c r="E37" s="748"/>
      <c r="F37" s="749"/>
      <c r="G37" s="749"/>
      <c r="H37" s="749"/>
      <c r="I37" s="749"/>
      <c r="J37" s="749"/>
      <c r="K37" s="750"/>
    </row>
    <row r="38" spans="1:13" ht="18.75" thickBot="1">
      <c r="A38" s="222" t="s">
        <v>33</v>
      </c>
      <c r="B38" s="223"/>
      <c r="C38" s="731"/>
      <c r="D38" s="740"/>
      <c r="E38" s="740"/>
      <c r="F38" s="740"/>
      <c r="G38" s="740"/>
      <c r="H38" s="740"/>
      <c r="I38" s="740"/>
      <c r="J38" s="740"/>
      <c r="K38" s="733"/>
      <c r="L38" s="2"/>
      <c r="M38" s="2"/>
    </row>
    <row r="39" spans="1:11" ht="18.75" thickBot="1">
      <c r="A39" s="222" t="s">
        <v>78</v>
      </c>
      <c r="B39" s="27"/>
      <c r="C39" s="731"/>
      <c r="D39" s="740"/>
      <c r="E39" s="740"/>
      <c r="F39" s="740"/>
      <c r="G39" s="740"/>
      <c r="H39" s="740"/>
      <c r="I39" s="740"/>
      <c r="J39" s="740"/>
      <c r="K39" s="741"/>
    </row>
    <row r="40" spans="1:11" ht="18.75" thickBot="1">
      <c r="A40" s="222" t="s">
        <v>55</v>
      </c>
      <c r="B40" s="224"/>
      <c r="C40" s="224"/>
      <c r="D40" s="224"/>
      <c r="E40" s="223"/>
      <c r="F40" s="742"/>
      <c r="G40" s="743"/>
      <c r="H40" s="743"/>
      <c r="I40" s="743"/>
      <c r="J40" s="743"/>
      <c r="K40" s="744"/>
    </row>
    <row r="41" spans="1:11" ht="18.75" thickBot="1">
      <c r="A41" s="331" t="s">
        <v>79</v>
      </c>
      <c r="B41" s="332"/>
      <c r="C41" s="332"/>
      <c r="D41" s="332"/>
      <c r="E41" s="734"/>
      <c r="F41" s="735"/>
      <c r="G41" s="735"/>
      <c r="H41" s="735"/>
      <c r="I41" s="735"/>
      <c r="J41" s="735"/>
      <c r="K41" s="736"/>
    </row>
    <row r="42" ht="13.5" thickTop="1"/>
    <row r="45" ht="12.75">
      <c r="H45" s="80"/>
    </row>
  </sheetData>
  <sheetProtection selectLockedCells="1"/>
  <mergeCells count="24">
    <mergeCell ref="E41:K41"/>
    <mergeCell ref="E34:K34"/>
    <mergeCell ref="C38:K38"/>
    <mergeCell ref="C39:K39"/>
    <mergeCell ref="F40:K40"/>
    <mergeCell ref="E35:K35"/>
    <mergeCell ref="E36:K36"/>
    <mergeCell ref="E37:K37"/>
    <mergeCell ref="A1:K1"/>
    <mergeCell ref="A2:K2"/>
    <mergeCell ref="A3:K3"/>
    <mergeCell ref="A12:B12"/>
    <mergeCell ref="B26:H26"/>
    <mergeCell ref="A6:K6"/>
    <mergeCell ref="A5:K5"/>
    <mergeCell ref="A7:K7"/>
    <mergeCell ref="E10:F10"/>
    <mergeCell ref="C12:E12"/>
    <mergeCell ref="A4:K4"/>
    <mergeCell ref="C30:H30"/>
    <mergeCell ref="A34:D34"/>
    <mergeCell ref="A8:K8"/>
    <mergeCell ref="C11:K11"/>
    <mergeCell ref="A9:K9"/>
  </mergeCells>
  <hyperlinks>
    <hyperlink ref="A5" r:id="rId1" display="mailto:dvhosp@saude.sp.gov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4"/>
  <headerFooter alignWithMargins="0">
    <oddFooter>&amp;R&amp;P de &amp;N  - &amp;D</oddFooter>
  </headerFooter>
  <legacyDrawing r:id="rId3"/>
  <oleObjects>
    <oleObject progId="PBrush" shapeId="52720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9"/>
  <sheetViews>
    <sheetView zoomScale="70" zoomScaleNormal="70" zoomScalePageLayoutView="0" workbookViewId="0" topLeftCell="A20">
      <selection activeCell="A28" sqref="A28"/>
    </sheetView>
  </sheetViews>
  <sheetFormatPr defaultColWidth="9.140625" defaultRowHeight="12.75"/>
  <cols>
    <col min="1" max="1" width="40.421875" style="105" customWidth="1"/>
    <col min="2" max="2" width="32.00390625" style="105" customWidth="1"/>
    <col min="3" max="3" width="13.7109375" style="105" customWidth="1"/>
    <col min="4" max="4" width="11.7109375" style="105" customWidth="1"/>
    <col min="5" max="5" width="13.28125" style="105" customWidth="1"/>
    <col min="6" max="6" width="12.00390625" style="105" customWidth="1"/>
    <col min="7" max="7" width="26.28125" style="105" customWidth="1"/>
    <col min="8" max="8" width="26.140625" style="105" customWidth="1"/>
    <col min="9" max="9" width="11.57421875" style="105" customWidth="1"/>
    <col min="10" max="10" width="13.7109375" style="105" customWidth="1"/>
    <col min="11" max="11" width="10.00390625" style="105" customWidth="1"/>
    <col min="12" max="12" width="11.28125" style="105" customWidth="1"/>
    <col min="13" max="13" width="3.00390625" style="105" customWidth="1"/>
    <col min="14" max="14" width="26.421875" style="105" customWidth="1"/>
    <col min="15" max="15" width="10.57421875" style="105" customWidth="1"/>
    <col min="16" max="16" width="13.8515625" style="105" customWidth="1"/>
    <col min="17" max="17" width="9.140625" style="105" customWidth="1"/>
    <col min="18" max="18" width="11.28125" style="105" customWidth="1"/>
    <col min="19" max="26" width="9.140625" style="105" customWidth="1"/>
    <col min="27" max="27" width="12.7109375" style="105" bestFit="1" customWidth="1"/>
    <col min="28" max="16384" width="9.140625" style="105" customWidth="1"/>
  </cols>
  <sheetData>
    <row r="1" spans="1:9" ht="21.75" thickBot="1" thickTop="1">
      <c r="A1" s="559" t="s">
        <v>351</v>
      </c>
      <c r="B1" s="560"/>
      <c r="C1" s="560"/>
      <c r="D1" s="560"/>
      <c r="E1" s="561"/>
      <c r="F1" s="562"/>
      <c r="H1" s="490"/>
      <c r="I1" s="107"/>
    </row>
    <row r="2" spans="1:27" ht="18.75" thickBot="1">
      <c r="A2" s="563" t="s">
        <v>51</v>
      </c>
      <c r="B2" s="564"/>
      <c r="C2" s="564"/>
      <c r="D2" s="564"/>
      <c r="E2" s="565"/>
      <c r="F2" s="566"/>
      <c r="G2" s="106"/>
      <c r="H2" s="552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9" ht="15.75">
      <c r="A3" s="457" t="s">
        <v>164</v>
      </c>
      <c r="B3" s="458"/>
      <c r="C3" s="458"/>
      <c r="D3" s="458"/>
      <c r="E3" s="459"/>
      <c r="F3" s="460"/>
      <c r="H3" s="127"/>
      <c r="I3" s="107"/>
    </row>
    <row r="4" spans="1:9" ht="16.5" thickBot="1">
      <c r="A4" s="461" t="s">
        <v>95</v>
      </c>
      <c r="B4" s="462"/>
      <c r="C4" s="462"/>
      <c r="D4" s="462"/>
      <c r="E4" s="463"/>
      <c r="F4" s="464"/>
      <c r="H4" s="127"/>
      <c r="I4" s="107"/>
    </row>
    <row r="5" spans="1:9" ht="9" customHeight="1" thickBot="1">
      <c r="A5" s="465"/>
      <c r="B5" s="466"/>
      <c r="C5" s="466"/>
      <c r="D5" s="466"/>
      <c r="E5" s="467"/>
      <c r="F5" s="468"/>
      <c r="H5" s="127"/>
      <c r="I5" s="107"/>
    </row>
    <row r="6" spans="1:9" ht="15.75">
      <c r="A6" s="469" t="s">
        <v>165</v>
      </c>
      <c r="B6" s="470"/>
      <c r="C6" s="470"/>
      <c r="D6" s="470"/>
      <c r="E6" s="459"/>
      <c r="F6" s="460"/>
      <c r="H6" s="127"/>
      <c r="I6" s="107"/>
    </row>
    <row r="7" spans="1:6" ht="15.75">
      <c r="A7" s="471" t="s">
        <v>163</v>
      </c>
      <c r="B7" s="466"/>
      <c r="C7" s="466"/>
      <c r="D7" s="466"/>
      <c r="E7" s="467"/>
      <c r="F7" s="468"/>
    </row>
    <row r="8" spans="1:6" ht="15.75">
      <c r="A8" s="465" t="s">
        <v>234</v>
      </c>
      <c r="B8" s="466"/>
      <c r="C8" s="466"/>
      <c r="D8" s="466"/>
      <c r="E8" s="467"/>
      <c r="F8" s="468"/>
    </row>
    <row r="9" spans="1:6" ht="15.75">
      <c r="A9" s="465" t="s">
        <v>166</v>
      </c>
      <c r="B9" s="466"/>
      <c r="C9" s="466"/>
      <c r="D9" s="466"/>
      <c r="E9" s="467"/>
      <c r="F9" s="468"/>
    </row>
    <row r="10" spans="1:6" ht="15.75">
      <c r="A10" s="465" t="s">
        <v>167</v>
      </c>
      <c r="B10" s="466"/>
      <c r="C10" s="466"/>
      <c r="D10" s="466"/>
      <c r="E10" s="467"/>
      <c r="F10" s="468"/>
    </row>
    <row r="11" spans="1:6" ht="16.5" thickBot="1">
      <c r="A11" s="472" t="s">
        <v>168</v>
      </c>
      <c r="B11" s="462"/>
      <c r="C11" s="462"/>
      <c r="D11" s="462"/>
      <c r="E11" s="463"/>
      <c r="F11" s="464"/>
    </row>
    <row r="12" spans="1:6" ht="6" customHeight="1" thickBot="1">
      <c r="A12" s="473"/>
      <c r="B12" s="466"/>
      <c r="C12" s="466"/>
      <c r="D12" s="466"/>
      <c r="E12" s="467"/>
      <c r="F12" s="468"/>
    </row>
    <row r="13" spans="1:6" ht="16.5" thickBot="1">
      <c r="A13" s="474" t="s">
        <v>52</v>
      </c>
      <c r="B13" s="475"/>
      <c r="C13" s="475"/>
      <c r="D13" s="475"/>
      <c r="E13" s="476"/>
      <c r="F13" s="477"/>
    </row>
    <row r="14" ht="14.25" thickBot="1" thickTop="1"/>
    <row r="15" spans="1:18" ht="13.5" thickBot="1">
      <c r="A15" s="567" t="s">
        <v>39</v>
      </c>
      <c r="B15" s="568"/>
      <c r="C15" s="765" t="s">
        <v>96</v>
      </c>
      <c r="D15" s="766"/>
      <c r="E15" s="765" t="s">
        <v>97</v>
      </c>
      <c r="F15" s="766"/>
      <c r="H15" s="569" t="s">
        <v>96</v>
      </c>
      <c r="I15" s="570"/>
      <c r="J15" s="571"/>
      <c r="K15" s="571"/>
      <c r="L15" s="571"/>
      <c r="M15" s="571"/>
      <c r="N15" s="569" t="s">
        <v>97</v>
      </c>
      <c r="O15" s="572"/>
      <c r="P15" s="571"/>
      <c r="Q15" s="571"/>
      <c r="R15" s="571"/>
    </row>
    <row r="16" spans="1:18" ht="13.5" thickBot="1">
      <c r="A16" s="309" t="s">
        <v>98</v>
      </c>
      <c r="B16" s="309" t="s">
        <v>99</v>
      </c>
      <c r="C16" s="309" t="s">
        <v>100</v>
      </c>
      <c r="D16" s="309" t="s">
        <v>101</v>
      </c>
      <c r="E16" s="309" t="s">
        <v>100</v>
      </c>
      <c r="F16" s="109" t="s">
        <v>101</v>
      </c>
      <c r="H16" s="573" t="s">
        <v>39</v>
      </c>
      <c r="I16" s="574" t="s">
        <v>102</v>
      </c>
      <c r="J16" s="574" t="s">
        <v>103</v>
      </c>
      <c r="K16" s="575"/>
      <c r="L16" s="576"/>
      <c r="M16" s="571"/>
      <c r="N16" s="573" t="s">
        <v>39</v>
      </c>
      <c r="O16" s="574" t="s">
        <v>102</v>
      </c>
      <c r="P16" s="574" t="s">
        <v>103</v>
      </c>
      <c r="Q16" s="575"/>
      <c r="R16" s="576"/>
    </row>
    <row r="17" spans="1:18" ht="13.5" thickBot="1">
      <c r="A17" s="553" t="s">
        <v>386</v>
      </c>
      <c r="B17" s="553" t="s">
        <v>387</v>
      </c>
      <c r="C17" s="523"/>
      <c r="D17" s="553">
        <f>C17/10</f>
        <v>0</v>
      </c>
      <c r="E17" s="524"/>
      <c r="F17" s="553">
        <f>E17/10</f>
        <v>0</v>
      </c>
      <c r="H17" s="109" t="s">
        <v>106</v>
      </c>
      <c r="I17" s="111" t="s">
        <v>107</v>
      </c>
      <c r="J17" s="478" t="s">
        <v>108</v>
      </c>
      <c r="K17" s="495" t="s">
        <v>109</v>
      </c>
      <c r="L17" s="109" t="s">
        <v>110</v>
      </c>
      <c r="M17" s="108"/>
      <c r="N17" s="110" t="s">
        <v>106</v>
      </c>
      <c r="O17" s="109" t="s">
        <v>107</v>
      </c>
      <c r="P17" s="478" t="s">
        <v>108</v>
      </c>
      <c r="Q17" s="112" t="s">
        <v>109</v>
      </c>
      <c r="R17" s="111" t="s">
        <v>110</v>
      </c>
    </row>
    <row r="18" spans="1:18" ht="12.75">
      <c r="A18" s="203" t="s">
        <v>386</v>
      </c>
      <c r="B18" s="203" t="s">
        <v>388</v>
      </c>
      <c r="C18" s="496"/>
      <c r="D18" s="203">
        <f>C18/4</f>
        <v>0</v>
      </c>
      <c r="E18" s="497"/>
      <c r="F18" s="203">
        <f>E18/4</f>
        <v>0</v>
      </c>
      <c r="H18" s="554" t="s">
        <v>385</v>
      </c>
      <c r="I18" s="206">
        <f>SUM(D17:D20)</f>
        <v>0</v>
      </c>
      <c r="J18" s="206">
        <v>1</v>
      </c>
      <c r="K18" s="206">
        <f>I18/J18</f>
        <v>0</v>
      </c>
      <c r="L18" s="206" t="e">
        <f>K18/K$52*1000</f>
        <v>#DIV/0!</v>
      </c>
      <c r="M18" s="108"/>
      <c r="N18" s="554" t="s">
        <v>385</v>
      </c>
      <c r="O18" s="206">
        <f>SUM(F17:F20)</f>
        <v>0</v>
      </c>
      <c r="P18" s="555">
        <v>1</v>
      </c>
      <c r="Q18" s="206">
        <f aca="true" t="shared" si="0" ref="Q18:Q43">O18/P18</f>
        <v>0</v>
      </c>
      <c r="R18" s="522" t="e">
        <f>Q18/Q$52*1000</f>
        <v>#DIV/0!</v>
      </c>
    </row>
    <row r="19" spans="1:18" ht="12.75">
      <c r="A19" s="203" t="s">
        <v>386</v>
      </c>
      <c r="B19" s="203" t="s">
        <v>389</v>
      </c>
      <c r="C19" s="496"/>
      <c r="D19" s="203">
        <f>C19/2</f>
        <v>0</v>
      </c>
      <c r="E19" s="497"/>
      <c r="F19" s="203">
        <f>E19/2</f>
        <v>0</v>
      </c>
      <c r="H19" s="201" t="s">
        <v>127</v>
      </c>
      <c r="I19" s="144">
        <f>D21+D22</f>
        <v>0</v>
      </c>
      <c r="J19" s="489">
        <v>6</v>
      </c>
      <c r="K19" s="144">
        <f aca="true" t="shared" si="1" ref="K19:K41">I19/J19</f>
        <v>0</v>
      </c>
      <c r="L19" s="144" t="e">
        <f>K19/K$52*1000</f>
        <v>#DIV/0!</v>
      </c>
      <c r="M19" s="108"/>
      <c r="N19" s="201" t="s">
        <v>127</v>
      </c>
      <c r="O19" s="144">
        <f>F21+F22</f>
        <v>0</v>
      </c>
      <c r="P19" s="507">
        <v>6</v>
      </c>
      <c r="Q19" s="144">
        <f t="shared" si="0"/>
        <v>0</v>
      </c>
      <c r="R19" s="209" t="e">
        <f>Q19/Q$52*1000</f>
        <v>#DIV/0!</v>
      </c>
    </row>
    <row r="20" spans="1:18" ht="12.75">
      <c r="A20" s="203" t="s">
        <v>386</v>
      </c>
      <c r="B20" s="203" t="s">
        <v>390</v>
      </c>
      <c r="C20" s="496"/>
      <c r="D20" s="203">
        <f>C20</f>
        <v>0</v>
      </c>
      <c r="E20" s="497"/>
      <c r="F20" s="203">
        <f>E20</f>
        <v>0</v>
      </c>
      <c r="H20" s="200" t="s">
        <v>113</v>
      </c>
      <c r="I20" s="144">
        <f>D23+D24</f>
        <v>0</v>
      </c>
      <c r="J20" s="489">
        <v>4</v>
      </c>
      <c r="K20" s="144">
        <f t="shared" si="1"/>
        <v>0</v>
      </c>
      <c r="L20" s="144" t="e">
        <f aca="true" t="shared" si="2" ref="L20:L50">K20/K$52*1000</f>
        <v>#DIV/0!</v>
      </c>
      <c r="M20" s="108"/>
      <c r="N20" s="200" t="s">
        <v>113</v>
      </c>
      <c r="O20" s="144">
        <f>F23+F24</f>
        <v>0</v>
      </c>
      <c r="P20" s="507">
        <v>4</v>
      </c>
      <c r="Q20" s="144">
        <f t="shared" si="0"/>
        <v>0</v>
      </c>
      <c r="R20" s="209" t="e">
        <f aca="true" t="shared" si="3" ref="R20:R50">Q20/Q$52*1000</f>
        <v>#DIV/0!</v>
      </c>
    </row>
    <row r="21" spans="1:18" ht="12.75">
      <c r="A21" s="203" t="s">
        <v>384</v>
      </c>
      <c r="B21" s="211" t="s">
        <v>134</v>
      </c>
      <c r="C21" s="517"/>
      <c r="D21" s="144">
        <f>C21*2</f>
        <v>0</v>
      </c>
      <c r="E21" s="518"/>
      <c r="F21" s="144">
        <f>E21*2</f>
        <v>0</v>
      </c>
      <c r="H21" s="200" t="s">
        <v>111</v>
      </c>
      <c r="I21" s="144">
        <f>D25</f>
        <v>0</v>
      </c>
      <c r="J21" s="489">
        <v>4</v>
      </c>
      <c r="K21" s="144">
        <f t="shared" si="1"/>
        <v>0</v>
      </c>
      <c r="L21" s="144" t="e">
        <f t="shared" si="2"/>
        <v>#DIV/0!</v>
      </c>
      <c r="M21" s="108"/>
      <c r="N21" s="200" t="s">
        <v>111</v>
      </c>
      <c r="O21" s="144">
        <f>F25</f>
        <v>0</v>
      </c>
      <c r="P21" s="507">
        <v>4</v>
      </c>
      <c r="Q21" s="144">
        <f t="shared" si="0"/>
        <v>0</v>
      </c>
      <c r="R21" s="209" t="e">
        <f t="shared" si="3"/>
        <v>#DIV/0!</v>
      </c>
    </row>
    <row r="22" spans="1:18" ht="12.75">
      <c r="A22" s="203" t="s">
        <v>384</v>
      </c>
      <c r="B22" s="211" t="s">
        <v>136</v>
      </c>
      <c r="C22" s="517"/>
      <c r="D22" s="144">
        <f>C22*3</f>
        <v>0</v>
      </c>
      <c r="E22" s="518"/>
      <c r="F22" s="144">
        <f>E22*3</f>
        <v>0</v>
      </c>
      <c r="H22" s="200" t="s">
        <v>112</v>
      </c>
      <c r="I22" s="144">
        <f>D26</f>
        <v>0</v>
      </c>
      <c r="J22" s="489">
        <v>4</v>
      </c>
      <c r="K22" s="144">
        <f>I22/J22</f>
        <v>0</v>
      </c>
      <c r="L22" s="144" t="e">
        <f t="shared" si="2"/>
        <v>#DIV/0!</v>
      </c>
      <c r="M22" s="108"/>
      <c r="N22" s="200" t="s">
        <v>112</v>
      </c>
      <c r="O22" s="144">
        <f>F26</f>
        <v>0</v>
      </c>
      <c r="P22" s="507">
        <v>4</v>
      </c>
      <c r="Q22" s="144">
        <f t="shared" si="0"/>
        <v>0</v>
      </c>
      <c r="R22" s="209" t="e">
        <f t="shared" si="3"/>
        <v>#DIV/0!</v>
      </c>
    </row>
    <row r="23" spans="1:18" ht="12.75">
      <c r="A23" s="144" t="s">
        <v>113</v>
      </c>
      <c r="B23" s="211" t="s">
        <v>105</v>
      </c>
      <c r="C23" s="517"/>
      <c r="D23" s="144">
        <f>C23</f>
        <v>0</v>
      </c>
      <c r="E23" s="517"/>
      <c r="F23" s="144">
        <f>E23</f>
        <v>0</v>
      </c>
      <c r="H23" s="200" t="s">
        <v>355</v>
      </c>
      <c r="I23" s="144">
        <f>D27</f>
        <v>0</v>
      </c>
      <c r="J23" s="144">
        <v>6</v>
      </c>
      <c r="K23" s="144">
        <f>I23/J23</f>
        <v>0</v>
      </c>
      <c r="L23" s="144" t="e">
        <f t="shared" si="2"/>
        <v>#DIV/0!</v>
      </c>
      <c r="M23" s="108"/>
      <c r="N23" s="200" t="s">
        <v>355</v>
      </c>
      <c r="O23" s="144">
        <f>F27</f>
        <v>0</v>
      </c>
      <c r="P23" s="208">
        <v>6</v>
      </c>
      <c r="Q23" s="144">
        <f>O23/P23</f>
        <v>0</v>
      </c>
      <c r="R23" s="209" t="e">
        <f t="shared" si="3"/>
        <v>#DIV/0!</v>
      </c>
    </row>
    <row r="24" spans="1:18" ht="12.75">
      <c r="A24" s="144" t="s">
        <v>113</v>
      </c>
      <c r="B24" s="211" t="s">
        <v>114</v>
      </c>
      <c r="C24" s="517"/>
      <c r="D24" s="144">
        <f>C24*2</f>
        <v>0</v>
      </c>
      <c r="E24" s="517"/>
      <c r="F24" s="144">
        <f>E24*2</f>
        <v>0</v>
      </c>
      <c r="H24" s="200" t="s">
        <v>357</v>
      </c>
      <c r="I24" s="144">
        <f>D28</f>
        <v>0</v>
      </c>
      <c r="J24" s="144">
        <v>3</v>
      </c>
      <c r="K24" s="144">
        <f>I24/J24</f>
        <v>0</v>
      </c>
      <c r="L24" s="144" t="e">
        <f t="shared" si="2"/>
        <v>#DIV/0!</v>
      </c>
      <c r="M24" s="108"/>
      <c r="N24" s="200" t="s">
        <v>357</v>
      </c>
      <c r="O24" s="144">
        <f>F28</f>
        <v>0</v>
      </c>
      <c r="P24" s="208">
        <v>3</v>
      </c>
      <c r="Q24" s="144">
        <f>O24/P24</f>
        <v>0</v>
      </c>
      <c r="R24" s="209" t="e">
        <f t="shared" si="3"/>
        <v>#DIV/0!</v>
      </c>
    </row>
    <row r="25" spans="1:18" ht="12.75">
      <c r="A25" s="144" t="s">
        <v>111</v>
      </c>
      <c r="B25" s="211" t="s">
        <v>105</v>
      </c>
      <c r="C25" s="517"/>
      <c r="D25" s="144">
        <f>C25</f>
        <v>0</v>
      </c>
      <c r="E25" s="517"/>
      <c r="F25" s="144">
        <f>E25</f>
        <v>0</v>
      </c>
      <c r="H25" s="200" t="s">
        <v>104</v>
      </c>
      <c r="I25" s="114">
        <f>D29</f>
        <v>0</v>
      </c>
      <c r="J25" s="480">
        <v>2</v>
      </c>
      <c r="K25" s="114">
        <f>I25/J25</f>
        <v>0</v>
      </c>
      <c r="L25" s="114" t="e">
        <f t="shared" si="2"/>
        <v>#DIV/0!</v>
      </c>
      <c r="M25" s="108"/>
      <c r="N25" s="200" t="s">
        <v>104</v>
      </c>
      <c r="O25" s="144">
        <f>F29</f>
        <v>0</v>
      </c>
      <c r="P25" s="508">
        <v>2</v>
      </c>
      <c r="Q25" s="144">
        <f>O25/P25</f>
        <v>0</v>
      </c>
      <c r="R25" s="209" t="e">
        <f t="shared" si="3"/>
        <v>#DIV/0!</v>
      </c>
    </row>
    <row r="26" spans="1:18" ht="12.75">
      <c r="A26" s="144" t="s">
        <v>112</v>
      </c>
      <c r="B26" s="211" t="s">
        <v>105</v>
      </c>
      <c r="C26" s="517"/>
      <c r="D26" s="144">
        <f>C26</f>
        <v>0</v>
      </c>
      <c r="E26" s="517"/>
      <c r="F26" s="144">
        <f>E26</f>
        <v>0</v>
      </c>
      <c r="H26" s="201" t="s">
        <v>117</v>
      </c>
      <c r="I26" s="114">
        <f>D30+D33</f>
        <v>0</v>
      </c>
      <c r="J26" s="480">
        <v>1</v>
      </c>
      <c r="K26" s="114">
        <f t="shared" si="1"/>
        <v>0</v>
      </c>
      <c r="L26" s="114" t="e">
        <f t="shared" si="2"/>
        <v>#DIV/0!</v>
      </c>
      <c r="M26" s="108"/>
      <c r="N26" s="201" t="s">
        <v>117</v>
      </c>
      <c r="O26" s="114">
        <f>F30+F33</f>
        <v>0</v>
      </c>
      <c r="P26" s="508">
        <v>1</v>
      </c>
      <c r="Q26" s="114">
        <f t="shared" si="0"/>
        <v>0</v>
      </c>
      <c r="R26" s="117" t="e">
        <f t="shared" si="3"/>
        <v>#DIV/0!</v>
      </c>
    </row>
    <row r="27" spans="1:18" ht="12.75">
      <c r="A27" s="144" t="s">
        <v>354</v>
      </c>
      <c r="B27" s="211" t="s">
        <v>353</v>
      </c>
      <c r="C27" s="517"/>
      <c r="D27" s="144">
        <f>C27*2.5</f>
        <v>0</v>
      </c>
      <c r="E27" s="517"/>
      <c r="F27" s="144">
        <f>E27*2.5</f>
        <v>0</v>
      </c>
      <c r="H27" s="201" t="s">
        <v>119</v>
      </c>
      <c r="I27" s="114">
        <f>D31+D32</f>
        <v>0</v>
      </c>
      <c r="J27" s="480">
        <v>0.8</v>
      </c>
      <c r="K27" s="114">
        <f t="shared" si="1"/>
        <v>0</v>
      </c>
      <c r="L27" s="114" t="e">
        <f t="shared" si="2"/>
        <v>#DIV/0!</v>
      </c>
      <c r="M27" s="108"/>
      <c r="N27" s="201" t="s">
        <v>119</v>
      </c>
      <c r="O27" s="114">
        <f>F31+F32</f>
        <v>0</v>
      </c>
      <c r="P27" s="508">
        <v>0.8</v>
      </c>
      <c r="Q27" s="114">
        <f t="shared" si="0"/>
        <v>0</v>
      </c>
      <c r="R27" s="117" t="e">
        <f t="shared" si="3"/>
        <v>#DIV/0!</v>
      </c>
    </row>
    <row r="28" spans="1:18" ht="12.75">
      <c r="A28" s="144" t="s">
        <v>356</v>
      </c>
      <c r="B28" s="211" t="s">
        <v>134</v>
      </c>
      <c r="C28" s="517"/>
      <c r="D28" s="144">
        <f>C28*2</f>
        <v>0</v>
      </c>
      <c r="E28" s="517"/>
      <c r="F28" s="144">
        <f>E28*2</f>
        <v>0</v>
      </c>
      <c r="H28" s="201" t="s">
        <v>133</v>
      </c>
      <c r="I28" s="114">
        <f>D34</f>
        <v>0</v>
      </c>
      <c r="J28" s="480">
        <v>1</v>
      </c>
      <c r="K28" s="114">
        <f t="shared" si="1"/>
        <v>0</v>
      </c>
      <c r="L28" s="114" t="e">
        <f t="shared" si="2"/>
        <v>#DIV/0!</v>
      </c>
      <c r="M28" s="108"/>
      <c r="N28" s="201" t="s">
        <v>133</v>
      </c>
      <c r="O28" s="114">
        <f>F34</f>
        <v>0</v>
      </c>
      <c r="P28" s="508">
        <v>1</v>
      </c>
      <c r="Q28" s="114">
        <f t="shared" si="0"/>
        <v>0</v>
      </c>
      <c r="R28" s="117" t="e">
        <f t="shared" si="3"/>
        <v>#DIV/0!</v>
      </c>
    </row>
    <row r="29" spans="1:18" ht="12.75">
      <c r="A29" s="144" t="s">
        <v>104</v>
      </c>
      <c r="B29" s="211" t="s">
        <v>105</v>
      </c>
      <c r="C29" s="517"/>
      <c r="D29" s="144">
        <f>C29</f>
        <v>0</v>
      </c>
      <c r="E29" s="517"/>
      <c r="F29" s="144">
        <f>E29</f>
        <v>0</v>
      </c>
      <c r="H29" s="201" t="s">
        <v>128</v>
      </c>
      <c r="I29" s="114">
        <f>D35+D36</f>
        <v>0</v>
      </c>
      <c r="J29" s="480">
        <v>2</v>
      </c>
      <c r="K29" s="114">
        <f t="shared" si="1"/>
        <v>0</v>
      </c>
      <c r="L29" s="114" t="e">
        <f t="shared" si="2"/>
        <v>#DIV/0!</v>
      </c>
      <c r="M29" s="108"/>
      <c r="N29" s="201" t="s">
        <v>128</v>
      </c>
      <c r="O29" s="114">
        <f>F35+F36</f>
        <v>0</v>
      </c>
      <c r="P29" s="508">
        <v>2</v>
      </c>
      <c r="Q29" s="114">
        <f t="shared" si="0"/>
        <v>0</v>
      </c>
      <c r="R29" s="117" t="e">
        <f t="shared" si="3"/>
        <v>#DIV/0!</v>
      </c>
    </row>
    <row r="30" spans="1:18" ht="12.75">
      <c r="A30" s="203" t="s">
        <v>115</v>
      </c>
      <c r="B30" s="211" t="s">
        <v>116</v>
      </c>
      <c r="C30" s="517"/>
      <c r="D30" s="144">
        <f>C30/4</f>
        <v>0</v>
      </c>
      <c r="E30" s="517"/>
      <c r="F30" s="114">
        <f>E30/4</f>
        <v>0</v>
      </c>
      <c r="H30" s="201" t="s">
        <v>121</v>
      </c>
      <c r="I30" s="114">
        <f>D39+D40</f>
        <v>0</v>
      </c>
      <c r="J30" s="480">
        <v>0.5</v>
      </c>
      <c r="K30" s="114">
        <f t="shared" si="1"/>
        <v>0</v>
      </c>
      <c r="L30" s="114" t="e">
        <f t="shared" si="2"/>
        <v>#DIV/0!</v>
      </c>
      <c r="M30" s="108"/>
      <c r="N30" s="201" t="s">
        <v>121</v>
      </c>
      <c r="O30" s="114">
        <f>F39+F40</f>
        <v>0</v>
      </c>
      <c r="P30" s="508">
        <v>0.5</v>
      </c>
      <c r="Q30" s="114">
        <f t="shared" si="0"/>
        <v>0</v>
      </c>
      <c r="R30" s="117" t="e">
        <f t="shared" si="3"/>
        <v>#DIV/0!</v>
      </c>
    </row>
    <row r="31" spans="1:18" ht="12.75">
      <c r="A31" s="203" t="s">
        <v>115</v>
      </c>
      <c r="B31" s="211" t="s">
        <v>118</v>
      </c>
      <c r="C31" s="517"/>
      <c r="D31" s="114">
        <f>C31/5</f>
        <v>0</v>
      </c>
      <c r="E31" s="517"/>
      <c r="F31" s="114">
        <f>E31/5</f>
        <v>0</v>
      </c>
      <c r="H31" s="201" t="s">
        <v>124</v>
      </c>
      <c r="I31" s="114">
        <f>D37+D38</f>
        <v>0</v>
      </c>
      <c r="J31" s="480">
        <v>0.5</v>
      </c>
      <c r="K31" s="114">
        <f t="shared" si="1"/>
        <v>0</v>
      </c>
      <c r="L31" s="114" t="e">
        <f t="shared" si="2"/>
        <v>#DIV/0!</v>
      </c>
      <c r="M31" s="108"/>
      <c r="N31" s="201" t="s">
        <v>124</v>
      </c>
      <c r="O31" s="114">
        <f>F37+F38</f>
        <v>0</v>
      </c>
      <c r="P31" s="508">
        <v>0.5</v>
      </c>
      <c r="Q31" s="114">
        <f t="shared" si="0"/>
        <v>0</v>
      </c>
      <c r="R31" s="117" t="e">
        <f t="shared" si="3"/>
        <v>#DIV/0!</v>
      </c>
    </row>
    <row r="32" spans="1:18" ht="12.75">
      <c r="A32" s="203" t="s">
        <v>115</v>
      </c>
      <c r="B32" s="203" t="s">
        <v>141</v>
      </c>
      <c r="C32" s="519"/>
      <c r="D32" s="144">
        <f>C32/2.5</f>
        <v>0</v>
      </c>
      <c r="E32" s="519"/>
      <c r="F32" s="144">
        <f>E32/2.5</f>
        <v>0</v>
      </c>
      <c r="H32" s="201" t="s">
        <v>159</v>
      </c>
      <c r="I32" s="114">
        <f>D42</f>
        <v>0</v>
      </c>
      <c r="J32" s="480">
        <v>1.2</v>
      </c>
      <c r="K32" s="114">
        <f t="shared" si="1"/>
        <v>0</v>
      </c>
      <c r="L32" s="114" t="e">
        <f t="shared" si="2"/>
        <v>#DIV/0!</v>
      </c>
      <c r="M32" s="108"/>
      <c r="N32" s="201" t="s">
        <v>159</v>
      </c>
      <c r="O32" s="114">
        <f>F42</f>
        <v>0</v>
      </c>
      <c r="P32" s="508">
        <v>1.2</v>
      </c>
      <c r="Q32" s="114">
        <f t="shared" si="0"/>
        <v>0</v>
      </c>
      <c r="R32" s="117" t="e">
        <f t="shared" si="3"/>
        <v>#DIV/0!</v>
      </c>
    </row>
    <row r="33" spans="1:18" ht="12.75">
      <c r="A33" s="203" t="s">
        <v>115</v>
      </c>
      <c r="B33" s="211" t="s">
        <v>120</v>
      </c>
      <c r="C33" s="517"/>
      <c r="D33" s="114">
        <f>C33/2</f>
        <v>0</v>
      </c>
      <c r="E33" s="517"/>
      <c r="F33" s="114">
        <f>E33/2</f>
        <v>0</v>
      </c>
      <c r="H33" s="201" t="s">
        <v>160</v>
      </c>
      <c r="I33" s="114">
        <f>D41</f>
        <v>0</v>
      </c>
      <c r="J33" s="480">
        <v>1.2</v>
      </c>
      <c r="K33" s="114">
        <f t="shared" si="1"/>
        <v>0</v>
      </c>
      <c r="L33" s="114" t="e">
        <f t="shared" si="2"/>
        <v>#DIV/0!</v>
      </c>
      <c r="M33" s="108"/>
      <c r="N33" s="201" t="s">
        <v>160</v>
      </c>
      <c r="O33" s="114">
        <f>F41</f>
        <v>0</v>
      </c>
      <c r="P33" s="508">
        <v>1.2</v>
      </c>
      <c r="Q33" s="114">
        <f t="shared" si="0"/>
        <v>0</v>
      </c>
      <c r="R33" s="117" t="e">
        <f t="shared" si="3"/>
        <v>#DIV/0!</v>
      </c>
    </row>
    <row r="34" spans="1:18" ht="12.75">
      <c r="A34" s="203" t="s">
        <v>133</v>
      </c>
      <c r="B34" s="211" t="s">
        <v>105</v>
      </c>
      <c r="C34" s="517"/>
      <c r="D34" s="114">
        <f>C34</f>
        <v>0</v>
      </c>
      <c r="E34" s="517"/>
      <c r="F34" s="114">
        <f>E34</f>
        <v>0</v>
      </c>
      <c r="H34" s="201" t="s">
        <v>131</v>
      </c>
      <c r="I34" s="114">
        <f>D43+D44</f>
        <v>0</v>
      </c>
      <c r="J34" s="480">
        <v>3</v>
      </c>
      <c r="K34" s="114">
        <f t="shared" si="1"/>
        <v>0</v>
      </c>
      <c r="L34" s="114" t="e">
        <f t="shared" si="2"/>
        <v>#DIV/0!</v>
      </c>
      <c r="M34" s="108"/>
      <c r="N34" s="201" t="s">
        <v>131</v>
      </c>
      <c r="O34" s="114">
        <f>F43+F44</f>
        <v>0</v>
      </c>
      <c r="P34" s="508">
        <v>3</v>
      </c>
      <c r="Q34" s="114">
        <f t="shared" si="0"/>
        <v>0</v>
      </c>
      <c r="R34" s="117" t="e">
        <f t="shared" si="3"/>
        <v>#DIV/0!</v>
      </c>
    </row>
    <row r="35" spans="1:18" ht="12.75">
      <c r="A35" s="203" t="s">
        <v>128</v>
      </c>
      <c r="B35" s="211" t="s">
        <v>123</v>
      </c>
      <c r="C35" s="517"/>
      <c r="D35" s="114">
        <f>C35/4</f>
        <v>0</v>
      </c>
      <c r="E35" s="517"/>
      <c r="F35" s="114">
        <f>E35/4</f>
        <v>0</v>
      </c>
      <c r="H35" s="201" t="s">
        <v>161</v>
      </c>
      <c r="I35" s="114">
        <f>D46</f>
        <v>0</v>
      </c>
      <c r="J35" s="480">
        <v>0.4</v>
      </c>
      <c r="K35" s="114">
        <f t="shared" si="1"/>
        <v>0</v>
      </c>
      <c r="L35" s="114" t="e">
        <f t="shared" si="2"/>
        <v>#DIV/0!</v>
      </c>
      <c r="M35" s="108"/>
      <c r="N35" s="201" t="s">
        <v>161</v>
      </c>
      <c r="O35" s="114">
        <f>F46</f>
        <v>0</v>
      </c>
      <c r="P35" s="508">
        <v>0.4</v>
      </c>
      <c r="Q35" s="114">
        <f t="shared" si="0"/>
        <v>0</v>
      </c>
      <c r="R35" s="117" t="e">
        <f t="shared" si="3"/>
        <v>#DIV/0!</v>
      </c>
    </row>
    <row r="36" spans="1:18" ht="12.75">
      <c r="A36" s="203" t="s">
        <v>128</v>
      </c>
      <c r="B36" s="211" t="s">
        <v>125</v>
      </c>
      <c r="C36" s="517"/>
      <c r="D36" s="114">
        <f>C36/2</f>
        <v>0</v>
      </c>
      <c r="E36" s="517"/>
      <c r="F36" s="114">
        <f>E36/2</f>
        <v>0</v>
      </c>
      <c r="H36" s="201" t="s">
        <v>162</v>
      </c>
      <c r="I36" s="114">
        <f>D45</f>
        <v>0</v>
      </c>
      <c r="J36" s="480">
        <v>0.4</v>
      </c>
      <c r="K36" s="114">
        <f t="shared" si="1"/>
        <v>0</v>
      </c>
      <c r="L36" s="114" t="e">
        <f t="shared" si="2"/>
        <v>#DIV/0!</v>
      </c>
      <c r="M36" s="108"/>
      <c r="N36" s="201" t="s">
        <v>162</v>
      </c>
      <c r="O36" s="114">
        <f>F45</f>
        <v>0</v>
      </c>
      <c r="P36" s="508">
        <v>0.4</v>
      </c>
      <c r="Q36" s="114">
        <f t="shared" si="0"/>
        <v>0</v>
      </c>
      <c r="R36" s="117" t="e">
        <f t="shared" si="3"/>
        <v>#DIV/0!</v>
      </c>
    </row>
    <row r="37" spans="1:18" ht="12.75">
      <c r="A37" s="203" t="s">
        <v>122</v>
      </c>
      <c r="B37" s="211" t="s">
        <v>123</v>
      </c>
      <c r="C37" s="517"/>
      <c r="D37" s="114">
        <f>C37/4</f>
        <v>0</v>
      </c>
      <c r="E37" s="517"/>
      <c r="F37" s="114">
        <f>E37/4</f>
        <v>0</v>
      </c>
      <c r="H37" s="201" t="s">
        <v>126</v>
      </c>
      <c r="I37" s="114">
        <f>D47+D48</f>
        <v>0</v>
      </c>
      <c r="J37" s="480">
        <v>14</v>
      </c>
      <c r="K37" s="114">
        <f t="shared" si="1"/>
        <v>0</v>
      </c>
      <c r="L37" s="114" t="e">
        <f t="shared" si="2"/>
        <v>#DIV/0!</v>
      </c>
      <c r="M37" s="108"/>
      <c r="N37" s="201" t="s">
        <v>126</v>
      </c>
      <c r="O37" s="114">
        <f>F47+F48</f>
        <v>0</v>
      </c>
      <c r="P37" s="508">
        <v>14</v>
      </c>
      <c r="Q37" s="114">
        <f t="shared" si="0"/>
        <v>0</v>
      </c>
      <c r="R37" s="117" t="e">
        <f t="shared" si="3"/>
        <v>#DIV/0!</v>
      </c>
    </row>
    <row r="38" spans="1:18" ht="12.75">
      <c r="A38" s="201" t="s">
        <v>122</v>
      </c>
      <c r="B38" s="211" t="s">
        <v>125</v>
      </c>
      <c r="C38" s="113"/>
      <c r="D38" s="114">
        <f>C38/2</f>
        <v>0</v>
      </c>
      <c r="E38" s="113"/>
      <c r="F38" s="114">
        <f>E38/2</f>
        <v>0</v>
      </c>
      <c r="H38" s="201" t="s">
        <v>138</v>
      </c>
      <c r="I38" s="114">
        <f>D49</f>
        <v>0</v>
      </c>
      <c r="J38" s="480">
        <v>0.15</v>
      </c>
      <c r="K38" s="114">
        <f t="shared" si="1"/>
        <v>0</v>
      </c>
      <c r="L38" s="114" t="e">
        <f t="shared" si="2"/>
        <v>#DIV/0!</v>
      </c>
      <c r="M38" s="108"/>
      <c r="N38" s="201" t="s">
        <v>138</v>
      </c>
      <c r="O38" s="114">
        <f>F49</f>
        <v>0</v>
      </c>
      <c r="P38" s="508">
        <v>0.15</v>
      </c>
      <c r="Q38" s="114">
        <f t="shared" si="0"/>
        <v>0</v>
      </c>
      <c r="R38" s="117" t="e">
        <f t="shared" si="3"/>
        <v>#DIV/0!</v>
      </c>
    </row>
    <row r="39" spans="1:18" ht="12.75">
      <c r="A39" s="201" t="s">
        <v>122</v>
      </c>
      <c r="B39" s="211" t="s">
        <v>116</v>
      </c>
      <c r="C39" s="113"/>
      <c r="D39" s="114">
        <f>C39/4</f>
        <v>0</v>
      </c>
      <c r="E39" s="113"/>
      <c r="F39" s="114">
        <f>E39/4</f>
        <v>0</v>
      </c>
      <c r="H39" s="201" t="s">
        <v>139</v>
      </c>
      <c r="I39" s="114">
        <f>D50+D51</f>
        <v>0</v>
      </c>
      <c r="J39" s="480">
        <v>0.3</v>
      </c>
      <c r="K39" s="114">
        <f t="shared" si="1"/>
        <v>0</v>
      </c>
      <c r="L39" s="114" t="e">
        <f t="shared" si="2"/>
        <v>#DIV/0!</v>
      </c>
      <c r="M39" s="108"/>
      <c r="N39" s="201" t="s">
        <v>139</v>
      </c>
      <c r="O39" s="114">
        <f>F50+F51</f>
        <v>0</v>
      </c>
      <c r="P39" s="508">
        <v>0.3</v>
      </c>
      <c r="Q39" s="114">
        <f>O39/P39</f>
        <v>0</v>
      </c>
      <c r="R39" s="117" t="e">
        <f t="shared" si="3"/>
        <v>#DIV/0!</v>
      </c>
    </row>
    <row r="40" spans="1:18" ht="12.75">
      <c r="A40" s="201" t="s">
        <v>122</v>
      </c>
      <c r="B40" s="211" t="s">
        <v>120</v>
      </c>
      <c r="C40" s="113"/>
      <c r="D40" s="114">
        <f>C40/2</f>
        <v>0</v>
      </c>
      <c r="E40" s="113"/>
      <c r="F40" s="114">
        <f>E40/2</f>
        <v>0</v>
      </c>
      <c r="H40" s="201" t="s">
        <v>137</v>
      </c>
      <c r="I40" s="114">
        <f>D52+D53</f>
        <v>0</v>
      </c>
      <c r="J40" s="480">
        <v>0.4</v>
      </c>
      <c r="K40" s="114">
        <f t="shared" si="1"/>
        <v>0</v>
      </c>
      <c r="L40" s="114" t="e">
        <f t="shared" si="2"/>
        <v>#DIV/0!</v>
      </c>
      <c r="M40" s="108"/>
      <c r="N40" s="201" t="s">
        <v>137</v>
      </c>
      <c r="O40" s="114">
        <f>F52+F53</f>
        <v>0</v>
      </c>
      <c r="P40" s="508">
        <v>0.4</v>
      </c>
      <c r="Q40" s="114">
        <f t="shared" si="0"/>
        <v>0</v>
      </c>
      <c r="R40" s="117" t="e">
        <f t="shared" si="3"/>
        <v>#DIV/0!</v>
      </c>
    </row>
    <row r="41" spans="1:18" ht="12.75">
      <c r="A41" s="201" t="s">
        <v>153</v>
      </c>
      <c r="B41" s="211" t="s">
        <v>155</v>
      </c>
      <c r="C41" s="113"/>
      <c r="D41" s="114">
        <f>C41/1.67</f>
        <v>0</v>
      </c>
      <c r="E41" s="113"/>
      <c r="F41" s="114">
        <f>E41/1.67</f>
        <v>0</v>
      </c>
      <c r="H41" s="201" t="s">
        <v>135</v>
      </c>
      <c r="I41" s="114">
        <f>D54+D55</f>
        <v>0</v>
      </c>
      <c r="J41" s="480">
        <v>2</v>
      </c>
      <c r="K41" s="114">
        <f t="shared" si="1"/>
        <v>0</v>
      </c>
      <c r="L41" s="114" t="e">
        <f t="shared" si="2"/>
        <v>#DIV/0!</v>
      </c>
      <c r="M41" s="108"/>
      <c r="N41" s="201" t="s">
        <v>135</v>
      </c>
      <c r="O41" s="114">
        <f>F54+F55</f>
        <v>0</v>
      </c>
      <c r="P41" s="508">
        <v>2</v>
      </c>
      <c r="Q41" s="114">
        <f t="shared" si="0"/>
        <v>0</v>
      </c>
      <c r="R41" s="117" t="e">
        <f t="shared" si="3"/>
        <v>#DIV/0!</v>
      </c>
    </row>
    <row r="42" spans="1:18" ht="12.75">
      <c r="A42" s="201" t="s">
        <v>153</v>
      </c>
      <c r="B42" s="211" t="s">
        <v>154</v>
      </c>
      <c r="C42" s="113"/>
      <c r="D42" s="114">
        <f>C42/1.67</f>
        <v>0</v>
      </c>
      <c r="E42" s="113"/>
      <c r="F42" s="114">
        <f>E42/1.67</f>
        <v>0</v>
      </c>
      <c r="H42" s="200" t="s">
        <v>265</v>
      </c>
      <c r="I42" s="144">
        <f>D56</f>
        <v>0</v>
      </c>
      <c r="J42" s="480">
        <v>0.28</v>
      </c>
      <c r="K42" s="144">
        <f aca="true" t="shared" si="4" ref="K42:K50">I42/J42</f>
        <v>0</v>
      </c>
      <c r="L42" s="144" t="e">
        <f t="shared" si="2"/>
        <v>#DIV/0!</v>
      </c>
      <c r="M42" s="145"/>
      <c r="N42" s="200" t="s">
        <v>265</v>
      </c>
      <c r="O42" s="144">
        <f>F56</f>
        <v>0</v>
      </c>
      <c r="P42" s="508">
        <v>0.28</v>
      </c>
      <c r="Q42" s="144">
        <f t="shared" si="0"/>
        <v>0</v>
      </c>
      <c r="R42" s="209" t="e">
        <f t="shared" si="3"/>
        <v>#DIV/0!</v>
      </c>
    </row>
    <row r="43" spans="1:18" ht="12.75">
      <c r="A43" s="201" t="s">
        <v>131</v>
      </c>
      <c r="B43" s="211" t="s">
        <v>125</v>
      </c>
      <c r="C43" s="113"/>
      <c r="D43" s="114">
        <f>C43/2</f>
        <v>0</v>
      </c>
      <c r="E43" s="113"/>
      <c r="F43" s="114">
        <f>E43/2</f>
        <v>0</v>
      </c>
      <c r="H43" s="200" t="s">
        <v>266</v>
      </c>
      <c r="I43" s="144">
        <f>D57</f>
        <v>0</v>
      </c>
      <c r="J43" s="480">
        <v>0.1</v>
      </c>
      <c r="K43" s="144">
        <f t="shared" si="4"/>
        <v>0</v>
      </c>
      <c r="L43" s="144" t="e">
        <f t="shared" si="2"/>
        <v>#DIV/0!</v>
      </c>
      <c r="M43" s="145"/>
      <c r="N43" s="200" t="s">
        <v>266</v>
      </c>
      <c r="O43" s="144">
        <f>F57</f>
        <v>0</v>
      </c>
      <c r="P43" s="508">
        <v>0.1</v>
      </c>
      <c r="Q43" s="144">
        <f t="shared" si="0"/>
        <v>0</v>
      </c>
      <c r="R43" s="209" t="e">
        <f t="shared" si="3"/>
        <v>#DIV/0!</v>
      </c>
    </row>
    <row r="44" spans="1:18" ht="12.75">
      <c r="A44" s="201" t="s">
        <v>131</v>
      </c>
      <c r="B44" s="211" t="s">
        <v>105</v>
      </c>
      <c r="C44" s="113"/>
      <c r="D44" s="114">
        <f>C44</f>
        <v>0</v>
      </c>
      <c r="E44" s="113"/>
      <c r="F44" s="114">
        <f>E44</f>
        <v>0</v>
      </c>
      <c r="H44" s="200" t="s">
        <v>235</v>
      </c>
      <c r="I44" s="114">
        <f>D58</f>
        <v>0</v>
      </c>
      <c r="J44" s="480">
        <v>0.04</v>
      </c>
      <c r="K44" s="114">
        <f t="shared" si="4"/>
        <v>0</v>
      </c>
      <c r="L44" s="114" t="e">
        <f t="shared" si="2"/>
        <v>#DIV/0!</v>
      </c>
      <c r="M44" s="108"/>
      <c r="N44" s="200" t="s">
        <v>235</v>
      </c>
      <c r="O44" s="114">
        <f>F58</f>
        <v>0</v>
      </c>
      <c r="P44" s="510">
        <v>0.04</v>
      </c>
      <c r="Q44" s="114">
        <f aca="true" t="shared" si="5" ref="Q44:Q50">O44/P44</f>
        <v>0</v>
      </c>
      <c r="R44" s="117" t="e">
        <f t="shared" si="3"/>
        <v>#DIV/0!</v>
      </c>
    </row>
    <row r="45" spans="1:18" ht="12.75">
      <c r="A45" s="201" t="s">
        <v>156</v>
      </c>
      <c r="B45" s="211" t="s">
        <v>158</v>
      </c>
      <c r="C45" s="113"/>
      <c r="D45" s="114">
        <f>C45/2.5</f>
        <v>0</v>
      </c>
      <c r="E45" s="113"/>
      <c r="F45" s="114">
        <f>E45/2.5</f>
        <v>0</v>
      </c>
      <c r="H45" s="200" t="s">
        <v>236</v>
      </c>
      <c r="I45" s="114">
        <f>D59</f>
        <v>0</v>
      </c>
      <c r="J45" s="479">
        <v>0.21</v>
      </c>
      <c r="K45" s="114">
        <f t="shared" si="4"/>
        <v>0</v>
      </c>
      <c r="L45" s="114" t="e">
        <f t="shared" si="2"/>
        <v>#DIV/0!</v>
      </c>
      <c r="M45" s="108"/>
      <c r="N45" s="200" t="s">
        <v>236</v>
      </c>
      <c r="O45" s="114">
        <f>F59</f>
        <v>0</v>
      </c>
      <c r="P45" s="510">
        <v>0.21</v>
      </c>
      <c r="Q45" s="114">
        <f t="shared" si="5"/>
        <v>0</v>
      </c>
      <c r="R45" s="117" t="e">
        <f t="shared" si="3"/>
        <v>#DIV/0!</v>
      </c>
    </row>
    <row r="46" spans="1:18" ht="12.75">
      <c r="A46" s="201" t="s">
        <v>156</v>
      </c>
      <c r="B46" s="211" t="s">
        <v>157</v>
      </c>
      <c r="C46" s="113"/>
      <c r="D46" s="114">
        <f>C46/2.5</f>
        <v>0</v>
      </c>
      <c r="E46" s="113"/>
      <c r="F46" s="114">
        <f>E46/2.5</f>
        <v>0</v>
      </c>
      <c r="H46" s="200" t="s">
        <v>237</v>
      </c>
      <c r="I46" s="114">
        <f>D60</f>
        <v>0</v>
      </c>
      <c r="J46" s="479">
        <v>0.1</v>
      </c>
      <c r="K46" s="114">
        <f t="shared" si="4"/>
        <v>0</v>
      </c>
      <c r="L46" s="114" t="e">
        <f t="shared" si="2"/>
        <v>#DIV/0!</v>
      </c>
      <c r="M46" s="108"/>
      <c r="N46" s="200" t="s">
        <v>237</v>
      </c>
      <c r="O46" s="114">
        <f>F60</f>
        <v>0</v>
      </c>
      <c r="P46" s="510">
        <v>0.1</v>
      </c>
      <c r="Q46" s="114">
        <f t="shared" si="5"/>
        <v>0</v>
      </c>
      <c r="R46" s="117" t="e">
        <f t="shared" si="3"/>
        <v>#DIV/0!</v>
      </c>
    </row>
    <row r="47" spans="1:18" ht="12.75">
      <c r="A47" s="201" t="s">
        <v>129</v>
      </c>
      <c r="B47" s="211" t="s">
        <v>130</v>
      </c>
      <c r="C47" s="113"/>
      <c r="D47" s="114">
        <f>C47*4</f>
        <v>0</v>
      </c>
      <c r="E47" s="113"/>
      <c r="F47" s="114">
        <f>E47*4</f>
        <v>0</v>
      </c>
      <c r="H47" s="200" t="s">
        <v>238</v>
      </c>
      <c r="I47" s="114">
        <f>D61+D62</f>
        <v>0</v>
      </c>
      <c r="J47" s="479">
        <v>0.05</v>
      </c>
      <c r="K47" s="114">
        <f t="shared" si="4"/>
        <v>0</v>
      </c>
      <c r="L47" s="114" t="e">
        <f t="shared" si="2"/>
        <v>#DIV/0!</v>
      </c>
      <c r="M47" s="108"/>
      <c r="N47" s="200" t="s">
        <v>238</v>
      </c>
      <c r="O47" s="114">
        <f>F61+F62</f>
        <v>0</v>
      </c>
      <c r="P47" s="510">
        <v>0.05</v>
      </c>
      <c r="Q47" s="114">
        <f t="shared" si="5"/>
        <v>0</v>
      </c>
      <c r="R47" s="117" t="e">
        <f t="shared" si="3"/>
        <v>#DIV/0!</v>
      </c>
    </row>
    <row r="48" spans="1:18" ht="12.75">
      <c r="A48" s="201" t="s">
        <v>129</v>
      </c>
      <c r="B48" s="211" t="s">
        <v>132</v>
      </c>
      <c r="C48" s="113"/>
      <c r="D48" s="114">
        <f>C48*2</f>
        <v>0</v>
      </c>
      <c r="E48" s="113"/>
      <c r="F48" s="114">
        <f>E48*2</f>
        <v>0</v>
      </c>
      <c r="H48" s="200" t="s">
        <v>240</v>
      </c>
      <c r="I48" s="114">
        <f>D63</f>
        <v>0</v>
      </c>
      <c r="J48" s="479">
        <v>0.2</v>
      </c>
      <c r="K48" s="114">
        <f t="shared" si="4"/>
        <v>0</v>
      </c>
      <c r="L48" s="114" t="e">
        <f t="shared" si="2"/>
        <v>#DIV/0!</v>
      </c>
      <c r="M48" s="108"/>
      <c r="N48" s="200" t="s">
        <v>240</v>
      </c>
      <c r="O48" s="114">
        <f>F63</f>
        <v>0</v>
      </c>
      <c r="P48" s="510">
        <v>0.2</v>
      </c>
      <c r="Q48" s="114">
        <f t="shared" si="5"/>
        <v>0</v>
      </c>
      <c r="R48" s="117" t="e">
        <f t="shared" si="3"/>
        <v>#DIV/0!</v>
      </c>
    </row>
    <row r="49" spans="1:18" ht="12.75">
      <c r="A49" s="201" t="s">
        <v>138</v>
      </c>
      <c r="B49" s="211" t="s">
        <v>142</v>
      </c>
      <c r="C49" s="113"/>
      <c r="D49" s="114">
        <f>C49/20</f>
        <v>0</v>
      </c>
      <c r="E49" s="113"/>
      <c r="F49" s="114">
        <f>E49/20</f>
        <v>0</v>
      </c>
      <c r="H49" s="200" t="s">
        <v>242</v>
      </c>
      <c r="I49" s="114">
        <f>D64</f>
        <v>0</v>
      </c>
      <c r="J49" s="479">
        <v>0.1</v>
      </c>
      <c r="K49" s="114">
        <f t="shared" si="4"/>
        <v>0</v>
      </c>
      <c r="L49" s="114" t="e">
        <f t="shared" si="2"/>
        <v>#DIV/0!</v>
      </c>
      <c r="M49" s="108"/>
      <c r="N49" s="200" t="s">
        <v>242</v>
      </c>
      <c r="O49" s="114">
        <f>F64</f>
        <v>0</v>
      </c>
      <c r="P49" s="510">
        <v>0.1</v>
      </c>
      <c r="Q49" s="114">
        <f t="shared" si="5"/>
        <v>0</v>
      </c>
      <c r="R49" s="117" t="e">
        <f t="shared" si="3"/>
        <v>#DIV/0!</v>
      </c>
    </row>
    <row r="50" spans="1:18" ht="13.5" thickBot="1">
      <c r="A50" s="201" t="s">
        <v>139</v>
      </c>
      <c r="B50" s="211" t="s">
        <v>239</v>
      </c>
      <c r="C50" s="113"/>
      <c r="D50" s="114">
        <f>C50/30</f>
        <v>0</v>
      </c>
      <c r="E50" s="113"/>
      <c r="F50" s="114">
        <f>E50/30</f>
        <v>0</v>
      </c>
      <c r="H50" s="202" t="s">
        <v>243</v>
      </c>
      <c r="I50" s="120">
        <f>D65</f>
        <v>0</v>
      </c>
      <c r="J50" s="481">
        <v>0.4</v>
      </c>
      <c r="K50" s="120">
        <f t="shared" si="4"/>
        <v>0</v>
      </c>
      <c r="L50" s="120" t="e">
        <f t="shared" si="2"/>
        <v>#DIV/0!</v>
      </c>
      <c r="M50" s="108"/>
      <c r="N50" s="202" t="s">
        <v>243</v>
      </c>
      <c r="O50" s="120">
        <f>F65</f>
        <v>0</v>
      </c>
      <c r="P50" s="511">
        <v>0.4</v>
      </c>
      <c r="Q50" s="120">
        <f t="shared" si="5"/>
        <v>0</v>
      </c>
      <c r="R50" s="129" t="e">
        <f t="shared" si="3"/>
        <v>#DIV/0!</v>
      </c>
    </row>
    <row r="51" spans="1:12" ht="13.5" thickBot="1">
      <c r="A51" s="201" t="s">
        <v>139</v>
      </c>
      <c r="B51" s="211" t="s">
        <v>241</v>
      </c>
      <c r="C51" s="113"/>
      <c r="D51" s="114">
        <f>C51/6.67</f>
        <v>0</v>
      </c>
      <c r="E51" s="113"/>
      <c r="F51" s="114">
        <f>E51/6.67</f>
        <v>0</v>
      </c>
      <c r="I51" s="122"/>
      <c r="J51" s="122"/>
      <c r="K51" s="122"/>
      <c r="L51" s="122"/>
    </row>
    <row r="52" spans="1:17" ht="13.5" thickBot="1">
      <c r="A52" s="201" t="s">
        <v>137</v>
      </c>
      <c r="B52" s="211" t="s">
        <v>118</v>
      </c>
      <c r="C52" s="113"/>
      <c r="D52" s="114">
        <f>C52/5</f>
        <v>0</v>
      </c>
      <c r="E52" s="113"/>
      <c r="F52" s="114">
        <f>E52/5</f>
        <v>0</v>
      </c>
      <c r="J52" s="105" t="s">
        <v>140</v>
      </c>
      <c r="K52" s="218">
        <f>SUM('Plan2 - UTI'!I32:I35)</f>
        <v>0</v>
      </c>
      <c r="P52" s="105" t="s">
        <v>140</v>
      </c>
      <c r="Q52" s="123">
        <f>'Plan2 - UTI'!I36</f>
        <v>0</v>
      </c>
    </row>
    <row r="53" spans="1:6" ht="12.75">
      <c r="A53" s="201" t="s">
        <v>137</v>
      </c>
      <c r="B53" s="211" t="s">
        <v>141</v>
      </c>
      <c r="C53" s="113"/>
      <c r="D53" s="114">
        <f>C53/2.5</f>
        <v>0</v>
      </c>
      <c r="E53" s="113"/>
      <c r="F53" s="114">
        <f>E53/2.5</f>
        <v>0</v>
      </c>
    </row>
    <row r="54" spans="1:6" ht="12.75">
      <c r="A54" s="201" t="s">
        <v>135</v>
      </c>
      <c r="B54" s="211" t="s">
        <v>125</v>
      </c>
      <c r="C54" s="113"/>
      <c r="D54" s="114">
        <f>C54/2</f>
        <v>0</v>
      </c>
      <c r="E54" s="113"/>
      <c r="F54" s="114">
        <f>E54/2</f>
        <v>0</v>
      </c>
    </row>
    <row r="55" spans="1:6" ht="12.75">
      <c r="A55" s="212" t="s">
        <v>135</v>
      </c>
      <c r="B55" s="213" t="s">
        <v>105</v>
      </c>
      <c r="C55" s="124"/>
      <c r="D55" s="125">
        <f>C55</f>
        <v>0</v>
      </c>
      <c r="E55" s="124"/>
      <c r="F55" s="125">
        <f>E55</f>
        <v>0</v>
      </c>
    </row>
    <row r="56" spans="1:17" ht="12.75">
      <c r="A56" s="201" t="s">
        <v>265</v>
      </c>
      <c r="B56" s="214" t="s">
        <v>125</v>
      </c>
      <c r="C56" s="124"/>
      <c r="D56" s="125">
        <f>C56/2</f>
        <v>0</v>
      </c>
      <c r="E56" s="124"/>
      <c r="F56" s="125">
        <f>E56/2</f>
        <v>0</v>
      </c>
      <c r="K56" s="107"/>
      <c r="Q56" s="107"/>
    </row>
    <row r="57" spans="1:17" ht="12.75">
      <c r="A57" s="201" t="s">
        <v>266</v>
      </c>
      <c r="B57" s="214" t="s">
        <v>267</v>
      </c>
      <c r="C57" s="124"/>
      <c r="D57" s="125">
        <f>C57/20</f>
        <v>0</v>
      </c>
      <c r="E57" s="124"/>
      <c r="F57" s="125">
        <f>E57/20</f>
        <v>0</v>
      </c>
      <c r="K57" s="107"/>
      <c r="Q57" s="107"/>
    </row>
    <row r="58" spans="1:17" ht="12.75">
      <c r="A58" s="200" t="s">
        <v>235</v>
      </c>
      <c r="B58" s="211" t="s">
        <v>244</v>
      </c>
      <c r="C58" s="113"/>
      <c r="D58" s="114">
        <f>C58/20</f>
        <v>0</v>
      </c>
      <c r="E58" s="113"/>
      <c r="F58" s="114">
        <f>E58/20</f>
        <v>0</v>
      </c>
      <c r="K58" s="107"/>
      <c r="Q58" s="107"/>
    </row>
    <row r="59" spans="1:17" ht="12.75">
      <c r="A59" s="200" t="s">
        <v>236</v>
      </c>
      <c r="B59" s="211" t="s">
        <v>244</v>
      </c>
      <c r="C59" s="113"/>
      <c r="D59" s="114">
        <f>C59/20</f>
        <v>0</v>
      </c>
      <c r="E59" s="113"/>
      <c r="F59" s="114">
        <f>E59/20</f>
        <v>0</v>
      </c>
      <c r="K59" s="107"/>
      <c r="Q59" s="107"/>
    </row>
    <row r="60" spans="1:17" ht="12.75">
      <c r="A60" s="200" t="s">
        <v>237</v>
      </c>
      <c r="B60" s="211" t="s">
        <v>245</v>
      </c>
      <c r="C60" s="113"/>
      <c r="D60" s="114">
        <f>C60/10</f>
        <v>0</v>
      </c>
      <c r="E60" s="113"/>
      <c r="F60" s="114">
        <f>E60/10</f>
        <v>0</v>
      </c>
      <c r="K60" s="107"/>
      <c r="Q60" s="107"/>
    </row>
    <row r="61" spans="1:17" ht="12.75">
      <c r="A61" s="200" t="s">
        <v>238</v>
      </c>
      <c r="B61" s="211" t="s">
        <v>244</v>
      </c>
      <c r="C61" s="113"/>
      <c r="D61" s="114">
        <f>C61/20</f>
        <v>0</v>
      </c>
      <c r="E61" s="113"/>
      <c r="F61" s="114">
        <f>E61/20</f>
        <v>0</v>
      </c>
      <c r="K61" s="107"/>
      <c r="Q61" s="107"/>
    </row>
    <row r="62" spans="1:17" ht="12.75">
      <c r="A62" s="200" t="s">
        <v>238</v>
      </c>
      <c r="B62" s="211" t="s">
        <v>246</v>
      </c>
      <c r="C62" s="113"/>
      <c r="D62" s="114">
        <f>C62*0.07</f>
        <v>0</v>
      </c>
      <c r="E62" s="113"/>
      <c r="F62" s="114">
        <f>E62*0.07</f>
        <v>0</v>
      </c>
      <c r="K62" s="107"/>
      <c r="Q62" s="107"/>
    </row>
    <row r="63" spans="1:17" ht="12.75">
      <c r="A63" s="200" t="s">
        <v>240</v>
      </c>
      <c r="B63" s="211" t="s">
        <v>247</v>
      </c>
      <c r="C63" s="113"/>
      <c r="D63" s="114">
        <f>C63/5</f>
        <v>0</v>
      </c>
      <c r="E63" s="113"/>
      <c r="F63" s="114">
        <f>E63/5</f>
        <v>0</v>
      </c>
      <c r="K63" s="107"/>
      <c r="Q63" s="107"/>
    </row>
    <row r="64" spans="1:6" ht="12.75">
      <c r="A64" s="200" t="s">
        <v>242</v>
      </c>
      <c r="B64" s="211" t="s">
        <v>245</v>
      </c>
      <c r="C64" s="113"/>
      <c r="D64" s="114">
        <f>C64/10</f>
        <v>0</v>
      </c>
      <c r="E64" s="113"/>
      <c r="F64" s="114">
        <f>E64/10</f>
        <v>0</v>
      </c>
    </row>
    <row r="65" spans="1:17" ht="13.5" thickBot="1">
      <c r="A65" s="202" t="s">
        <v>243</v>
      </c>
      <c r="B65" s="215" t="s">
        <v>248</v>
      </c>
      <c r="C65" s="126"/>
      <c r="D65" s="120">
        <f>C65/5</f>
        <v>0</v>
      </c>
      <c r="E65" s="126"/>
      <c r="F65" s="120">
        <f>E65/5</f>
        <v>0</v>
      </c>
      <c r="K65" s="107"/>
      <c r="Q65" s="107"/>
    </row>
    <row r="66" ht="13.5" thickBot="1">
      <c r="A66" s="127"/>
    </row>
    <row r="67" spans="1:18" ht="13.5" thickBot="1">
      <c r="A67" s="567" t="s">
        <v>40</v>
      </c>
      <c r="B67" s="568"/>
      <c r="C67" s="765" t="s">
        <v>96</v>
      </c>
      <c r="D67" s="766"/>
      <c r="E67" s="765" t="s">
        <v>97</v>
      </c>
      <c r="F67" s="766"/>
      <c r="H67" s="569" t="s">
        <v>96</v>
      </c>
      <c r="I67" s="570"/>
      <c r="J67" s="571"/>
      <c r="K67" s="571"/>
      <c r="L67" s="571"/>
      <c r="M67" s="571"/>
      <c r="N67" s="569" t="s">
        <v>97</v>
      </c>
      <c r="O67" s="572"/>
      <c r="P67" s="571"/>
      <c r="Q67" s="571"/>
      <c r="R67" s="571"/>
    </row>
    <row r="68" spans="1:18" ht="13.5" thickBot="1">
      <c r="A68" s="309" t="s">
        <v>98</v>
      </c>
      <c r="B68" s="309" t="s">
        <v>99</v>
      </c>
      <c r="C68" s="309" t="s">
        <v>100</v>
      </c>
      <c r="D68" s="309" t="s">
        <v>101</v>
      </c>
      <c r="E68" s="309" t="s">
        <v>100</v>
      </c>
      <c r="F68" s="109" t="s">
        <v>101</v>
      </c>
      <c r="H68" s="573" t="s">
        <v>40</v>
      </c>
      <c r="I68" s="574" t="s">
        <v>102</v>
      </c>
      <c r="J68" s="574" t="s">
        <v>103</v>
      </c>
      <c r="K68" s="575"/>
      <c r="L68" s="576"/>
      <c r="M68" s="571"/>
      <c r="N68" s="573" t="s">
        <v>40</v>
      </c>
      <c r="O68" s="574" t="s">
        <v>102</v>
      </c>
      <c r="P68" s="574" t="s">
        <v>103</v>
      </c>
      <c r="Q68" s="575"/>
      <c r="R68" s="576"/>
    </row>
    <row r="69" spans="1:18" ht="13.5" thickBot="1">
      <c r="A69" s="553" t="s">
        <v>386</v>
      </c>
      <c r="B69" s="553" t="s">
        <v>387</v>
      </c>
      <c r="C69" s="523"/>
      <c r="D69" s="553">
        <f>C69/10</f>
        <v>0</v>
      </c>
      <c r="E69" s="524"/>
      <c r="F69" s="553">
        <f>E69/10</f>
        <v>0</v>
      </c>
      <c r="H69" s="110" t="s">
        <v>106</v>
      </c>
      <c r="I69" s="111" t="s">
        <v>107</v>
      </c>
      <c r="J69" s="478" t="s">
        <v>108</v>
      </c>
      <c r="K69" s="112" t="s">
        <v>109</v>
      </c>
      <c r="L69" s="111" t="s">
        <v>110</v>
      </c>
      <c r="M69" s="108"/>
      <c r="N69" s="110" t="s">
        <v>106</v>
      </c>
      <c r="O69" s="111" t="s">
        <v>107</v>
      </c>
      <c r="P69" s="478" t="s">
        <v>108</v>
      </c>
      <c r="Q69" s="112" t="s">
        <v>109</v>
      </c>
      <c r="R69" s="111" t="s">
        <v>110</v>
      </c>
    </row>
    <row r="70" spans="1:18" ht="12.75">
      <c r="A70" s="203" t="s">
        <v>386</v>
      </c>
      <c r="B70" s="203" t="s">
        <v>388</v>
      </c>
      <c r="C70" s="496"/>
      <c r="D70" s="203">
        <f>C70/4</f>
        <v>0</v>
      </c>
      <c r="E70" s="497"/>
      <c r="F70" s="203">
        <f>E70/4</f>
        <v>0</v>
      </c>
      <c r="H70" s="554" t="s">
        <v>385</v>
      </c>
      <c r="I70" s="206">
        <f>SUM(D69:D72)</f>
        <v>0</v>
      </c>
      <c r="J70" s="206">
        <v>1</v>
      </c>
      <c r="K70" s="206">
        <f aca="true" t="shared" si="6" ref="K70:K77">I70/J70</f>
        <v>0</v>
      </c>
      <c r="L70" s="115" t="e">
        <f>K70/K$104*1000</f>
        <v>#DIV/0!</v>
      </c>
      <c r="M70" s="108"/>
      <c r="N70" s="554" t="s">
        <v>385</v>
      </c>
      <c r="O70" s="206">
        <f>SUM(F69:F72)</f>
        <v>0</v>
      </c>
      <c r="P70" s="206">
        <v>1</v>
      </c>
      <c r="Q70" s="206">
        <f aca="true" t="shared" si="7" ref="Q70:Q78">O70/P70</f>
        <v>0</v>
      </c>
      <c r="R70" s="115" t="e">
        <f>Q70/Q$104*1000</f>
        <v>#DIV/0!</v>
      </c>
    </row>
    <row r="71" spans="1:18" ht="12.75">
      <c r="A71" s="203" t="s">
        <v>386</v>
      </c>
      <c r="B71" s="203" t="s">
        <v>389</v>
      </c>
      <c r="C71" s="496"/>
      <c r="D71" s="203">
        <f>C71/2</f>
        <v>0</v>
      </c>
      <c r="E71" s="497"/>
      <c r="F71" s="203">
        <f>E71/2</f>
        <v>0</v>
      </c>
      <c r="H71" s="201" t="s">
        <v>127</v>
      </c>
      <c r="I71" s="144">
        <f>D73+D74</f>
        <v>0</v>
      </c>
      <c r="J71" s="489">
        <v>6</v>
      </c>
      <c r="K71" s="144">
        <f t="shared" si="6"/>
        <v>0</v>
      </c>
      <c r="L71" s="117" t="e">
        <f aca="true" t="shared" si="8" ref="L71:L76">K71/K$104*1000</f>
        <v>#DIV/0!</v>
      </c>
      <c r="M71" s="108"/>
      <c r="N71" s="201" t="s">
        <v>127</v>
      </c>
      <c r="O71" s="144">
        <f>F73+F74</f>
        <v>0</v>
      </c>
      <c r="P71" s="489">
        <v>6</v>
      </c>
      <c r="Q71" s="144">
        <f t="shared" si="7"/>
        <v>0</v>
      </c>
      <c r="R71" s="117" t="e">
        <f aca="true" t="shared" si="9" ref="R71:R79">Q71/Q$104*1000</f>
        <v>#DIV/0!</v>
      </c>
    </row>
    <row r="72" spans="1:18" ht="12.75">
      <c r="A72" s="203" t="s">
        <v>386</v>
      </c>
      <c r="B72" s="203" t="s">
        <v>390</v>
      </c>
      <c r="C72" s="496"/>
      <c r="D72" s="203">
        <f>C72</f>
        <v>0</v>
      </c>
      <c r="E72" s="497"/>
      <c r="F72" s="203">
        <f>E72</f>
        <v>0</v>
      </c>
      <c r="H72" s="200" t="s">
        <v>113</v>
      </c>
      <c r="I72" s="144">
        <f>D75+D76</f>
        <v>0</v>
      </c>
      <c r="J72" s="489">
        <v>4</v>
      </c>
      <c r="K72" s="144">
        <f t="shared" si="6"/>
        <v>0</v>
      </c>
      <c r="L72" s="117" t="e">
        <f t="shared" si="8"/>
        <v>#DIV/0!</v>
      </c>
      <c r="M72" s="108"/>
      <c r="N72" s="200" t="s">
        <v>113</v>
      </c>
      <c r="O72" s="144">
        <f>F75+F76</f>
        <v>0</v>
      </c>
      <c r="P72" s="489">
        <v>4</v>
      </c>
      <c r="Q72" s="144">
        <f t="shared" si="7"/>
        <v>0</v>
      </c>
      <c r="R72" s="117" t="e">
        <f t="shared" si="9"/>
        <v>#DIV/0!</v>
      </c>
    </row>
    <row r="73" spans="1:18" ht="12.75">
      <c r="A73" s="203" t="s">
        <v>384</v>
      </c>
      <c r="B73" s="211" t="s">
        <v>134</v>
      </c>
      <c r="C73" s="517"/>
      <c r="D73" s="144">
        <f>C73*2</f>
        <v>0</v>
      </c>
      <c r="E73" s="518"/>
      <c r="F73" s="144">
        <f>E73*2</f>
        <v>0</v>
      </c>
      <c r="H73" s="200" t="s">
        <v>111</v>
      </c>
      <c r="I73" s="144">
        <f>D77</f>
        <v>0</v>
      </c>
      <c r="J73" s="489">
        <v>4</v>
      </c>
      <c r="K73" s="144">
        <f t="shared" si="6"/>
        <v>0</v>
      </c>
      <c r="L73" s="117" t="e">
        <f t="shared" si="8"/>
        <v>#DIV/0!</v>
      </c>
      <c r="M73" s="108"/>
      <c r="N73" s="200" t="s">
        <v>111</v>
      </c>
      <c r="O73" s="144">
        <f>F77</f>
        <v>0</v>
      </c>
      <c r="P73" s="489">
        <v>4</v>
      </c>
      <c r="Q73" s="144">
        <f t="shared" si="7"/>
        <v>0</v>
      </c>
      <c r="R73" s="117" t="e">
        <f t="shared" si="9"/>
        <v>#DIV/0!</v>
      </c>
    </row>
    <row r="74" spans="1:18" ht="12.75">
      <c r="A74" s="203" t="s">
        <v>384</v>
      </c>
      <c r="B74" s="211" t="s">
        <v>136</v>
      </c>
      <c r="C74" s="517"/>
      <c r="D74" s="144">
        <f>C74*3</f>
        <v>0</v>
      </c>
      <c r="E74" s="518"/>
      <c r="F74" s="144">
        <f>E74*3</f>
        <v>0</v>
      </c>
      <c r="H74" s="200" t="s">
        <v>112</v>
      </c>
      <c r="I74" s="144">
        <f>D78</f>
        <v>0</v>
      </c>
      <c r="J74" s="489">
        <v>4</v>
      </c>
      <c r="K74" s="144">
        <f t="shared" si="6"/>
        <v>0</v>
      </c>
      <c r="L74" s="117" t="e">
        <f t="shared" si="8"/>
        <v>#DIV/0!</v>
      </c>
      <c r="M74" s="108"/>
      <c r="N74" s="200" t="s">
        <v>112</v>
      </c>
      <c r="O74" s="144">
        <f>F78</f>
        <v>0</v>
      </c>
      <c r="P74" s="489">
        <v>4</v>
      </c>
      <c r="Q74" s="144">
        <f t="shared" si="7"/>
        <v>0</v>
      </c>
      <c r="R74" s="117" t="e">
        <f t="shared" si="9"/>
        <v>#DIV/0!</v>
      </c>
    </row>
    <row r="75" spans="1:18" ht="12.75">
      <c r="A75" s="144" t="s">
        <v>113</v>
      </c>
      <c r="B75" s="211" t="s">
        <v>105</v>
      </c>
      <c r="C75" s="517"/>
      <c r="D75" s="144">
        <f>C75</f>
        <v>0</v>
      </c>
      <c r="E75" s="517"/>
      <c r="F75" s="144">
        <f>E75</f>
        <v>0</v>
      </c>
      <c r="H75" s="200" t="s">
        <v>355</v>
      </c>
      <c r="I75" s="144">
        <f>D79</f>
        <v>0</v>
      </c>
      <c r="J75" s="144">
        <v>6</v>
      </c>
      <c r="K75" s="144">
        <f t="shared" si="6"/>
        <v>0</v>
      </c>
      <c r="L75" s="117" t="e">
        <f t="shared" si="8"/>
        <v>#DIV/0!</v>
      </c>
      <c r="M75" s="108"/>
      <c r="N75" s="200" t="s">
        <v>355</v>
      </c>
      <c r="O75" s="144">
        <f>F79</f>
        <v>0</v>
      </c>
      <c r="P75" s="144">
        <v>6</v>
      </c>
      <c r="Q75" s="144">
        <f t="shared" si="7"/>
        <v>0</v>
      </c>
      <c r="R75" s="117" t="e">
        <f>Q75/Q$104*1000</f>
        <v>#DIV/0!</v>
      </c>
    </row>
    <row r="76" spans="1:18" ht="12.75">
      <c r="A76" s="144" t="s">
        <v>113</v>
      </c>
      <c r="B76" s="211" t="s">
        <v>114</v>
      </c>
      <c r="C76" s="517"/>
      <c r="D76" s="144">
        <f>C76*2</f>
        <v>0</v>
      </c>
      <c r="E76" s="517"/>
      <c r="F76" s="144">
        <f>E76*2</f>
        <v>0</v>
      </c>
      <c r="H76" s="200" t="s">
        <v>357</v>
      </c>
      <c r="I76" s="144">
        <f>D80</f>
        <v>0</v>
      </c>
      <c r="J76" s="144">
        <v>3</v>
      </c>
      <c r="K76" s="144">
        <f t="shared" si="6"/>
        <v>0</v>
      </c>
      <c r="L76" s="117" t="e">
        <f t="shared" si="8"/>
        <v>#DIV/0!</v>
      </c>
      <c r="M76" s="108"/>
      <c r="N76" s="200" t="s">
        <v>357</v>
      </c>
      <c r="O76" s="144">
        <f>F80</f>
        <v>0</v>
      </c>
      <c r="P76" s="144">
        <v>3</v>
      </c>
      <c r="Q76" s="144">
        <f t="shared" si="7"/>
        <v>0</v>
      </c>
      <c r="R76" s="117" t="e">
        <f t="shared" si="9"/>
        <v>#DIV/0!</v>
      </c>
    </row>
    <row r="77" spans="1:18" ht="12.75">
      <c r="A77" s="144" t="s">
        <v>111</v>
      </c>
      <c r="B77" s="211" t="s">
        <v>105</v>
      </c>
      <c r="C77" s="517"/>
      <c r="D77" s="144">
        <f>C77</f>
        <v>0</v>
      </c>
      <c r="E77" s="517"/>
      <c r="F77" s="144">
        <f>E77</f>
        <v>0</v>
      </c>
      <c r="H77" s="200" t="s">
        <v>104</v>
      </c>
      <c r="I77" s="200">
        <f>D81</f>
        <v>0</v>
      </c>
      <c r="J77" s="480">
        <v>2</v>
      </c>
      <c r="K77" s="144">
        <f t="shared" si="6"/>
        <v>0</v>
      </c>
      <c r="L77" s="117" t="e">
        <f aca="true" t="shared" si="10" ref="L77:L102">K77/K$104*1000</f>
        <v>#DIV/0!</v>
      </c>
      <c r="M77" s="108"/>
      <c r="N77" s="200" t="s">
        <v>104</v>
      </c>
      <c r="O77" s="144">
        <f>F81</f>
        <v>0</v>
      </c>
      <c r="P77" s="480">
        <v>2</v>
      </c>
      <c r="Q77" s="144">
        <f t="shared" si="7"/>
        <v>0</v>
      </c>
      <c r="R77" s="117" t="e">
        <f t="shared" si="9"/>
        <v>#DIV/0!</v>
      </c>
    </row>
    <row r="78" spans="1:18" ht="12.75">
      <c r="A78" s="144" t="s">
        <v>112</v>
      </c>
      <c r="B78" s="211" t="s">
        <v>105</v>
      </c>
      <c r="C78" s="517"/>
      <c r="D78" s="144">
        <f>C78</f>
        <v>0</v>
      </c>
      <c r="E78" s="517"/>
      <c r="F78" s="144">
        <f>E78</f>
        <v>0</v>
      </c>
      <c r="H78" s="201" t="s">
        <v>117</v>
      </c>
      <c r="I78" s="200">
        <f>D82+D85</f>
        <v>0</v>
      </c>
      <c r="J78" s="480">
        <v>1</v>
      </c>
      <c r="K78" s="144">
        <f aca="true" t="shared" si="11" ref="K78:K93">I78/J78</f>
        <v>0</v>
      </c>
      <c r="L78" s="117" t="e">
        <f t="shared" si="10"/>
        <v>#DIV/0!</v>
      </c>
      <c r="M78" s="108"/>
      <c r="N78" s="201" t="s">
        <v>117</v>
      </c>
      <c r="O78" s="144">
        <f>F82+F85</f>
        <v>0</v>
      </c>
      <c r="P78" s="480">
        <v>1</v>
      </c>
      <c r="Q78" s="144">
        <f t="shared" si="7"/>
        <v>0</v>
      </c>
      <c r="R78" s="117" t="e">
        <f t="shared" si="9"/>
        <v>#DIV/0!</v>
      </c>
    </row>
    <row r="79" spans="1:18" ht="12.75">
      <c r="A79" s="144" t="s">
        <v>354</v>
      </c>
      <c r="B79" s="211" t="s">
        <v>353</v>
      </c>
      <c r="C79" s="517"/>
      <c r="D79" s="144">
        <f>C79*2.5</f>
        <v>0</v>
      </c>
      <c r="E79" s="517"/>
      <c r="F79" s="144">
        <f>E79*2.5</f>
        <v>0</v>
      </c>
      <c r="H79" s="201" t="s">
        <v>119</v>
      </c>
      <c r="I79" s="200">
        <f>D83+D84</f>
        <v>0</v>
      </c>
      <c r="J79" s="480">
        <v>0.8</v>
      </c>
      <c r="K79" s="144">
        <f t="shared" si="11"/>
        <v>0</v>
      </c>
      <c r="L79" s="117" t="e">
        <f t="shared" si="10"/>
        <v>#DIV/0!</v>
      </c>
      <c r="M79" s="108"/>
      <c r="N79" s="201" t="s">
        <v>119</v>
      </c>
      <c r="O79" s="144">
        <f>F83+F84</f>
        <v>0</v>
      </c>
      <c r="P79" s="480">
        <v>0.8</v>
      </c>
      <c r="Q79" s="144">
        <f aca="true" t="shared" si="12" ref="Q79:Q93">O79/P79</f>
        <v>0</v>
      </c>
      <c r="R79" s="117" t="e">
        <f t="shared" si="9"/>
        <v>#DIV/0!</v>
      </c>
    </row>
    <row r="80" spans="1:18" ht="12.75">
      <c r="A80" s="144" t="s">
        <v>356</v>
      </c>
      <c r="B80" s="211" t="s">
        <v>134</v>
      </c>
      <c r="C80" s="517"/>
      <c r="D80" s="144">
        <f>C80*2</f>
        <v>0</v>
      </c>
      <c r="E80" s="517"/>
      <c r="F80" s="144">
        <f>E80*2</f>
        <v>0</v>
      </c>
      <c r="H80" s="201" t="s">
        <v>133</v>
      </c>
      <c r="I80" s="116">
        <f>D86</f>
        <v>0</v>
      </c>
      <c r="J80" s="480">
        <v>1</v>
      </c>
      <c r="K80" s="114">
        <f t="shared" si="11"/>
        <v>0</v>
      </c>
      <c r="L80" s="117" t="e">
        <f t="shared" si="10"/>
        <v>#DIV/0!</v>
      </c>
      <c r="M80" s="108"/>
      <c r="N80" s="201" t="s">
        <v>133</v>
      </c>
      <c r="O80" s="144">
        <f>F86</f>
        <v>0</v>
      </c>
      <c r="P80" s="480">
        <v>1</v>
      </c>
      <c r="Q80" s="144">
        <f t="shared" si="12"/>
        <v>0</v>
      </c>
      <c r="R80" s="117" t="e">
        <f aca="true" t="shared" si="13" ref="R80:R102">Q80/Q$104*1000</f>
        <v>#DIV/0!</v>
      </c>
    </row>
    <row r="81" spans="1:18" ht="12.75">
      <c r="A81" s="144" t="s">
        <v>104</v>
      </c>
      <c r="B81" s="211" t="s">
        <v>105</v>
      </c>
      <c r="C81" s="517"/>
      <c r="D81" s="144">
        <f>C81</f>
        <v>0</v>
      </c>
      <c r="E81" s="517"/>
      <c r="F81" s="144">
        <f>E81</f>
        <v>0</v>
      </c>
      <c r="H81" s="201" t="s">
        <v>128</v>
      </c>
      <c r="I81" s="116">
        <f>D87+D88</f>
        <v>0</v>
      </c>
      <c r="J81" s="480">
        <v>2</v>
      </c>
      <c r="K81" s="114">
        <f t="shared" si="11"/>
        <v>0</v>
      </c>
      <c r="L81" s="117" t="e">
        <f t="shared" si="10"/>
        <v>#DIV/0!</v>
      </c>
      <c r="M81" s="108"/>
      <c r="N81" s="201" t="s">
        <v>128</v>
      </c>
      <c r="O81" s="144">
        <f>F87+F88</f>
        <v>0</v>
      </c>
      <c r="P81" s="480">
        <v>2</v>
      </c>
      <c r="Q81" s="144">
        <f t="shared" si="12"/>
        <v>0</v>
      </c>
      <c r="R81" s="117" t="e">
        <f t="shared" si="13"/>
        <v>#DIV/0!</v>
      </c>
    </row>
    <row r="82" spans="1:18" ht="12.75">
      <c r="A82" s="203" t="s">
        <v>115</v>
      </c>
      <c r="B82" s="211" t="s">
        <v>116</v>
      </c>
      <c r="C82" s="517"/>
      <c r="D82" s="144">
        <f>C82/4</f>
        <v>0</v>
      </c>
      <c r="E82" s="517"/>
      <c r="F82" s="114">
        <f>E82/4</f>
        <v>0</v>
      </c>
      <c r="H82" s="201" t="s">
        <v>121</v>
      </c>
      <c r="I82" s="116">
        <f>D91+D92</f>
        <v>0</v>
      </c>
      <c r="J82" s="480">
        <v>0.5</v>
      </c>
      <c r="K82" s="114">
        <f t="shared" si="11"/>
        <v>0</v>
      </c>
      <c r="L82" s="117" t="e">
        <f t="shared" si="10"/>
        <v>#DIV/0!</v>
      </c>
      <c r="M82" s="108"/>
      <c r="N82" s="201" t="s">
        <v>121</v>
      </c>
      <c r="O82" s="144">
        <f>F91+F92</f>
        <v>0</v>
      </c>
      <c r="P82" s="480">
        <v>0.5</v>
      </c>
      <c r="Q82" s="144">
        <f t="shared" si="12"/>
        <v>0</v>
      </c>
      <c r="R82" s="117" t="e">
        <f t="shared" si="13"/>
        <v>#DIV/0!</v>
      </c>
    </row>
    <row r="83" spans="1:18" ht="12.75">
      <c r="A83" s="203" t="s">
        <v>115</v>
      </c>
      <c r="B83" s="211" t="s">
        <v>118</v>
      </c>
      <c r="C83" s="517"/>
      <c r="D83" s="114">
        <f>C83/5</f>
        <v>0</v>
      </c>
      <c r="E83" s="517"/>
      <c r="F83" s="114">
        <f>E83/5</f>
        <v>0</v>
      </c>
      <c r="H83" s="201" t="s">
        <v>124</v>
      </c>
      <c r="I83" s="116">
        <f>D89+D90</f>
        <v>0</v>
      </c>
      <c r="J83" s="480">
        <v>0.5</v>
      </c>
      <c r="K83" s="114">
        <f t="shared" si="11"/>
        <v>0</v>
      </c>
      <c r="L83" s="117" t="e">
        <f t="shared" si="10"/>
        <v>#DIV/0!</v>
      </c>
      <c r="M83" s="108"/>
      <c r="N83" s="201" t="s">
        <v>124</v>
      </c>
      <c r="O83" s="144">
        <f>F89+F90</f>
        <v>0</v>
      </c>
      <c r="P83" s="480">
        <v>0.5</v>
      </c>
      <c r="Q83" s="144">
        <f t="shared" si="12"/>
        <v>0</v>
      </c>
      <c r="R83" s="117" t="e">
        <f t="shared" si="13"/>
        <v>#DIV/0!</v>
      </c>
    </row>
    <row r="84" spans="1:18" ht="12.75">
      <c r="A84" s="203" t="s">
        <v>115</v>
      </c>
      <c r="B84" s="203" t="s">
        <v>141</v>
      </c>
      <c r="C84" s="519"/>
      <c r="D84" s="144">
        <f>C84/2.5</f>
        <v>0</v>
      </c>
      <c r="E84" s="519"/>
      <c r="F84" s="144">
        <f>E84/2.5</f>
        <v>0</v>
      </c>
      <c r="H84" s="201" t="s">
        <v>159</v>
      </c>
      <c r="I84" s="116">
        <f>D94</f>
        <v>0</v>
      </c>
      <c r="J84" s="480">
        <v>1.2</v>
      </c>
      <c r="K84" s="114">
        <f t="shared" si="11"/>
        <v>0</v>
      </c>
      <c r="L84" s="117" t="e">
        <f t="shared" si="10"/>
        <v>#DIV/0!</v>
      </c>
      <c r="M84" s="108"/>
      <c r="N84" s="201" t="s">
        <v>159</v>
      </c>
      <c r="O84" s="114">
        <f>F94</f>
        <v>0</v>
      </c>
      <c r="P84" s="480">
        <v>1.2</v>
      </c>
      <c r="Q84" s="114">
        <f t="shared" si="12"/>
        <v>0</v>
      </c>
      <c r="R84" s="117" t="e">
        <f t="shared" si="13"/>
        <v>#DIV/0!</v>
      </c>
    </row>
    <row r="85" spans="1:18" ht="12.75">
      <c r="A85" s="203" t="s">
        <v>115</v>
      </c>
      <c r="B85" s="211" t="s">
        <v>120</v>
      </c>
      <c r="C85" s="517"/>
      <c r="D85" s="114">
        <f>C85/2</f>
        <v>0</v>
      </c>
      <c r="E85" s="517"/>
      <c r="F85" s="114">
        <f>E85/2</f>
        <v>0</v>
      </c>
      <c r="H85" s="201" t="s">
        <v>160</v>
      </c>
      <c r="I85" s="116">
        <f>D93</f>
        <v>0</v>
      </c>
      <c r="J85" s="480">
        <v>1.2</v>
      </c>
      <c r="K85" s="114">
        <f t="shared" si="11"/>
        <v>0</v>
      </c>
      <c r="L85" s="117" t="e">
        <f t="shared" si="10"/>
        <v>#DIV/0!</v>
      </c>
      <c r="M85" s="108"/>
      <c r="N85" s="201" t="s">
        <v>160</v>
      </c>
      <c r="O85" s="114">
        <f>F93</f>
        <v>0</v>
      </c>
      <c r="P85" s="480">
        <v>1.2</v>
      </c>
      <c r="Q85" s="114">
        <f t="shared" si="12"/>
        <v>0</v>
      </c>
      <c r="R85" s="117" t="e">
        <f t="shared" si="13"/>
        <v>#DIV/0!</v>
      </c>
    </row>
    <row r="86" spans="1:18" ht="12.75">
      <c r="A86" s="203" t="s">
        <v>133</v>
      </c>
      <c r="B86" s="211" t="s">
        <v>105</v>
      </c>
      <c r="C86" s="517"/>
      <c r="D86" s="114">
        <f>C86</f>
        <v>0</v>
      </c>
      <c r="E86" s="517"/>
      <c r="F86" s="114">
        <f>E86</f>
        <v>0</v>
      </c>
      <c r="H86" s="201" t="s">
        <v>131</v>
      </c>
      <c r="I86" s="116">
        <f>D95+D96</f>
        <v>0</v>
      </c>
      <c r="J86" s="480">
        <v>3</v>
      </c>
      <c r="K86" s="114">
        <f t="shared" si="11"/>
        <v>0</v>
      </c>
      <c r="L86" s="117" t="e">
        <f t="shared" si="10"/>
        <v>#DIV/0!</v>
      </c>
      <c r="M86" s="108"/>
      <c r="N86" s="201" t="s">
        <v>131</v>
      </c>
      <c r="O86" s="114">
        <f>F95+F96</f>
        <v>0</v>
      </c>
      <c r="P86" s="480">
        <v>3</v>
      </c>
      <c r="Q86" s="114">
        <f t="shared" si="12"/>
        <v>0</v>
      </c>
      <c r="R86" s="117" t="e">
        <f t="shared" si="13"/>
        <v>#DIV/0!</v>
      </c>
    </row>
    <row r="87" spans="1:18" ht="12.75">
      <c r="A87" s="203" t="s">
        <v>128</v>
      </c>
      <c r="B87" s="211" t="s">
        <v>123</v>
      </c>
      <c r="C87" s="517"/>
      <c r="D87" s="114">
        <f>C87/4</f>
        <v>0</v>
      </c>
      <c r="E87" s="517"/>
      <c r="F87" s="114">
        <f>E87/4</f>
        <v>0</v>
      </c>
      <c r="H87" s="201" t="s">
        <v>161</v>
      </c>
      <c r="I87" s="116">
        <f>D98</f>
        <v>0</v>
      </c>
      <c r="J87" s="480">
        <v>0.4</v>
      </c>
      <c r="K87" s="114">
        <f t="shared" si="11"/>
        <v>0</v>
      </c>
      <c r="L87" s="117" t="e">
        <f t="shared" si="10"/>
        <v>#DIV/0!</v>
      </c>
      <c r="M87" s="108"/>
      <c r="N87" s="201" t="s">
        <v>161</v>
      </c>
      <c r="O87" s="114">
        <f>F98</f>
        <v>0</v>
      </c>
      <c r="P87" s="480">
        <v>0.4</v>
      </c>
      <c r="Q87" s="114">
        <f t="shared" si="12"/>
        <v>0</v>
      </c>
      <c r="R87" s="117" t="e">
        <f t="shared" si="13"/>
        <v>#DIV/0!</v>
      </c>
    </row>
    <row r="88" spans="1:18" ht="12.75">
      <c r="A88" s="203" t="s">
        <v>128</v>
      </c>
      <c r="B88" s="211" t="s">
        <v>125</v>
      </c>
      <c r="C88" s="517"/>
      <c r="D88" s="114">
        <f>C88/2</f>
        <v>0</v>
      </c>
      <c r="E88" s="517"/>
      <c r="F88" s="114">
        <f>E88/2</f>
        <v>0</v>
      </c>
      <c r="H88" s="201" t="s">
        <v>162</v>
      </c>
      <c r="I88" s="116">
        <f>D97</f>
        <v>0</v>
      </c>
      <c r="J88" s="480">
        <v>0.4</v>
      </c>
      <c r="K88" s="114">
        <f t="shared" si="11"/>
        <v>0</v>
      </c>
      <c r="L88" s="117" t="e">
        <f t="shared" si="10"/>
        <v>#DIV/0!</v>
      </c>
      <c r="M88" s="108"/>
      <c r="N88" s="201" t="s">
        <v>162</v>
      </c>
      <c r="O88" s="114">
        <f>F97</f>
        <v>0</v>
      </c>
      <c r="P88" s="480">
        <v>0.4</v>
      </c>
      <c r="Q88" s="114">
        <f t="shared" si="12"/>
        <v>0</v>
      </c>
      <c r="R88" s="117" t="e">
        <f t="shared" si="13"/>
        <v>#DIV/0!</v>
      </c>
    </row>
    <row r="89" spans="1:18" ht="12.75">
      <c r="A89" s="201" t="s">
        <v>122</v>
      </c>
      <c r="B89" s="211" t="s">
        <v>123</v>
      </c>
      <c r="C89" s="113"/>
      <c r="D89" s="114">
        <f>C89/4</f>
        <v>0</v>
      </c>
      <c r="E89" s="113"/>
      <c r="F89" s="114">
        <f>E89/4</f>
        <v>0</v>
      </c>
      <c r="H89" s="201" t="s">
        <v>126</v>
      </c>
      <c r="I89" s="116">
        <f>D99+D100</f>
        <v>0</v>
      </c>
      <c r="J89" s="480">
        <v>14</v>
      </c>
      <c r="K89" s="114">
        <f t="shared" si="11"/>
        <v>0</v>
      </c>
      <c r="L89" s="117" t="e">
        <f t="shared" si="10"/>
        <v>#DIV/0!</v>
      </c>
      <c r="M89" s="108"/>
      <c r="N89" s="201" t="s">
        <v>126</v>
      </c>
      <c r="O89" s="114">
        <f>F99+F100</f>
        <v>0</v>
      </c>
      <c r="P89" s="480">
        <v>14</v>
      </c>
      <c r="Q89" s="114">
        <f t="shared" si="12"/>
        <v>0</v>
      </c>
      <c r="R89" s="117" t="e">
        <f t="shared" si="13"/>
        <v>#DIV/0!</v>
      </c>
    </row>
    <row r="90" spans="1:18" ht="12.75">
      <c r="A90" s="201" t="s">
        <v>122</v>
      </c>
      <c r="B90" s="211" t="s">
        <v>125</v>
      </c>
      <c r="C90" s="113"/>
      <c r="D90" s="114">
        <f>C90/2</f>
        <v>0</v>
      </c>
      <c r="E90" s="113"/>
      <c r="F90" s="114">
        <f>E90/2</f>
        <v>0</v>
      </c>
      <c r="H90" s="201" t="s">
        <v>138</v>
      </c>
      <c r="I90" s="116">
        <f>D101</f>
        <v>0</v>
      </c>
      <c r="J90" s="480">
        <v>0.15</v>
      </c>
      <c r="K90" s="114">
        <f t="shared" si="11"/>
        <v>0</v>
      </c>
      <c r="L90" s="117" t="e">
        <f t="shared" si="10"/>
        <v>#DIV/0!</v>
      </c>
      <c r="M90" s="108"/>
      <c r="N90" s="201" t="s">
        <v>138</v>
      </c>
      <c r="O90" s="114">
        <f>F101</f>
        <v>0</v>
      </c>
      <c r="P90" s="480">
        <v>0.15</v>
      </c>
      <c r="Q90" s="114">
        <f t="shared" si="12"/>
        <v>0</v>
      </c>
      <c r="R90" s="117" t="e">
        <f t="shared" si="13"/>
        <v>#DIV/0!</v>
      </c>
    </row>
    <row r="91" spans="1:18" ht="12.75">
      <c r="A91" s="201" t="s">
        <v>122</v>
      </c>
      <c r="B91" s="211" t="s">
        <v>116</v>
      </c>
      <c r="C91" s="113"/>
      <c r="D91" s="114">
        <f>C91/4</f>
        <v>0</v>
      </c>
      <c r="E91" s="113"/>
      <c r="F91" s="114">
        <f>E91/4</f>
        <v>0</v>
      </c>
      <c r="H91" s="201" t="s">
        <v>139</v>
      </c>
      <c r="I91" s="116">
        <f>D102+D103</f>
        <v>0</v>
      </c>
      <c r="J91" s="480">
        <v>0.3</v>
      </c>
      <c r="K91" s="114">
        <f t="shared" si="11"/>
        <v>0</v>
      </c>
      <c r="L91" s="117" t="e">
        <f t="shared" si="10"/>
        <v>#DIV/0!</v>
      </c>
      <c r="M91" s="108"/>
      <c r="N91" s="201" t="s">
        <v>139</v>
      </c>
      <c r="O91" s="114">
        <f>F102+F103</f>
        <v>0</v>
      </c>
      <c r="P91" s="480">
        <v>0.3</v>
      </c>
      <c r="Q91" s="114">
        <f t="shared" si="12"/>
        <v>0</v>
      </c>
      <c r="R91" s="117" t="e">
        <f t="shared" si="13"/>
        <v>#DIV/0!</v>
      </c>
    </row>
    <row r="92" spans="1:18" ht="12.75">
      <c r="A92" s="201" t="s">
        <v>122</v>
      </c>
      <c r="B92" s="211" t="s">
        <v>120</v>
      </c>
      <c r="C92" s="113"/>
      <c r="D92" s="114">
        <f>C92/2</f>
        <v>0</v>
      </c>
      <c r="E92" s="113"/>
      <c r="F92" s="114">
        <f>E92/2</f>
        <v>0</v>
      </c>
      <c r="H92" s="201" t="s">
        <v>137</v>
      </c>
      <c r="I92" s="116">
        <f>D104+D105</f>
        <v>0</v>
      </c>
      <c r="J92" s="480">
        <v>0.4</v>
      </c>
      <c r="K92" s="114">
        <f t="shared" si="11"/>
        <v>0</v>
      </c>
      <c r="L92" s="117" t="e">
        <f t="shared" si="10"/>
        <v>#DIV/0!</v>
      </c>
      <c r="M92" s="108"/>
      <c r="N92" s="201" t="s">
        <v>137</v>
      </c>
      <c r="O92" s="114">
        <f>F104+F105</f>
        <v>0</v>
      </c>
      <c r="P92" s="480">
        <v>0.4</v>
      </c>
      <c r="Q92" s="114">
        <f t="shared" si="12"/>
        <v>0</v>
      </c>
      <c r="R92" s="117" t="e">
        <f t="shared" si="13"/>
        <v>#DIV/0!</v>
      </c>
    </row>
    <row r="93" spans="1:18" ht="12.75">
      <c r="A93" s="201" t="s">
        <v>153</v>
      </c>
      <c r="B93" s="211" t="s">
        <v>155</v>
      </c>
      <c r="C93" s="113"/>
      <c r="D93" s="114">
        <f>C93/1.67</f>
        <v>0</v>
      </c>
      <c r="E93" s="113"/>
      <c r="F93" s="114">
        <f>E93/1.67</f>
        <v>0</v>
      </c>
      <c r="H93" s="201" t="s">
        <v>135</v>
      </c>
      <c r="I93" s="116">
        <f>D106+D107</f>
        <v>0</v>
      </c>
      <c r="J93" s="480">
        <v>2</v>
      </c>
      <c r="K93" s="114">
        <f t="shared" si="11"/>
        <v>0</v>
      </c>
      <c r="L93" s="117" t="e">
        <f t="shared" si="10"/>
        <v>#DIV/0!</v>
      </c>
      <c r="M93" s="108"/>
      <c r="N93" s="201" t="s">
        <v>135</v>
      </c>
      <c r="O93" s="114">
        <f>F106+F107</f>
        <v>0</v>
      </c>
      <c r="P93" s="480">
        <v>2</v>
      </c>
      <c r="Q93" s="114">
        <f t="shared" si="12"/>
        <v>0</v>
      </c>
      <c r="R93" s="117" t="e">
        <f t="shared" si="13"/>
        <v>#DIV/0!</v>
      </c>
    </row>
    <row r="94" spans="1:18" ht="12.75">
      <c r="A94" s="201" t="s">
        <v>153</v>
      </c>
      <c r="B94" s="211" t="s">
        <v>154</v>
      </c>
      <c r="C94" s="113"/>
      <c r="D94" s="114">
        <f>C94/1.67</f>
        <v>0</v>
      </c>
      <c r="E94" s="113"/>
      <c r="F94" s="114">
        <f>E94/1.67</f>
        <v>0</v>
      </c>
      <c r="H94" s="144" t="s">
        <v>265</v>
      </c>
      <c r="I94" s="144">
        <f>D108</f>
        <v>0</v>
      </c>
      <c r="J94" s="480">
        <v>0.28</v>
      </c>
      <c r="K94" s="114">
        <f aca="true" t="shared" si="14" ref="K94:K102">I94/J94</f>
        <v>0</v>
      </c>
      <c r="L94" s="117" t="e">
        <f t="shared" si="10"/>
        <v>#DIV/0!</v>
      </c>
      <c r="M94" s="145"/>
      <c r="N94" s="200" t="s">
        <v>265</v>
      </c>
      <c r="O94" s="144">
        <f>F108</f>
        <v>0</v>
      </c>
      <c r="P94" s="480">
        <v>0.28</v>
      </c>
      <c r="Q94" s="114">
        <f aca="true" t="shared" si="15" ref="Q94:Q102">O94/P94</f>
        <v>0</v>
      </c>
      <c r="R94" s="117" t="e">
        <f t="shared" si="13"/>
        <v>#DIV/0!</v>
      </c>
    </row>
    <row r="95" spans="1:18" ht="12.75">
      <c r="A95" s="201" t="s">
        <v>131</v>
      </c>
      <c r="B95" s="211" t="s">
        <v>125</v>
      </c>
      <c r="C95" s="113"/>
      <c r="D95" s="114">
        <f>C95/2</f>
        <v>0</v>
      </c>
      <c r="E95" s="113"/>
      <c r="F95" s="114">
        <f>E95/2</f>
        <v>0</v>
      </c>
      <c r="H95" s="144" t="s">
        <v>266</v>
      </c>
      <c r="I95" s="144">
        <f>D109</f>
        <v>0</v>
      </c>
      <c r="J95" s="480">
        <v>0.1</v>
      </c>
      <c r="K95" s="114">
        <f t="shared" si="14"/>
        <v>0</v>
      </c>
      <c r="L95" s="117" t="e">
        <f t="shared" si="10"/>
        <v>#DIV/0!</v>
      </c>
      <c r="M95" s="145"/>
      <c r="N95" s="200" t="s">
        <v>266</v>
      </c>
      <c r="O95" s="144">
        <f>F109</f>
        <v>0</v>
      </c>
      <c r="P95" s="480">
        <v>0.1</v>
      </c>
      <c r="Q95" s="114">
        <f t="shared" si="15"/>
        <v>0</v>
      </c>
      <c r="R95" s="117" t="e">
        <f t="shared" si="13"/>
        <v>#DIV/0!</v>
      </c>
    </row>
    <row r="96" spans="1:18" ht="12.75">
      <c r="A96" s="201" t="s">
        <v>131</v>
      </c>
      <c r="B96" s="211" t="s">
        <v>105</v>
      </c>
      <c r="C96" s="113"/>
      <c r="D96" s="114">
        <f>C96</f>
        <v>0</v>
      </c>
      <c r="E96" s="113"/>
      <c r="F96" s="114">
        <f>E96</f>
        <v>0</v>
      </c>
      <c r="H96" s="200" t="s">
        <v>235</v>
      </c>
      <c r="I96" s="116">
        <f>D110</f>
        <v>0</v>
      </c>
      <c r="J96" s="480">
        <v>0.04</v>
      </c>
      <c r="K96" s="114">
        <f t="shared" si="14"/>
        <v>0</v>
      </c>
      <c r="L96" s="117" t="e">
        <f t="shared" si="10"/>
        <v>#DIV/0!</v>
      </c>
      <c r="M96" s="108"/>
      <c r="N96" s="200" t="s">
        <v>235</v>
      </c>
      <c r="O96" s="114">
        <f>F110</f>
        <v>0</v>
      </c>
      <c r="P96" s="480">
        <v>0.04</v>
      </c>
      <c r="Q96" s="114">
        <f t="shared" si="15"/>
        <v>0</v>
      </c>
      <c r="R96" s="117" t="e">
        <f t="shared" si="13"/>
        <v>#DIV/0!</v>
      </c>
    </row>
    <row r="97" spans="1:18" ht="12.75">
      <c r="A97" s="201" t="s">
        <v>156</v>
      </c>
      <c r="B97" s="211" t="s">
        <v>158</v>
      </c>
      <c r="C97" s="113"/>
      <c r="D97" s="114">
        <f>C97/2.5</f>
        <v>0</v>
      </c>
      <c r="E97" s="113"/>
      <c r="F97" s="114">
        <f>E97/2.5</f>
        <v>0</v>
      </c>
      <c r="H97" s="200" t="s">
        <v>236</v>
      </c>
      <c r="I97" s="116">
        <f>D111</f>
        <v>0</v>
      </c>
      <c r="J97" s="480">
        <v>0.21</v>
      </c>
      <c r="K97" s="114">
        <f t="shared" si="14"/>
        <v>0</v>
      </c>
      <c r="L97" s="117" t="e">
        <f t="shared" si="10"/>
        <v>#DIV/0!</v>
      </c>
      <c r="M97" s="108"/>
      <c r="N97" s="200" t="s">
        <v>236</v>
      </c>
      <c r="O97" s="114">
        <f>F111</f>
        <v>0</v>
      </c>
      <c r="P97" s="479">
        <v>0.21</v>
      </c>
      <c r="Q97" s="114">
        <f t="shared" si="15"/>
        <v>0</v>
      </c>
      <c r="R97" s="117" t="e">
        <f t="shared" si="13"/>
        <v>#DIV/0!</v>
      </c>
    </row>
    <row r="98" spans="1:18" ht="12.75">
      <c r="A98" s="201" t="s">
        <v>156</v>
      </c>
      <c r="B98" s="211" t="s">
        <v>157</v>
      </c>
      <c r="C98" s="113"/>
      <c r="D98" s="114">
        <f>C98/2.5</f>
        <v>0</v>
      </c>
      <c r="E98" s="113"/>
      <c r="F98" s="114">
        <f>E98/2.5</f>
        <v>0</v>
      </c>
      <c r="H98" s="200" t="s">
        <v>237</v>
      </c>
      <c r="I98" s="116">
        <f>D112</f>
        <v>0</v>
      </c>
      <c r="J98" s="479">
        <v>0.1</v>
      </c>
      <c r="K98" s="114">
        <f t="shared" si="14"/>
        <v>0</v>
      </c>
      <c r="L98" s="117" t="e">
        <f t="shared" si="10"/>
        <v>#DIV/0!</v>
      </c>
      <c r="M98" s="108"/>
      <c r="N98" s="200" t="s">
        <v>237</v>
      </c>
      <c r="O98" s="114">
        <f>F112</f>
        <v>0</v>
      </c>
      <c r="P98" s="479">
        <v>0.1</v>
      </c>
      <c r="Q98" s="114">
        <f t="shared" si="15"/>
        <v>0</v>
      </c>
      <c r="R98" s="117" t="e">
        <f t="shared" si="13"/>
        <v>#DIV/0!</v>
      </c>
    </row>
    <row r="99" spans="1:18" ht="12.75">
      <c r="A99" s="201" t="s">
        <v>129</v>
      </c>
      <c r="B99" s="211" t="s">
        <v>130</v>
      </c>
      <c r="C99" s="113"/>
      <c r="D99" s="114">
        <f>C99*4</f>
        <v>0</v>
      </c>
      <c r="E99" s="113"/>
      <c r="F99" s="114">
        <f>E99*4</f>
        <v>0</v>
      </c>
      <c r="H99" s="200" t="s">
        <v>238</v>
      </c>
      <c r="I99" s="116">
        <f>D113+D114</f>
        <v>0</v>
      </c>
      <c r="J99" s="479">
        <v>0.05</v>
      </c>
      <c r="K99" s="114">
        <f t="shared" si="14"/>
        <v>0</v>
      </c>
      <c r="L99" s="117" t="e">
        <f t="shared" si="10"/>
        <v>#DIV/0!</v>
      </c>
      <c r="M99" s="108"/>
      <c r="N99" s="200" t="s">
        <v>238</v>
      </c>
      <c r="O99" s="114">
        <f>F113+F114</f>
        <v>0</v>
      </c>
      <c r="P99" s="479">
        <v>0.05</v>
      </c>
      <c r="Q99" s="114">
        <f t="shared" si="15"/>
        <v>0</v>
      </c>
      <c r="R99" s="117" t="e">
        <f t="shared" si="13"/>
        <v>#DIV/0!</v>
      </c>
    </row>
    <row r="100" spans="1:18" ht="12.75">
      <c r="A100" s="201" t="s">
        <v>129</v>
      </c>
      <c r="B100" s="211" t="s">
        <v>132</v>
      </c>
      <c r="C100" s="113"/>
      <c r="D100" s="114">
        <f>C100*2</f>
        <v>0</v>
      </c>
      <c r="E100" s="113"/>
      <c r="F100" s="114">
        <f>E100*2</f>
        <v>0</v>
      </c>
      <c r="H100" s="200" t="s">
        <v>240</v>
      </c>
      <c r="I100" s="116">
        <f>D115</f>
        <v>0</v>
      </c>
      <c r="J100" s="479">
        <v>0.2</v>
      </c>
      <c r="K100" s="114">
        <f t="shared" si="14"/>
        <v>0</v>
      </c>
      <c r="L100" s="117" t="e">
        <f t="shared" si="10"/>
        <v>#DIV/0!</v>
      </c>
      <c r="M100" s="108"/>
      <c r="N100" s="200" t="s">
        <v>240</v>
      </c>
      <c r="O100" s="114">
        <f>F115</f>
        <v>0</v>
      </c>
      <c r="P100" s="479">
        <v>0.2</v>
      </c>
      <c r="Q100" s="114">
        <f t="shared" si="15"/>
        <v>0</v>
      </c>
      <c r="R100" s="117" t="e">
        <f t="shared" si="13"/>
        <v>#DIV/0!</v>
      </c>
    </row>
    <row r="101" spans="1:18" ht="12.75">
      <c r="A101" s="201" t="s">
        <v>138</v>
      </c>
      <c r="B101" s="211" t="s">
        <v>142</v>
      </c>
      <c r="C101" s="113"/>
      <c r="D101" s="114">
        <f>C101/20</f>
        <v>0</v>
      </c>
      <c r="E101" s="113"/>
      <c r="F101" s="114">
        <f>E101/20</f>
        <v>0</v>
      </c>
      <c r="H101" s="200" t="s">
        <v>242</v>
      </c>
      <c r="I101" s="116">
        <f>D116</f>
        <v>0</v>
      </c>
      <c r="J101" s="479">
        <v>0.1</v>
      </c>
      <c r="K101" s="114">
        <f t="shared" si="14"/>
        <v>0</v>
      </c>
      <c r="L101" s="117" t="e">
        <f t="shared" si="10"/>
        <v>#DIV/0!</v>
      </c>
      <c r="M101" s="108"/>
      <c r="N101" s="200" t="s">
        <v>242</v>
      </c>
      <c r="O101" s="114">
        <f>F116</f>
        <v>0</v>
      </c>
      <c r="P101" s="479">
        <v>0.1</v>
      </c>
      <c r="Q101" s="114">
        <f t="shared" si="15"/>
        <v>0</v>
      </c>
      <c r="R101" s="117" t="e">
        <f t="shared" si="13"/>
        <v>#DIV/0!</v>
      </c>
    </row>
    <row r="102" spans="1:18" ht="13.5" thickBot="1">
      <c r="A102" s="201" t="s">
        <v>139</v>
      </c>
      <c r="B102" s="211" t="s">
        <v>239</v>
      </c>
      <c r="C102" s="113"/>
      <c r="D102" s="114">
        <f>C102/30</f>
        <v>0</v>
      </c>
      <c r="E102" s="113"/>
      <c r="F102" s="114">
        <f>E102/30</f>
        <v>0</v>
      </c>
      <c r="H102" s="202" t="s">
        <v>243</v>
      </c>
      <c r="I102" s="119">
        <f>D117</f>
        <v>0</v>
      </c>
      <c r="J102" s="481">
        <v>0.4</v>
      </c>
      <c r="K102" s="120">
        <f t="shared" si="14"/>
        <v>0</v>
      </c>
      <c r="L102" s="129" t="e">
        <f t="shared" si="10"/>
        <v>#DIV/0!</v>
      </c>
      <c r="M102" s="108"/>
      <c r="N102" s="202" t="s">
        <v>243</v>
      </c>
      <c r="O102" s="120">
        <f>F117</f>
        <v>0</v>
      </c>
      <c r="P102" s="481">
        <v>0.4</v>
      </c>
      <c r="Q102" s="120">
        <f t="shared" si="15"/>
        <v>0</v>
      </c>
      <c r="R102" s="129" t="e">
        <f t="shared" si="13"/>
        <v>#DIV/0!</v>
      </c>
    </row>
    <row r="103" spans="1:12" ht="13.5" thickBot="1">
      <c r="A103" s="201" t="s">
        <v>139</v>
      </c>
      <c r="B103" s="211" t="s">
        <v>241</v>
      </c>
      <c r="C103" s="113"/>
      <c r="D103" s="114">
        <f>C103/6.67</f>
        <v>0</v>
      </c>
      <c r="E103" s="113"/>
      <c r="F103" s="114">
        <f>E103/6.67</f>
        <v>0</v>
      </c>
      <c r="I103" s="122"/>
      <c r="J103" s="122"/>
      <c r="K103" s="122"/>
      <c r="L103" s="122"/>
    </row>
    <row r="104" spans="1:17" ht="13.5" thickBot="1">
      <c r="A104" s="201" t="s">
        <v>137</v>
      </c>
      <c r="B104" s="211" t="s">
        <v>118</v>
      </c>
      <c r="C104" s="113"/>
      <c r="D104" s="114">
        <f>C104/5</f>
        <v>0</v>
      </c>
      <c r="E104" s="113"/>
      <c r="F104" s="114">
        <f>E104/5</f>
        <v>0</v>
      </c>
      <c r="J104" s="105" t="s">
        <v>140</v>
      </c>
      <c r="K104" s="123">
        <f>SUM('Plan2 - UTI'!I49:I52)</f>
        <v>0</v>
      </c>
      <c r="P104" s="105" t="s">
        <v>140</v>
      </c>
      <c r="Q104" s="123">
        <f>'Plan2 - UTI'!I53</f>
        <v>0</v>
      </c>
    </row>
    <row r="105" spans="1:6" ht="12.75">
      <c r="A105" s="201" t="s">
        <v>137</v>
      </c>
      <c r="B105" s="211" t="s">
        <v>141</v>
      </c>
      <c r="C105" s="113"/>
      <c r="D105" s="114">
        <f>C105/2.5</f>
        <v>0</v>
      </c>
      <c r="E105" s="113"/>
      <c r="F105" s="114">
        <f>E105/2.5</f>
        <v>0</v>
      </c>
    </row>
    <row r="106" spans="1:6" ht="12.75">
      <c r="A106" s="201" t="s">
        <v>135</v>
      </c>
      <c r="B106" s="211" t="s">
        <v>125</v>
      </c>
      <c r="C106" s="113"/>
      <c r="D106" s="114">
        <f>C106/2</f>
        <v>0</v>
      </c>
      <c r="E106" s="113"/>
      <c r="F106" s="114">
        <f>E106/2</f>
        <v>0</v>
      </c>
    </row>
    <row r="107" spans="1:6" ht="12.75">
      <c r="A107" s="212" t="s">
        <v>135</v>
      </c>
      <c r="B107" s="213" t="s">
        <v>105</v>
      </c>
      <c r="C107" s="124"/>
      <c r="D107" s="125">
        <f>C107</f>
        <v>0</v>
      </c>
      <c r="E107" s="124"/>
      <c r="F107" s="125">
        <f>E107</f>
        <v>0</v>
      </c>
    </row>
    <row r="108" spans="1:17" ht="12.75">
      <c r="A108" s="201" t="s">
        <v>265</v>
      </c>
      <c r="B108" s="214" t="s">
        <v>125</v>
      </c>
      <c r="C108" s="124"/>
      <c r="D108" s="125">
        <f>C108/2</f>
        <v>0</v>
      </c>
      <c r="E108" s="124"/>
      <c r="F108" s="125">
        <f>E108/2</f>
        <v>0</v>
      </c>
      <c r="K108" s="107"/>
      <c r="Q108" s="107"/>
    </row>
    <row r="109" spans="1:17" ht="12.75">
      <c r="A109" s="201" t="s">
        <v>266</v>
      </c>
      <c r="B109" s="214" t="s">
        <v>267</v>
      </c>
      <c r="C109" s="124"/>
      <c r="D109" s="125">
        <f>C109/20</f>
        <v>0</v>
      </c>
      <c r="E109" s="124"/>
      <c r="F109" s="125">
        <f>E109/20</f>
        <v>0</v>
      </c>
      <c r="K109" s="107"/>
      <c r="Q109" s="107"/>
    </row>
    <row r="110" spans="1:17" ht="12.75">
      <c r="A110" s="200" t="s">
        <v>235</v>
      </c>
      <c r="B110" s="211" t="s">
        <v>244</v>
      </c>
      <c r="C110" s="113"/>
      <c r="D110" s="114">
        <f>C110/20</f>
        <v>0</v>
      </c>
      <c r="E110" s="113"/>
      <c r="F110" s="114">
        <f>E110/20</f>
        <v>0</v>
      </c>
      <c r="K110" s="107"/>
      <c r="Q110" s="107"/>
    </row>
    <row r="111" spans="1:17" ht="12.75">
      <c r="A111" s="200" t="s">
        <v>236</v>
      </c>
      <c r="B111" s="211" t="s">
        <v>244</v>
      </c>
      <c r="C111" s="113"/>
      <c r="D111" s="114">
        <f>C111/20</f>
        <v>0</v>
      </c>
      <c r="E111" s="113"/>
      <c r="F111" s="114">
        <f>E111/20</f>
        <v>0</v>
      </c>
      <c r="K111" s="107"/>
      <c r="Q111" s="107"/>
    </row>
    <row r="112" spans="1:17" ht="12.75">
      <c r="A112" s="200" t="s">
        <v>237</v>
      </c>
      <c r="B112" s="211" t="s">
        <v>245</v>
      </c>
      <c r="C112" s="113"/>
      <c r="D112" s="114">
        <f>C112/10</f>
        <v>0</v>
      </c>
      <c r="E112" s="113"/>
      <c r="F112" s="114">
        <f>E112/10</f>
        <v>0</v>
      </c>
      <c r="K112" s="107"/>
      <c r="Q112" s="107"/>
    </row>
    <row r="113" spans="1:17" ht="12.75">
      <c r="A113" s="200" t="s">
        <v>238</v>
      </c>
      <c r="B113" s="211" t="s">
        <v>244</v>
      </c>
      <c r="C113" s="113"/>
      <c r="D113" s="114">
        <f>C113/20</f>
        <v>0</v>
      </c>
      <c r="E113" s="113"/>
      <c r="F113" s="114">
        <f>E113/20</f>
        <v>0</v>
      </c>
      <c r="K113" s="107"/>
      <c r="Q113" s="107"/>
    </row>
    <row r="114" spans="1:17" ht="12.75">
      <c r="A114" s="200" t="s">
        <v>238</v>
      </c>
      <c r="B114" s="211" t="s">
        <v>246</v>
      </c>
      <c r="C114" s="113"/>
      <c r="D114" s="114">
        <f>C114*0.07</f>
        <v>0</v>
      </c>
      <c r="E114" s="113"/>
      <c r="F114" s="114">
        <f>E114*0.07</f>
        <v>0</v>
      </c>
      <c r="K114" s="107"/>
      <c r="Q114" s="107"/>
    </row>
    <row r="115" spans="1:17" ht="12.75">
      <c r="A115" s="200" t="s">
        <v>240</v>
      </c>
      <c r="B115" s="211" t="s">
        <v>247</v>
      </c>
      <c r="C115" s="113"/>
      <c r="D115" s="114">
        <f>C115/5</f>
        <v>0</v>
      </c>
      <c r="E115" s="113"/>
      <c r="F115" s="114">
        <f>E115/5</f>
        <v>0</v>
      </c>
      <c r="K115" s="107"/>
      <c r="Q115" s="107"/>
    </row>
    <row r="116" spans="1:6" ht="12.75">
      <c r="A116" s="200" t="s">
        <v>242</v>
      </c>
      <c r="B116" s="211" t="s">
        <v>245</v>
      </c>
      <c r="C116" s="113"/>
      <c r="D116" s="114">
        <f>C116/10</f>
        <v>0</v>
      </c>
      <c r="E116" s="113"/>
      <c r="F116" s="114">
        <f>E116/10</f>
        <v>0</v>
      </c>
    </row>
    <row r="117" spans="1:17" ht="13.5" thickBot="1">
      <c r="A117" s="202" t="s">
        <v>243</v>
      </c>
      <c r="B117" s="215" t="s">
        <v>248</v>
      </c>
      <c r="C117" s="126"/>
      <c r="D117" s="120">
        <f>C117/5</f>
        <v>0</v>
      </c>
      <c r="E117" s="126"/>
      <c r="F117" s="120">
        <f>E117/5</f>
        <v>0</v>
      </c>
      <c r="K117" s="107"/>
      <c r="Q117" s="107"/>
    </row>
    <row r="118" ht="13.5" thickBot="1"/>
    <row r="119" spans="1:18" ht="13.5" thickBot="1">
      <c r="A119" s="567" t="s">
        <v>41</v>
      </c>
      <c r="B119" s="568"/>
      <c r="C119" s="765" t="s">
        <v>96</v>
      </c>
      <c r="D119" s="766"/>
      <c r="E119" s="765" t="s">
        <v>97</v>
      </c>
      <c r="F119" s="766"/>
      <c r="H119" s="569" t="s">
        <v>96</v>
      </c>
      <c r="I119" s="570"/>
      <c r="J119" s="571"/>
      <c r="K119" s="571"/>
      <c r="L119" s="571"/>
      <c r="M119" s="571"/>
      <c r="N119" s="569" t="s">
        <v>97</v>
      </c>
      <c r="O119" s="572"/>
      <c r="P119" s="571"/>
      <c r="Q119" s="571"/>
      <c r="R119" s="571"/>
    </row>
    <row r="120" spans="1:18" ht="13.5" thickBot="1">
      <c r="A120" s="309" t="s">
        <v>98</v>
      </c>
      <c r="B120" s="309" t="s">
        <v>99</v>
      </c>
      <c r="C120" s="309" t="s">
        <v>100</v>
      </c>
      <c r="D120" s="309" t="s">
        <v>101</v>
      </c>
      <c r="E120" s="309" t="s">
        <v>100</v>
      </c>
      <c r="F120" s="109" t="s">
        <v>101</v>
      </c>
      <c r="H120" s="573" t="s">
        <v>41</v>
      </c>
      <c r="I120" s="574" t="s">
        <v>102</v>
      </c>
      <c r="J120" s="574" t="s">
        <v>103</v>
      </c>
      <c r="K120" s="575"/>
      <c r="L120" s="576"/>
      <c r="M120" s="571"/>
      <c r="N120" s="573" t="s">
        <v>41</v>
      </c>
      <c r="O120" s="574" t="s">
        <v>102</v>
      </c>
      <c r="P120" s="574" t="s">
        <v>103</v>
      </c>
      <c r="Q120" s="575"/>
      <c r="R120" s="576"/>
    </row>
    <row r="121" spans="1:18" ht="13.5" thickBot="1">
      <c r="A121" s="553" t="s">
        <v>386</v>
      </c>
      <c r="B121" s="553" t="s">
        <v>387</v>
      </c>
      <c r="C121" s="523"/>
      <c r="D121" s="553">
        <f>C121/10</f>
        <v>0</v>
      </c>
      <c r="E121" s="524"/>
      <c r="F121" s="553">
        <f>E121/10</f>
        <v>0</v>
      </c>
      <c r="H121" s="110" t="s">
        <v>106</v>
      </c>
      <c r="I121" s="111" t="s">
        <v>107</v>
      </c>
      <c r="J121" s="478" t="s">
        <v>108</v>
      </c>
      <c r="K121" s="112" t="s">
        <v>109</v>
      </c>
      <c r="L121" s="111" t="s">
        <v>110</v>
      </c>
      <c r="M121" s="512"/>
      <c r="N121" s="205" t="s">
        <v>106</v>
      </c>
      <c r="O121" s="111" t="s">
        <v>107</v>
      </c>
      <c r="P121" s="478" t="s">
        <v>108</v>
      </c>
      <c r="Q121" s="112" t="s">
        <v>109</v>
      </c>
      <c r="R121" s="111" t="s">
        <v>110</v>
      </c>
    </row>
    <row r="122" spans="1:18" ht="12.75">
      <c r="A122" s="203" t="s">
        <v>386</v>
      </c>
      <c r="B122" s="203" t="s">
        <v>388</v>
      </c>
      <c r="C122" s="496"/>
      <c r="D122" s="203">
        <f>C122/4</f>
        <v>0</v>
      </c>
      <c r="E122" s="497"/>
      <c r="F122" s="203">
        <f>E122/4</f>
        <v>0</v>
      </c>
      <c r="H122" s="554" t="s">
        <v>385</v>
      </c>
      <c r="I122" s="206">
        <f>SUM(D121:D124)</f>
        <v>0</v>
      </c>
      <c r="J122" s="555">
        <v>1</v>
      </c>
      <c r="K122" s="206">
        <f>I122/J122</f>
        <v>0</v>
      </c>
      <c r="L122" s="115" t="e">
        <f aca="true" t="shared" si="16" ref="L122:L154">K122/K$156*1000</f>
        <v>#DIV/0!</v>
      </c>
      <c r="M122" s="512"/>
      <c r="N122" s="554" t="s">
        <v>385</v>
      </c>
      <c r="O122" s="206">
        <f>SUM(F121:F124)</f>
        <v>0</v>
      </c>
      <c r="P122" s="522">
        <v>1</v>
      </c>
      <c r="Q122" s="206">
        <f>O122/P122</f>
        <v>0</v>
      </c>
      <c r="R122" s="522" t="e">
        <f aca="true" t="shared" si="17" ref="R122:R154">Q122/Q$156*1000</f>
        <v>#DIV/0!</v>
      </c>
    </row>
    <row r="123" spans="1:18" ht="12.75">
      <c r="A123" s="203" t="s">
        <v>386</v>
      </c>
      <c r="B123" s="203" t="s">
        <v>389</v>
      </c>
      <c r="C123" s="496"/>
      <c r="D123" s="203">
        <f>C123/2</f>
        <v>0</v>
      </c>
      <c r="E123" s="497"/>
      <c r="F123" s="203">
        <f>E123/2</f>
        <v>0</v>
      </c>
      <c r="H123" s="201" t="s">
        <v>127</v>
      </c>
      <c r="I123" s="144">
        <f>D125+D126</f>
        <v>0</v>
      </c>
      <c r="J123" s="507">
        <v>6</v>
      </c>
      <c r="K123" s="144">
        <f aca="true" t="shared" si="18" ref="K123:K145">I123/J123</f>
        <v>0</v>
      </c>
      <c r="L123" s="117" t="e">
        <f t="shared" si="16"/>
        <v>#DIV/0!</v>
      </c>
      <c r="M123" s="512"/>
      <c r="N123" s="201" t="s">
        <v>127</v>
      </c>
      <c r="O123" s="144">
        <f>F125+F126</f>
        <v>0</v>
      </c>
      <c r="P123" s="502">
        <v>6</v>
      </c>
      <c r="Q123" s="144">
        <f aca="true" t="shared" si="19" ref="Q123:Q145">O123/P123</f>
        <v>0</v>
      </c>
      <c r="R123" s="209" t="e">
        <f t="shared" si="17"/>
        <v>#DIV/0!</v>
      </c>
    </row>
    <row r="124" spans="1:18" ht="12.75">
      <c r="A124" s="203" t="s">
        <v>386</v>
      </c>
      <c r="B124" s="203" t="s">
        <v>390</v>
      </c>
      <c r="C124" s="496"/>
      <c r="D124" s="203">
        <f>C124</f>
        <v>0</v>
      </c>
      <c r="E124" s="497"/>
      <c r="F124" s="203">
        <f>E124</f>
        <v>0</v>
      </c>
      <c r="H124" s="200" t="s">
        <v>113</v>
      </c>
      <c r="I124" s="144">
        <f>D127+D128</f>
        <v>0</v>
      </c>
      <c r="J124" s="507">
        <v>4</v>
      </c>
      <c r="K124" s="144">
        <f t="shared" si="18"/>
        <v>0</v>
      </c>
      <c r="L124" s="117" t="e">
        <f t="shared" si="16"/>
        <v>#DIV/0!</v>
      </c>
      <c r="M124" s="512"/>
      <c r="N124" s="200" t="s">
        <v>113</v>
      </c>
      <c r="O124" s="144">
        <f>F127+F128</f>
        <v>0</v>
      </c>
      <c r="P124" s="502">
        <v>4</v>
      </c>
      <c r="Q124" s="144">
        <f t="shared" si="19"/>
        <v>0</v>
      </c>
      <c r="R124" s="209" t="e">
        <f t="shared" si="17"/>
        <v>#DIV/0!</v>
      </c>
    </row>
    <row r="125" spans="1:18" ht="12.75">
      <c r="A125" s="203" t="s">
        <v>384</v>
      </c>
      <c r="B125" s="211" t="s">
        <v>134</v>
      </c>
      <c r="C125" s="517"/>
      <c r="D125" s="144">
        <f>C125*2</f>
        <v>0</v>
      </c>
      <c r="E125" s="518"/>
      <c r="F125" s="144">
        <f>E125*2</f>
        <v>0</v>
      </c>
      <c r="H125" s="200" t="s">
        <v>111</v>
      </c>
      <c r="I125" s="144">
        <f>D129</f>
        <v>0</v>
      </c>
      <c r="J125" s="507">
        <v>4</v>
      </c>
      <c r="K125" s="144">
        <f t="shared" si="18"/>
        <v>0</v>
      </c>
      <c r="L125" s="117" t="e">
        <f t="shared" si="16"/>
        <v>#DIV/0!</v>
      </c>
      <c r="M125" s="512"/>
      <c r="N125" s="200" t="s">
        <v>111</v>
      </c>
      <c r="O125" s="144">
        <f>F129</f>
        <v>0</v>
      </c>
      <c r="P125" s="502">
        <v>4</v>
      </c>
      <c r="Q125" s="144">
        <f t="shared" si="19"/>
        <v>0</v>
      </c>
      <c r="R125" s="209" t="e">
        <f t="shared" si="17"/>
        <v>#DIV/0!</v>
      </c>
    </row>
    <row r="126" spans="1:18" ht="12.75">
      <c r="A126" s="203" t="s">
        <v>384</v>
      </c>
      <c r="B126" s="211" t="s">
        <v>136</v>
      </c>
      <c r="C126" s="517"/>
      <c r="D126" s="144">
        <f>C126*3</f>
        <v>0</v>
      </c>
      <c r="E126" s="518"/>
      <c r="F126" s="144">
        <f>E126*3</f>
        <v>0</v>
      </c>
      <c r="H126" s="200" t="s">
        <v>112</v>
      </c>
      <c r="I126" s="144">
        <f>D130</f>
        <v>0</v>
      </c>
      <c r="J126" s="507">
        <v>4</v>
      </c>
      <c r="K126" s="144">
        <f t="shared" si="18"/>
        <v>0</v>
      </c>
      <c r="L126" s="117" t="e">
        <f t="shared" si="16"/>
        <v>#DIV/0!</v>
      </c>
      <c r="M126" s="512"/>
      <c r="N126" s="200" t="s">
        <v>112</v>
      </c>
      <c r="O126" s="144">
        <f>F130</f>
        <v>0</v>
      </c>
      <c r="P126" s="502">
        <v>4</v>
      </c>
      <c r="Q126" s="144">
        <f t="shared" si="19"/>
        <v>0</v>
      </c>
      <c r="R126" s="209" t="e">
        <f t="shared" si="17"/>
        <v>#DIV/0!</v>
      </c>
    </row>
    <row r="127" spans="1:18" ht="12.75">
      <c r="A127" s="144" t="s">
        <v>113</v>
      </c>
      <c r="B127" s="211" t="s">
        <v>105</v>
      </c>
      <c r="C127" s="517"/>
      <c r="D127" s="144">
        <f>C127</f>
        <v>0</v>
      </c>
      <c r="E127" s="517"/>
      <c r="F127" s="144">
        <f>E127</f>
        <v>0</v>
      </c>
      <c r="H127" s="200" t="s">
        <v>355</v>
      </c>
      <c r="I127" s="144">
        <f>D131</f>
        <v>0</v>
      </c>
      <c r="J127" s="208">
        <v>6</v>
      </c>
      <c r="K127" s="144">
        <f>I127/J127</f>
        <v>0</v>
      </c>
      <c r="L127" s="117" t="e">
        <f t="shared" si="16"/>
        <v>#DIV/0!</v>
      </c>
      <c r="M127" s="512"/>
      <c r="N127" s="200" t="s">
        <v>355</v>
      </c>
      <c r="O127" s="144">
        <f>F131</f>
        <v>0</v>
      </c>
      <c r="P127" s="208">
        <v>6</v>
      </c>
      <c r="Q127" s="144">
        <f>O127/P127</f>
        <v>0</v>
      </c>
      <c r="R127" s="209" t="e">
        <f t="shared" si="17"/>
        <v>#DIV/0!</v>
      </c>
    </row>
    <row r="128" spans="1:18" ht="12.75">
      <c r="A128" s="144" t="s">
        <v>113</v>
      </c>
      <c r="B128" s="211" t="s">
        <v>114</v>
      </c>
      <c r="C128" s="517"/>
      <c r="D128" s="144">
        <f>C128*2</f>
        <v>0</v>
      </c>
      <c r="E128" s="517"/>
      <c r="F128" s="144">
        <f>E128*2</f>
        <v>0</v>
      </c>
      <c r="H128" s="200" t="s">
        <v>357</v>
      </c>
      <c r="I128" s="144">
        <f>D132</f>
        <v>0</v>
      </c>
      <c r="J128" s="208">
        <v>3</v>
      </c>
      <c r="K128" s="144">
        <f>I128/J128</f>
        <v>0</v>
      </c>
      <c r="L128" s="117" t="e">
        <f t="shared" si="16"/>
        <v>#DIV/0!</v>
      </c>
      <c r="M128" s="512"/>
      <c r="N128" s="200" t="s">
        <v>357</v>
      </c>
      <c r="O128" s="144">
        <f>F132</f>
        <v>0</v>
      </c>
      <c r="P128" s="208">
        <v>3</v>
      </c>
      <c r="Q128" s="144">
        <f>O128/P128</f>
        <v>0</v>
      </c>
      <c r="R128" s="209" t="e">
        <f t="shared" si="17"/>
        <v>#DIV/0!</v>
      </c>
    </row>
    <row r="129" spans="1:18" ht="12.75">
      <c r="A129" s="144" t="s">
        <v>111</v>
      </c>
      <c r="B129" s="211" t="s">
        <v>105</v>
      </c>
      <c r="C129" s="517"/>
      <c r="D129" s="144">
        <f>C129</f>
        <v>0</v>
      </c>
      <c r="E129" s="517"/>
      <c r="F129" s="144">
        <f>E129</f>
        <v>0</v>
      </c>
      <c r="H129" s="200" t="s">
        <v>104</v>
      </c>
      <c r="I129" s="144">
        <f>D133</f>
        <v>0</v>
      </c>
      <c r="J129" s="508">
        <v>2</v>
      </c>
      <c r="K129" s="144">
        <f>I129/J129</f>
        <v>0</v>
      </c>
      <c r="L129" s="117" t="e">
        <f t="shared" si="16"/>
        <v>#DIV/0!</v>
      </c>
      <c r="M129" s="512"/>
      <c r="N129" s="200" t="s">
        <v>104</v>
      </c>
      <c r="O129" s="144">
        <f>F133</f>
        <v>0</v>
      </c>
      <c r="P129" s="503">
        <v>2</v>
      </c>
      <c r="Q129" s="144">
        <f>O129/P129</f>
        <v>0</v>
      </c>
      <c r="R129" s="209" t="e">
        <f t="shared" si="17"/>
        <v>#DIV/0!</v>
      </c>
    </row>
    <row r="130" spans="1:18" ht="12.75">
      <c r="A130" s="144" t="s">
        <v>112</v>
      </c>
      <c r="B130" s="211" t="s">
        <v>105</v>
      </c>
      <c r="C130" s="517"/>
      <c r="D130" s="144">
        <f>C130</f>
        <v>0</v>
      </c>
      <c r="E130" s="517"/>
      <c r="F130" s="144">
        <f>E130</f>
        <v>0</v>
      </c>
      <c r="H130" s="499" t="s">
        <v>117</v>
      </c>
      <c r="I130" s="500">
        <f>D134+D137</f>
        <v>0</v>
      </c>
      <c r="J130" s="509">
        <v>1</v>
      </c>
      <c r="K130" s="500">
        <f t="shared" si="18"/>
        <v>0</v>
      </c>
      <c r="L130" s="501" t="e">
        <f t="shared" si="16"/>
        <v>#DIV/0!</v>
      </c>
      <c r="M130" s="512"/>
      <c r="N130" s="499" t="s">
        <v>117</v>
      </c>
      <c r="O130" s="500">
        <f>F134+F137</f>
        <v>0</v>
      </c>
      <c r="P130" s="504">
        <v>1</v>
      </c>
      <c r="Q130" s="500">
        <f t="shared" si="19"/>
        <v>0</v>
      </c>
      <c r="R130" s="557" t="e">
        <f t="shared" si="17"/>
        <v>#DIV/0!</v>
      </c>
    </row>
    <row r="131" spans="1:18" ht="12.75">
      <c r="A131" s="144" t="s">
        <v>354</v>
      </c>
      <c r="B131" s="211" t="s">
        <v>353</v>
      </c>
      <c r="C131" s="517"/>
      <c r="D131" s="144">
        <f>C131*2.5</f>
        <v>0</v>
      </c>
      <c r="E131" s="517"/>
      <c r="F131" s="144">
        <f>E131*2.5</f>
        <v>0</v>
      </c>
      <c r="H131" s="201" t="s">
        <v>119</v>
      </c>
      <c r="I131" s="144">
        <f>D135+D136</f>
        <v>0</v>
      </c>
      <c r="J131" s="508">
        <v>0.8</v>
      </c>
      <c r="K131" s="144">
        <f t="shared" si="18"/>
        <v>0</v>
      </c>
      <c r="L131" s="117" t="e">
        <f t="shared" si="16"/>
        <v>#DIV/0!</v>
      </c>
      <c r="M131" s="108"/>
      <c r="N131" s="201" t="s">
        <v>119</v>
      </c>
      <c r="O131" s="144">
        <f>F135+F136</f>
        <v>0</v>
      </c>
      <c r="P131" s="503">
        <v>0.8</v>
      </c>
      <c r="Q131" s="144">
        <f t="shared" si="19"/>
        <v>0</v>
      </c>
      <c r="R131" s="209" t="e">
        <f t="shared" si="17"/>
        <v>#DIV/0!</v>
      </c>
    </row>
    <row r="132" spans="1:18" ht="12.75">
      <c r="A132" s="144" t="s">
        <v>356</v>
      </c>
      <c r="B132" s="211" t="s">
        <v>134</v>
      </c>
      <c r="C132" s="517"/>
      <c r="D132" s="144">
        <f>C132*2</f>
        <v>0</v>
      </c>
      <c r="E132" s="517"/>
      <c r="F132" s="144">
        <f>E132*2</f>
        <v>0</v>
      </c>
      <c r="H132" s="201" t="s">
        <v>133</v>
      </c>
      <c r="I132" s="144">
        <f>D138</f>
        <v>0</v>
      </c>
      <c r="J132" s="508">
        <v>1</v>
      </c>
      <c r="K132" s="144">
        <f t="shared" si="18"/>
        <v>0</v>
      </c>
      <c r="L132" s="117" t="e">
        <f t="shared" si="16"/>
        <v>#DIV/0!</v>
      </c>
      <c r="M132" s="108"/>
      <c r="N132" s="201" t="s">
        <v>133</v>
      </c>
      <c r="O132" s="144">
        <f>F138</f>
        <v>0</v>
      </c>
      <c r="P132" s="503">
        <v>1</v>
      </c>
      <c r="Q132" s="144">
        <f t="shared" si="19"/>
        <v>0</v>
      </c>
      <c r="R132" s="209" t="e">
        <f t="shared" si="17"/>
        <v>#DIV/0!</v>
      </c>
    </row>
    <row r="133" spans="1:18" ht="12.75">
      <c r="A133" s="144" t="s">
        <v>104</v>
      </c>
      <c r="B133" s="211" t="s">
        <v>105</v>
      </c>
      <c r="C133" s="517"/>
      <c r="D133" s="144">
        <f>C133</f>
        <v>0</v>
      </c>
      <c r="E133" s="517"/>
      <c r="F133" s="144">
        <f>E133</f>
        <v>0</v>
      </c>
      <c r="H133" s="201" t="s">
        <v>128</v>
      </c>
      <c r="I133" s="144">
        <f>D139+D140</f>
        <v>0</v>
      </c>
      <c r="J133" s="508">
        <v>2</v>
      </c>
      <c r="K133" s="144">
        <f t="shared" si="18"/>
        <v>0</v>
      </c>
      <c r="L133" s="117" t="e">
        <f t="shared" si="16"/>
        <v>#DIV/0!</v>
      </c>
      <c r="M133" s="108"/>
      <c r="N133" s="201" t="s">
        <v>128</v>
      </c>
      <c r="O133" s="144">
        <f>F139+F140</f>
        <v>0</v>
      </c>
      <c r="P133" s="503">
        <v>2</v>
      </c>
      <c r="Q133" s="144">
        <f t="shared" si="19"/>
        <v>0</v>
      </c>
      <c r="R133" s="209" t="e">
        <f t="shared" si="17"/>
        <v>#DIV/0!</v>
      </c>
    </row>
    <row r="134" spans="1:18" ht="12.75">
      <c r="A134" s="203" t="s">
        <v>115</v>
      </c>
      <c r="B134" s="211" t="s">
        <v>116</v>
      </c>
      <c r="C134" s="517"/>
      <c r="D134" s="144">
        <f>C134/4</f>
        <v>0</v>
      </c>
      <c r="E134" s="517"/>
      <c r="F134" s="114">
        <f>E134/4</f>
        <v>0</v>
      </c>
      <c r="H134" s="201" t="s">
        <v>121</v>
      </c>
      <c r="I134" s="144">
        <f>D143+D144</f>
        <v>0</v>
      </c>
      <c r="J134" s="508">
        <v>0.5</v>
      </c>
      <c r="K134" s="144">
        <f t="shared" si="18"/>
        <v>0</v>
      </c>
      <c r="L134" s="117" t="e">
        <f t="shared" si="16"/>
        <v>#DIV/0!</v>
      </c>
      <c r="M134" s="108"/>
      <c r="N134" s="201" t="s">
        <v>121</v>
      </c>
      <c r="O134" s="144">
        <f>F143+F144</f>
        <v>0</v>
      </c>
      <c r="P134" s="503">
        <v>0.5</v>
      </c>
      <c r="Q134" s="144">
        <f t="shared" si="19"/>
        <v>0</v>
      </c>
      <c r="R134" s="209" t="e">
        <f t="shared" si="17"/>
        <v>#DIV/0!</v>
      </c>
    </row>
    <row r="135" spans="1:18" ht="12.75">
      <c r="A135" s="203" t="s">
        <v>115</v>
      </c>
      <c r="B135" s="211" t="s">
        <v>118</v>
      </c>
      <c r="C135" s="517"/>
      <c r="D135" s="114">
        <f>C135/5</f>
        <v>0</v>
      </c>
      <c r="E135" s="517"/>
      <c r="F135" s="114">
        <f>E135/5</f>
        <v>0</v>
      </c>
      <c r="H135" s="201" t="s">
        <v>124</v>
      </c>
      <c r="I135" s="144">
        <f>D141+D142</f>
        <v>0</v>
      </c>
      <c r="J135" s="508">
        <v>0.5</v>
      </c>
      <c r="K135" s="144">
        <f t="shared" si="18"/>
        <v>0</v>
      </c>
      <c r="L135" s="117" t="e">
        <f t="shared" si="16"/>
        <v>#DIV/0!</v>
      </c>
      <c r="M135" s="108"/>
      <c r="N135" s="201" t="s">
        <v>124</v>
      </c>
      <c r="O135" s="144">
        <f>F141+F142</f>
        <v>0</v>
      </c>
      <c r="P135" s="503">
        <v>0.5</v>
      </c>
      <c r="Q135" s="144">
        <f t="shared" si="19"/>
        <v>0</v>
      </c>
      <c r="R135" s="209" t="e">
        <f t="shared" si="17"/>
        <v>#DIV/0!</v>
      </c>
    </row>
    <row r="136" spans="1:18" ht="12.75">
      <c r="A136" s="203" t="s">
        <v>115</v>
      </c>
      <c r="B136" s="203" t="s">
        <v>141</v>
      </c>
      <c r="C136" s="519"/>
      <c r="D136" s="144">
        <f>C136/2.5</f>
        <v>0</v>
      </c>
      <c r="E136" s="519"/>
      <c r="F136" s="144">
        <f>E136/2.5</f>
        <v>0</v>
      </c>
      <c r="H136" s="201" t="s">
        <v>159</v>
      </c>
      <c r="I136" s="144">
        <f>D146</f>
        <v>0</v>
      </c>
      <c r="J136" s="508">
        <v>1.2</v>
      </c>
      <c r="K136" s="144">
        <f t="shared" si="18"/>
        <v>0</v>
      </c>
      <c r="L136" s="117" t="e">
        <f t="shared" si="16"/>
        <v>#DIV/0!</v>
      </c>
      <c r="M136" s="108"/>
      <c r="N136" s="201" t="s">
        <v>159</v>
      </c>
      <c r="O136" s="144">
        <f>F146</f>
        <v>0</v>
      </c>
      <c r="P136" s="503">
        <v>1.2</v>
      </c>
      <c r="Q136" s="144">
        <f t="shared" si="19"/>
        <v>0</v>
      </c>
      <c r="R136" s="209" t="e">
        <f t="shared" si="17"/>
        <v>#DIV/0!</v>
      </c>
    </row>
    <row r="137" spans="1:18" ht="12.75">
      <c r="A137" s="203" t="s">
        <v>115</v>
      </c>
      <c r="B137" s="211" t="s">
        <v>120</v>
      </c>
      <c r="C137" s="517"/>
      <c r="D137" s="114">
        <f>C137/2</f>
        <v>0</v>
      </c>
      <c r="E137" s="517"/>
      <c r="F137" s="114">
        <f>E137/2</f>
        <v>0</v>
      </c>
      <c r="H137" s="201" t="s">
        <v>160</v>
      </c>
      <c r="I137" s="144">
        <f>D145</f>
        <v>0</v>
      </c>
      <c r="J137" s="508">
        <v>1.2</v>
      </c>
      <c r="K137" s="144">
        <f t="shared" si="18"/>
        <v>0</v>
      </c>
      <c r="L137" s="117" t="e">
        <f t="shared" si="16"/>
        <v>#DIV/0!</v>
      </c>
      <c r="M137" s="108"/>
      <c r="N137" s="201" t="s">
        <v>160</v>
      </c>
      <c r="O137" s="144">
        <f>F145</f>
        <v>0</v>
      </c>
      <c r="P137" s="503">
        <v>1.2</v>
      </c>
      <c r="Q137" s="144">
        <f t="shared" si="19"/>
        <v>0</v>
      </c>
      <c r="R137" s="209" t="e">
        <f t="shared" si="17"/>
        <v>#DIV/0!</v>
      </c>
    </row>
    <row r="138" spans="1:18" ht="12.75">
      <c r="A138" s="203" t="s">
        <v>133</v>
      </c>
      <c r="B138" s="211" t="s">
        <v>105</v>
      </c>
      <c r="C138" s="517"/>
      <c r="D138" s="114">
        <f>C138</f>
        <v>0</v>
      </c>
      <c r="E138" s="517"/>
      <c r="F138" s="114">
        <f>E138</f>
        <v>0</v>
      </c>
      <c r="H138" s="201" t="s">
        <v>131</v>
      </c>
      <c r="I138" s="144">
        <f>D147+D148</f>
        <v>0</v>
      </c>
      <c r="J138" s="508">
        <v>3</v>
      </c>
      <c r="K138" s="144">
        <f t="shared" si="18"/>
        <v>0</v>
      </c>
      <c r="L138" s="117" t="e">
        <f t="shared" si="16"/>
        <v>#DIV/0!</v>
      </c>
      <c r="M138" s="108"/>
      <c r="N138" s="201" t="s">
        <v>131</v>
      </c>
      <c r="O138" s="144">
        <f>F147+F148</f>
        <v>0</v>
      </c>
      <c r="P138" s="503">
        <v>3</v>
      </c>
      <c r="Q138" s="144">
        <f t="shared" si="19"/>
        <v>0</v>
      </c>
      <c r="R138" s="209" t="e">
        <f t="shared" si="17"/>
        <v>#DIV/0!</v>
      </c>
    </row>
    <row r="139" spans="1:18" ht="12.75">
      <c r="A139" s="203" t="s">
        <v>128</v>
      </c>
      <c r="B139" s="211" t="s">
        <v>123</v>
      </c>
      <c r="C139" s="517"/>
      <c r="D139" s="114">
        <f>C139/4</f>
        <v>0</v>
      </c>
      <c r="E139" s="517"/>
      <c r="F139" s="114">
        <f>E139/4</f>
        <v>0</v>
      </c>
      <c r="H139" s="201" t="s">
        <v>161</v>
      </c>
      <c r="I139" s="144">
        <f>D150</f>
        <v>0</v>
      </c>
      <c r="J139" s="508">
        <v>0.4</v>
      </c>
      <c r="K139" s="144">
        <f t="shared" si="18"/>
        <v>0</v>
      </c>
      <c r="L139" s="117" t="e">
        <f t="shared" si="16"/>
        <v>#DIV/0!</v>
      </c>
      <c r="M139" s="108"/>
      <c r="N139" s="201" t="s">
        <v>161</v>
      </c>
      <c r="O139" s="144">
        <f>F150</f>
        <v>0</v>
      </c>
      <c r="P139" s="503">
        <v>0.4</v>
      </c>
      <c r="Q139" s="144">
        <f t="shared" si="19"/>
        <v>0</v>
      </c>
      <c r="R139" s="209" t="e">
        <f t="shared" si="17"/>
        <v>#DIV/0!</v>
      </c>
    </row>
    <row r="140" spans="1:18" ht="12.75">
      <c r="A140" s="203" t="s">
        <v>128</v>
      </c>
      <c r="B140" s="211" t="s">
        <v>125</v>
      </c>
      <c r="C140" s="517"/>
      <c r="D140" s="114">
        <f>C140/2</f>
        <v>0</v>
      </c>
      <c r="E140" s="517"/>
      <c r="F140" s="114">
        <f>E140/2</f>
        <v>0</v>
      </c>
      <c r="H140" s="201" t="s">
        <v>162</v>
      </c>
      <c r="I140" s="114">
        <f>D149</f>
        <v>0</v>
      </c>
      <c r="J140" s="508">
        <v>0.4</v>
      </c>
      <c r="K140" s="144">
        <f t="shared" si="18"/>
        <v>0</v>
      </c>
      <c r="L140" s="117" t="e">
        <f t="shared" si="16"/>
        <v>#DIV/0!</v>
      </c>
      <c r="M140" s="108"/>
      <c r="N140" s="201" t="s">
        <v>162</v>
      </c>
      <c r="O140" s="144">
        <f>F149</f>
        <v>0</v>
      </c>
      <c r="P140" s="503">
        <v>0.4</v>
      </c>
      <c r="Q140" s="144">
        <f t="shared" si="19"/>
        <v>0</v>
      </c>
      <c r="R140" s="209" t="e">
        <f t="shared" si="17"/>
        <v>#DIV/0!</v>
      </c>
    </row>
    <row r="141" spans="1:18" ht="12.75">
      <c r="A141" s="203" t="s">
        <v>122</v>
      </c>
      <c r="B141" s="211" t="s">
        <v>123</v>
      </c>
      <c r="C141" s="517"/>
      <c r="D141" s="114">
        <f>C141/4</f>
        <v>0</v>
      </c>
      <c r="E141" s="517"/>
      <c r="F141" s="114">
        <f>E141/4</f>
        <v>0</v>
      </c>
      <c r="H141" s="201" t="s">
        <v>126</v>
      </c>
      <c r="I141" s="114">
        <f>D151+D152</f>
        <v>0</v>
      </c>
      <c r="J141" s="508">
        <v>14</v>
      </c>
      <c r="K141" s="144">
        <f t="shared" si="18"/>
        <v>0</v>
      </c>
      <c r="L141" s="117" t="e">
        <f t="shared" si="16"/>
        <v>#DIV/0!</v>
      </c>
      <c r="M141" s="108"/>
      <c r="N141" s="201" t="s">
        <v>126</v>
      </c>
      <c r="O141" s="114">
        <f>F151+F152</f>
        <v>0</v>
      </c>
      <c r="P141" s="503">
        <v>14</v>
      </c>
      <c r="Q141" s="114">
        <f t="shared" si="19"/>
        <v>0</v>
      </c>
      <c r="R141" s="117" t="e">
        <f t="shared" si="17"/>
        <v>#DIV/0!</v>
      </c>
    </row>
    <row r="142" spans="1:18" ht="12.75">
      <c r="A142" s="201" t="s">
        <v>122</v>
      </c>
      <c r="B142" s="211" t="s">
        <v>125</v>
      </c>
      <c r="C142" s="113"/>
      <c r="D142" s="114">
        <f>C142/2</f>
        <v>0</v>
      </c>
      <c r="E142" s="113"/>
      <c r="F142" s="114">
        <f>E142/2</f>
        <v>0</v>
      </c>
      <c r="H142" s="201" t="s">
        <v>138</v>
      </c>
      <c r="I142" s="114">
        <f>D153</f>
        <v>0</v>
      </c>
      <c r="J142" s="508">
        <v>0.15</v>
      </c>
      <c r="K142" s="144">
        <f t="shared" si="18"/>
        <v>0</v>
      </c>
      <c r="L142" s="117" t="e">
        <f t="shared" si="16"/>
        <v>#DIV/0!</v>
      </c>
      <c r="M142" s="108"/>
      <c r="N142" s="201" t="s">
        <v>138</v>
      </c>
      <c r="O142" s="114">
        <f>F153</f>
        <v>0</v>
      </c>
      <c r="P142" s="503">
        <v>0.15</v>
      </c>
      <c r="Q142" s="114">
        <f t="shared" si="19"/>
        <v>0</v>
      </c>
      <c r="R142" s="117" t="e">
        <f t="shared" si="17"/>
        <v>#DIV/0!</v>
      </c>
    </row>
    <row r="143" spans="1:18" ht="12.75">
      <c r="A143" s="201" t="s">
        <v>122</v>
      </c>
      <c r="B143" s="211" t="s">
        <v>116</v>
      </c>
      <c r="C143" s="113"/>
      <c r="D143" s="114">
        <f>C143/4</f>
        <v>0</v>
      </c>
      <c r="E143" s="113"/>
      <c r="F143" s="114">
        <f>E143/4</f>
        <v>0</v>
      </c>
      <c r="H143" s="201" t="s">
        <v>139</v>
      </c>
      <c r="I143" s="114">
        <f>D154+D155</f>
        <v>0</v>
      </c>
      <c r="J143" s="508">
        <v>0.3</v>
      </c>
      <c r="K143" s="144">
        <f t="shared" si="18"/>
        <v>0</v>
      </c>
      <c r="L143" s="117" t="e">
        <f t="shared" si="16"/>
        <v>#DIV/0!</v>
      </c>
      <c r="M143" s="108"/>
      <c r="N143" s="201" t="s">
        <v>139</v>
      </c>
      <c r="O143" s="114">
        <f>F154+F155</f>
        <v>0</v>
      </c>
      <c r="P143" s="503">
        <v>0.3</v>
      </c>
      <c r="Q143" s="114">
        <f t="shared" si="19"/>
        <v>0</v>
      </c>
      <c r="R143" s="117" t="e">
        <f t="shared" si="17"/>
        <v>#DIV/0!</v>
      </c>
    </row>
    <row r="144" spans="1:18" ht="12.75">
      <c r="A144" s="201" t="s">
        <v>122</v>
      </c>
      <c r="B144" s="211" t="s">
        <v>120</v>
      </c>
      <c r="C144" s="113"/>
      <c r="D144" s="114">
        <f>C144/2</f>
        <v>0</v>
      </c>
      <c r="E144" s="113"/>
      <c r="F144" s="114">
        <f>E144/2</f>
        <v>0</v>
      </c>
      <c r="H144" s="201" t="s">
        <v>137</v>
      </c>
      <c r="I144" s="114">
        <f>D156+D157</f>
        <v>0</v>
      </c>
      <c r="J144" s="508">
        <v>0.4</v>
      </c>
      <c r="K144" s="144">
        <f t="shared" si="18"/>
        <v>0</v>
      </c>
      <c r="L144" s="117" t="e">
        <f t="shared" si="16"/>
        <v>#DIV/0!</v>
      </c>
      <c r="M144" s="108"/>
      <c r="N144" s="201" t="s">
        <v>137</v>
      </c>
      <c r="O144" s="114">
        <f>F156+F157</f>
        <v>0</v>
      </c>
      <c r="P144" s="503">
        <v>0.4</v>
      </c>
      <c r="Q144" s="114">
        <f t="shared" si="19"/>
        <v>0</v>
      </c>
      <c r="R144" s="117" t="e">
        <f t="shared" si="17"/>
        <v>#DIV/0!</v>
      </c>
    </row>
    <row r="145" spans="1:18" ht="12.75">
      <c r="A145" s="201" t="s">
        <v>153</v>
      </c>
      <c r="B145" s="211" t="s">
        <v>155</v>
      </c>
      <c r="C145" s="113"/>
      <c r="D145" s="114">
        <f>C145/1.67</f>
        <v>0</v>
      </c>
      <c r="E145" s="113"/>
      <c r="F145" s="114">
        <f>E145/1.67</f>
        <v>0</v>
      </c>
      <c r="H145" s="201" t="s">
        <v>135</v>
      </c>
      <c r="I145" s="114">
        <f>D158+D159</f>
        <v>0</v>
      </c>
      <c r="J145" s="508">
        <v>2</v>
      </c>
      <c r="K145" s="144">
        <f t="shared" si="18"/>
        <v>0</v>
      </c>
      <c r="L145" s="117" t="e">
        <f t="shared" si="16"/>
        <v>#DIV/0!</v>
      </c>
      <c r="M145" s="108"/>
      <c r="N145" s="201" t="s">
        <v>135</v>
      </c>
      <c r="O145" s="114">
        <f>F158+F159</f>
        <v>0</v>
      </c>
      <c r="P145" s="503">
        <v>2</v>
      </c>
      <c r="Q145" s="114">
        <f t="shared" si="19"/>
        <v>0</v>
      </c>
      <c r="R145" s="117" t="e">
        <f t="shared" si="17"/>
        <v>#DIV/0!</v>
      </c>
    </row>
    <row r="146" spans="1:18" ht="12.75">
      <c r="A146" s="201" t="s">
        <v>153</v>
      </c>
      <c r="B146" s="211" t="s">
        <v>154</v>
      </c>
      <c r="C146" s="113"/>
      <c r="D146" s="114">
        <f>C146/1.67</f>
        <v>0</v>
      </c>
      <c r="E146" s="113"/>
      <c r="F146" s="114">
        <f>E146/1.67</f>
        <v>0</v>
      </c>
      <c r="H146" s="200" t="s">
        <v>265</v>
      </c>
      <c r="I146" s="144">
        <f>D160</f>
        <v>0</v>
      </c>
      <c r="J146" s="508">
        <v>0.28</v>
      </c>
      <c r="K146" s="144">
        <f aca="true" t="shared" si="20" ref="K146:K154">I146/J146</f>
        <v>0</v>
      </c>
      <c r="L146" s="117" t="e">
        <f t="shared" si="16"/>
        <v>#DIV/0!</v>
      </c>
      <c r="M146" s="145"/>
      <c r="N146" s="200" t="s">
        <v>265</v>
      </c>
      <c r="O146" s="144">
        <f>F160</f>
        <v>0</v>
      </c>
      <c r="P146" s="503">
        <v>0.28</v>
      </c>
      <c r="Q146" s="114">
        <f aca="true" t="shared" si="21" ref="Q146:Q154">O146/P146</f>
        <v>0</v>
      </c>
      <c r="R146" s="117" t="e">
        <f t="shared" si="17"/>
        <v>#DIV/0!</v>
      </c>
    </row>
    <row r="147" spans="1:18" ht="12.75">
      <c r="A147" s="201" t="s">
        <v>131</v>
      </c>
      <c r="B147" s="211" t="s">
        <v>125</v>
      </c>
      <c r="C147" s="113"/>
      <c r="D147" s="114">
        <f>C147/2</f>
        <v>0</v>
      </c>
      <c r="E147" s="113"/>
      <c r="F147" s="114">
        <f>E147/2</f>
        <v>0</v>
      </c>
      <c r="H147" s="200" t="s">
        <v>266</v>
      </c>
      <c r="I147" s="144">
        <f>D161</f>
        <v>0</v>
      </c>
      <c r="J147" s="508">
        <v>0.1</v>
      </c>
      <c r="K147" s="144">
        <f t="shared" si="20"/>
        <v>0</v>
      </c>
      <c r="L147" s="117" t="e">
        <f t="shared" si="16"/>
        <v>#DIV/0!</v>
      </c>
      <c r="M147" s="145"/>
      <c r="N147" s="200" t="s">
        <v>266</v>
      </c>
      <c r="O147" s="144">
        <f>F161</f>
        <v>0</v>
      </c>
      <c r="P147" s="503">
        <v>0.1</v>
      </c>
      <c r="Q147" s="114">
        <f t="shared" si="21"/>
        <v>0</v>
      </c>
      <c r="R147" s="117" t="e">
        <f t="shared" si="17"/>
        <v>#DIV/0!</v>
      </c>
    </row>
    <row r="148" spans="1:18" ht="12.75">
      <c r="A148" s="201" t="s">
        <v>131</v>
      </c>
      <c r="B148" s="211" t="s">
        <v>105</v>
      </c>
      <c r="C148" s="113"/>
      <c r="D148" s="114">
        <f>C148</f>
        <v>0</v>
      </c>
      <c r="E148" s="113"/>
      <c r="F148" s="114">
        <f>E148</f>
        <v>0</v>
      </c>
      <c r="H148" s="200" t="s">
        <v>235</v>
      </c>
      <c r="I148" s="114">
        <f>D162</f>
        <v>0</v>
      </c>
      <c r="J148" s="508">
        <v>0.04</v>
      </c>
      <c r="K148" s="144">
        <f t="shared" si="20"/>
        <v>0</v>
      </c>
      <c r="L148" s="117" t="e">
        <f t="shared" si="16"/>
        <v>#DIV/0!</v>
      </c>
      <c r="M148" s="108"/>
      <c r="N148" s="200" t="s">
        <v>235</v>
      </c>
      <c r="O148" s="114">
        <f>F162</f>
        <v>0</v>
      </c>
      <c r="P148" s="503">
        <v>0.04</v>
      </c>
      <c r="Q148" s="114">
        <f t="shared" si="21"/>
        <v>0</v>
      </c>
      <c r="R148" s="117" t="e">
        <f t="shared" si="17"/>
        <v>#DIV/0!</v>
      </c>
    </row>
    <row r="149" spans="1:18" ht="12.75">
      <c r="A149" s="201" t="s">
        <v>156</v>
      </c>
      <c r="B149" s="211" t="s">
        <v>158</v>
      </c>
      <c r="C149" s="113"/>
      <c r="D149" s="114">
        <f>C149/2.5</f>
        <v>0</v>
      </c>
      <c r="E149" s="113"/>
      <c r="F149" s="114">
        <f>E149/2.5</f>
        <v>0</v>
      </c>
      <c r="H149" s="200" t="s">
        <v>236</v>
      </c>
      <c r="I149" s="114">
        <f>D163</f>
        <v>0</v>
      </c>
      <c r="J149" s="508">
        <v>0.21</v>
      </c>
      <c r="K149" s="144">
        <f t="shared" si="20"/>
        <v>0</v>
      </c>
      <c r="L149" s="117" t="e">
        <f t="shared" si="16"/>
        <v>#DIV/0!</v>
      </c>
      <c r="M149" s="108"/>
      <c r="N149" s="200" t="s">
        <v>236</v>
      </c>
      <c r="O149" s="114">
        <f>F163</f>
        <v>0</v>
      </c>
      <c r="P149" s="505">
        <v>0.21</v>
      </c>
      <c r="Q149" s="114">
        <f t="shared" si="21"/>
        <v>0</v>
      </c>
      <c r="R149" s="117" t="e">
        <f t="shared" si="17"/>
        <v>#DIV/0!</v>
      </c>
    </row>
    <row r="150" spans="1:18" ht="12.75">
      <c r="A150" s="201" t="s">
        <v>156</v>
      </c>
      <c r="B150" s="211" t="s">
        <v>157</v>
      </c>
      <c r="C150" s="113"/>
      <c r="D150" s="114">
        <f>C150/2.5</f>
        <v>0</v>
      </c>
      <c r="E150" s="113"/>
      <c r="F150" s="114">
        <f>E150/2.5</f>
        <v>0</v>
      </c>
      <c r="H150" s="200" t="s">
        <v>237</v>
      </c>
      <c r="I150" s="114">
        <f>D164</f>
        <v>0</v>
      </c>
      <c r="J150" s="510">
        <v>0.1</v>
      </c>
      <c r="K150" s="114">
        <f t="shared" si="20"/>
        <v>0</v>
      </c>
      <c r="L150" s="117" t="e">
        <f t="shared" si="16"/>
        <v>#DIV/0!</v>
      </c>
      <c r="M150" s="108"/>
      <c r="N150" s="200" t="s">
        <v>237</v>
      </c>
      <c r="O150" s="114">
        <f>F164</f>
        <v>0</v>
      </c>
      <c r="P150" s="505">
        <v>0.1</v>
      </c>
      <c r="Q150" s="114">
        <f t="shared" si="21"/>
        <v>0</v>
      </c>
      <c r="R150" s="117" t="e">
        <f t="shared" si="17"/>
        <v>#DIV/0!</v>
      </c>
    </row>
    <row r="151" spans="1:18" ht="12.75">
      <c r="A151" s="201" t="s">
        <v>129</v>
      </c>
      <c r="B151" s="211" t="s">
        <v>130</v>
      </c>
      <c r="C151" s="113"/>
      <c r="D151" s="114">
        <f>C151*4</f>
        <v>0</v>
      </c>
      <c r="E151" s="113"/>
      <c r="F151" s="114">
        <f>E151*4</f>
        <v>0</v>
      </c>
      <c r="H151" s="200" t="s">
        <v>238</v>
      </c>
      <c r="I151" s="114">
        <f>D165+D166</f>
        <v>0</v>
      </c>
      <c r="J151" s="510">
        <v>0.05</v>
      </c>
      <c r="K151" s="114">
        <f t="shared" si="20"/>
        <v>0</v>
      </c>
      <c r="L151" s="117" t="e">
        <f t="shared" si="16"/>
        <v>#DIV/0!</v>
      </c>
      <c r="M151" s="108"/>
      <c r="N151" s="200" t="s">
        <v>238</v>
      </c>
      <c r="O151" s="114">
        <f>F165+F166</f>
        <v>0</v>
      </c>
      <c r="P151" s="505">
        <v>0.05</v>
      </c>
      <c r="Q151" s="114">
        <f t="shared" si="21"/>
        <v>0</v>
      </c>
      <c r="R151" s="117" t="e">
        <f t="shared" si="17"/>
        <v>#DIV/0!</v>
      </c>
    </row>
    <row r="152" spans="1:18" ht="12.75">
      <c r="A152" s="201" t="s">
        <v>129</v>
      </c>
      <c r="B152" s="211" t="s">
        <v>132</v>
      </c>
      <c r="C152" s="113"/>
      <c r="D152" s="114">
        <f>C152*2</f>
        <v>0</v>
      </c>
      <c r="E152" s="113"/>
      <c r="F152" s="114">
        <f>E152*2</f>
        <v>0</v>
      </c>
      <c r="H152" s="200" t="s">
        <v>240</v>
      </c>
      <c r="I152" s="114">
        <f>D167</f>
        <v>0</v>
      </c>
      <c r="J152" s="510">
        <v>0.2</v>
      </c>
      <c r="K152" s="114">
        <f t="shared" si="20"/>
        <v>0</v>
      </c>
      <c r="L152" s="117" t="e">
        <f t="shared" si="16"/>
        <v>#DIV/0!</v>
      </c>
      <c r="M152" s="108"/>
      <c r="N152" s="200" t="s">
        <v>240</v>
      </c>
      <c r="O152" s="114">
        <f>F167</f>
        <v>0</v>
      </c>
      <c r="P152" s="505">
        <v>0.2</v>
      </c>
      <c r="Q152" s="114">
        <f t="shared" si="21"/>
        <v>0</v>
      </c>
      <c r="R152" s="117" t="e">
        <f t="shared" si="17"/>
        <v>#DIV/0!</v>
      </c>
    </row>
    <row r="153" spans="1:18" ht="12.75">
      <c r="A153" s="201" t="s">
        <v>138</v>
      </c>
      <c r="B153" s="211" t="s">
        <v>142</v>
      </c>
      <c r="C153" s="113"/>
      <c r="D153" s="114">
        <f>C153/20</f>
        <v>0</v>
      </c>
      <c r="E153" s="113"/>
      <c r="F153" s="114">
        <f>E153/20</f>
        <v>0</v>
      </c>
      <c r="H153" s="200" t="s">
        <v>242</v>
      </c>
      <c r="I153" s="114">
        <f>D168</f>
        <v>0</v>
      </c>
      <c r="J153" s="510">
        <v>0.1</v>
      </c>
      <c r="K153" s="114">
        <f t="shared" si="20"/>
        <v>0</v>
      </c>
      <c r="L153" s="117" t="e">
        <f t="shared" si="16"/>
        <v>#DIV/0!</v>
      </c>
      <c r="M153" s="108"/>
      <c r="N153" s="200" t="s">
        <v>242</v>
      </c>
      <c r="O153" s="114">
        <f>F168</f>
        <v>0</v>
      </c>
      <c r="P153" s="505">
        <v>0.1</v>
      </c>
      <c r="Q153" s="114">
        <f t="shared" si="21"/>
        <v>0</v>
      </c>
      <c r="R153" s="117" t="e">
        <f t="shared" si="17"/>
        <v>#DIV/0!</v>
      </c>
    </row>
    <row r="154" spans="1:18" ht="13.5" thickBot="1">
      <c r="A154" s="201" t="s">
        <v>139</v>
      </c>
      <c r="B154" s="211" t="s">
        <v>239</v>
      </c>
      <c r="C154" s="113"/>
      <c r="D154" s="114">
        <f>C154/30</f>
        <v>0</v>
      </c>
      <c r="E154" s="113"/>
      <c r="F154" s="114">
        <f>E154/30</f>
        <v>0</v>
      </c>
      <c r="H154" s="202" t="s">
        <v>243</v>
      </c>
      <c r="I154" s="120">
        <f>D169</f>
        <v>0</v>
      </c>
      <c r="J154" s="511">
        <v>0.4</v>
      </c>
      <c r="K154" s="120">
        <f t="shared" si="20"/>
        <v>0</v>
      </c>
      <c r="L154" s="129" t="e">
        <f t="shared" si="16"/>
        <v>#DIV/0!</v>
      </c>
      <c r="M154" s="108"/>
      <c r="N154" s="202" t="s">
        <v>243</v>
      </c>
      <c r="O154" s="120">
        <f>F169</f>
        <v>0</v>
      </c>
      <c r="P154" s="506">
        <v>0.4</v>
      </c>
      <c r="Q154" s="120">
        <f t="shared" si="21"/>
        <v>0</v>
      </c>
      <c r="R154" s="129" t="e">
        <f t="shared" si="17"/>
        <v>#DIV/0!</v>
      </c>
    </row>
    <row r="155" spans="1:12" ht="13.5" thickBot="1">
      <c r="A155" s="201" t="s">
        <v>139</v>
      </c>
      <c r="B155" s="211" t="s">
        <v>241</v>
      </c>
      <c r="C155" s="113"/>
      <c r="D155" s="114">
        <f>C155/6.67</f>
        <v>0</v>
      </c>
      <c r="E155" s="113"/>
      <c r="F155" s="114">
        <f>E155/6.67</f>
        <v>0</v>
      </c>
      <c r="I155" s="122"/>
      <c r="J155" s="122"/>
      <c r="K155" s="122"/>
      <c r="L155" s="122"/>
    </row>
    <row r="156" spans="1:17" ht="13.5" thickBot="1">
      <c r="A156" s="201" t="s">
        <v>137</v>
      </c>
      <c r="B156" s="211" t="s">
        <v>118</v>
      </c>
      <c r="C156" s="113"/>
      <c r="D156" s="114">
        <f>C156/5</f>
        <v>0</v>
      </c>
      <c r="E156" s="113"/>
      <c r="F156" s="114">
        <f>E156/5</f>
        <v>0</v>
      </c>
      <c r="J156" s="105" t="s">
        <v>140</v>
      </c>
      <c r="K156" s="123">
        <f>SUM('Plan2 - UTI'!I66:I69)</f>
        <v>0</v>
      </c>
      <c r="P156" s="105" t="s">
        <v>140</v>
      </c>
      <c r="Q156" s="123">
        <f>'Plan2 - UTI'!I70</f>
        <v>0</v>
      </c>
    </row>
    <row r="157" spans="1:6" ht="12.75">
      <c r="A157" s="201" t="s">
        <v>137</v>
      </c>
      <c r="B157" s="211" t="s">
        <v>141</v>
      </c>
      <c r="C157" s="113"/>
      <c r="D157" s="114">
        <f>C157/2.5</f>
        <v>0</v>
      </c>
      <c r="E157" s="113"/>
      <c r="F157" s="114">
        <f>E157/2.5</f>
        <v>0</v>
      </c>
    </row>
    <row r="158" spans="1:6" ht="12.75">
      <c r="A158" s="201" t="s">
        <v>135</v>
      </c>
      <c r="B158" s="211" t="s">
        <v>125</v>
      </c>
      <c r="C158" s="113"/>
      <c r="D158" s="114">
        <f>C158/2</f>
        <v>0</v>
      </c>
      <c r="E158" s="113"/>
      <c r="F158" s="114">
        <f>E158/2</f>
        <v>0</v>
      </c>
    </row>
    <row r="159" spans="1:6" ht="12.75">
      <c r="A159" s="212" t="s">
        <v>135</v>
      </c>
      <c r="B159" s="213" t="s">
        <v>105</v>
      </c>
      <c r="C159" s="124"/>
      <c r="D159" s="125">
        <f>C159</f>
        <v>0</v>
      </c>
      <c r="E159" s="124"/>
      <c r="F159" s="125">
        <f>E159</f>
        <v>0</v>
      </c>
    </row>
    <row r="160" spans="1:17" ht="12.75">
      <c r="A160" s="201" t="s">
        <v>265</v>
      </c>
      <c r="B160" s="214" t="s">
        <v>125</v>
      </c>
      <c r="C160" s="124"/>
      <c r="D160" s="125">
        <f>C160/2</f>
        <v>0</v>
      </c>
      <c r="E160" s="124"/>
      <c r="F160" s="125">
        <f>E160/2</f>
        <v>0</v>
      </c>
      <c r="K160" s="107"/>
      <c r="Q160" s="107"/>
    </row>
    <row r="161" spans="1:17" ht="12.75">
      <c r="A161" s="201" t="s">
        <v>266</v>
      </c>
      <c r="B161" s="214" t="s">
        <v>267</v>
      </c>
      <c r="C161" s="124"/>
      <c r="D161" s="125">
        <f>C161/20</f>
        <v>0</v>
      </c>
      <c r="E161" s="124"/>
      <c r="F161" s="125">
        <f>E161/20</f>
        <v>0</v>
      </c>
      <c r="K161" s="107"/>
      <c r="Q161" s="107"/>
    </row>
    <row r="162" spans="1:17" ht="12.75">
      <c r="A162" s="200" t="s">
        <v>235</v>
      </c>
      <c r="B162" s="211" t="s">
        <v>244</v>
      </c>
      <c r="C162" s="113"/>
      <c r="D162" s="114">
        <f>C162/20</f>
        <v>0</v>
      </c>
      <c r="E162" s="113"/>
      <c r="F162" s="114">
        <f>E162/20</f>
        <v>0</v>
      </c>
      <c r="K162" s="107"/>
      <c r="Q162" s="107"/>
    </row>
    <row r="163" spans="1:17" ht="12.75">
      <c r="A163" s="200" t="s">
        <v>236</v>
      </c>
      <c r="B163" s="211" t="s">
        <v>244</v>
      </c>
      <c r="C163" s="113"/>
      <c r="D163" s="114">
        <f>C163/20</f>
        <v>0</v>
      </c>
      <c r="E163" s="113"/>
      <c r="F163" s="114">
        <f>E163/20</f>
        <v>0</v>
      </c>
      <c r="K163" s="107"/>
      <c r="Q163" s="107"/>
    </row>
    <row r="164" spans="1:17" ht="12.75">
      <c r="A164" s="200" t="s">
        <v>237</v>
      </c>
      <c r="B164" s="211" t="s">
        <v>245</v>
      </c>
      <c r="C164" s="113"/>
      <c r="D164" s="114">
        <f>C164/10</f>
        <v>0</v>
      </c>
      <c r="E164" s="113"/>
      <c r="F164" s="114">
        <f>E164/10</f>
        <v>0</v>
      </c>
      <c r="K164" s="107"/>
      <c r="Q164" s="107"/>
    </row>
    <row r="165" spans="1:17" ht="12.75">
      <c r="A165" s="200" t="s">
        <v>238</v>
      </c>
      <c r="B165" s="211" t="s">
        <v>244</v>
      </c>
      <c r="C165" s="113"/>
      <c r="D165" s="114">
        <f>C165/20</f>
        <v>0</v>
      </c>
      <c r="E165" s="113"/>
      <c r="F165" s="114">
        <f>E165/20</f>
        <v>0</v>
      </c>
      <c r="K165" s="107"/>
      <c r="Q165" s="107"/>
    </row>
    <row r="166" spans="1:17" ht="12.75">
      <c r="A166" s="200" t="s">
        <v>238</v>
      </c>
      <c r="B166" s="211" t="s">
        <v>246</v>
      </c>
      <c r="C166" s="113"/>
      <c r="D166" s="114">
        <f>C166*0.07</f>
        <v>0</v>
      </c>
      <c r="E166" s="113"/>
      <c r="F166" s="114">
        <f>E166*0.07</f>
        <v>0</v>
      </c>
      <c r="K166" s="107"/>
      <c r="Q166" s="107"/>
    </row>
    <row r="167" spans="1:17" ht="12.75">
      <c r="A167" s="200" t="s">
        <v>240</v>
      </c>
      <c r="B167" s="211" t="s">
        <v>247</v>
      </c>
      <c r="C167" s="113"/>
      <c r="D167" s="114">
        <f>C167/5</f>
        <v>0</v>
      </c>
      <c r="E167" s="113"/>
      <c r="F167" s="114">
        <f>E167/5</f>
        <v>0</v>
      </c>
      <c r="K167" s="107"/>
      <c r="Q167" s="107"/>
    </row>
    <row r="168" spans="1:6" ht="12.75">
      <c r="A168" s="200" t="s">
        <v>242</v>
      </c>
      <c r="B168" s="211" t="s">
        <v>245</v>
      </c>
      <c r="C168" s="113"/>
      <c r="D168" s="114">
        <f>C168/10</f>
        <v>0</v>
      </c>
      <c r="E168" s="113"/>
      <c r="F168" s="114">
        <f>E168/10</f>
        <v>0</v>
      </c>
    </row>
    <row r="169" spans="1:17" ht="13.5" thickBot="1">
      <c r="A169" s="202" t="s">
        <v>243</v>
      </c>
      <c r="B169" s="215" t="s">
        <v>248</v>
      </c>
      <c r="C169" s="126"/>
      <c r="D169" s="120">
        <f>C169/5</f>
        <v>0</v>
      </c>
      <c r="E169" s="126"/>
      <c r="F169" s="120">
        <f>E169/5</f>
        <v>0</v>
      </c>
      <c r="K169" s="107"/>
      <c r="Q169" s="107"/>
    </row>
    <row r="170" ht="13.5" thickBot="1"/>
    <row r="171" spans="1:18" ht="13.5" thickBot="1">
      <c r="A171" s="567" t="s">
        <v>42</v>
      </c>
      <c r="B171" s="568"/>
      <c r="C171" s="765" t="s">
        <v>96</v>
      </c>
      <c r="D171" s="766"/>
      <c r="E171" s="765" t="s">
        <v>97</v>
      </c>
      <c r="F171" s="766"/>
      <c r="H171" s="569" t="s">
        <v>96</v>
      </c>
      <c r="I171" s="570"/>
      <c r="J171" s="571"/>
      <c r="K171" s="571"/>
      <c r="L171" s="571"/>
      <c r="M171" s="571"/>
      <c r="N171" s="569" t="s">
        <v>97</v>
      </c>
      <c r="O171" s="572"/>
      <c r="P171" s="571"/>
      <c r="Q171" s="571"/>
      <c r="R171" s="571"/>
    </row>
    <row r="172" spans="1:18" ht="13.5" thickBot="1">
      <c r="A172" s="309" t="s">
        <v>98</v>
      </c>
      <c r="B172" s="309" t="s">
        <v>99</v>
      </c>
      <c r="C172" s="309" t="s">
        <v>100</v>
      </c>
      <c r="D172" s="309" t="s">
        <v>101</v>
      </c>
      <c r="E172" s="309" t="s">
        <v>100</v>
      </c>
      <c r="F172" s="109" t="s">
        <v>101</v>
      </c>
      <c r="H172" s="573" t="s">
        <v>42</v>
      </c>
      <c r="I172" s="574" t="s">
        <v>102</v>
      </c>
      <c r="J172" s="574" t="s">
        <v>103</v>
      </c>
      <c r="K172" s="575"/>
      <c r="L172" s="576"/>
      <c r="M172" s="571"/>
      <c r="N172" s="573" t="s">
        <v>42</v>
      </c>
      <c r="O172" s="574" t="s">
        <v>102</v>
      </c>
      <c r="P172" s="574" t="s">
        <v>103</v>
      </c>
      <c r="Q172" s="575"/>
      <c r="R172" s="576"/>
    </row>
    <row r="173" spans="1:18" ht="13.5" thickBot="1">
      <c r="A173" s="553" t="s">
        <v>386</v>
      </c>
      <c r="B173" s="553" t="s">
        <v>387</v>
      </c>
      <c r="C173" s="523"/>
      <c r="D173" s="553">
        <f>C173/10</f>
        <v>0</v>
      </c>
      <c r="E173" s="524"/>
      <c r="F173" s="553">
        <f>E173/10</f>
        <v>0</v>
      </c>
      <c r="H173" s="110" t="s">
        <v>106</v>
      </c>
      <c r="I173" s="111" t="s">
        <v>107</v>
      </c>
      <c r="J173" s="478" t="s">
        <v>108</v>
      </c>
      <c r="K173" s="112" t="s">
        <v>109</v>
      </c>
      <c r="L173" s="111" t="s">
        <v>110</v>
      </c>
      <c r="M173" s="146"/>
      <c r="N173" s="110" t="s">
        <v>106</v>
      </c>
      <c r="O173" s="111" t="s">
        <v>107</v>
      </c>
      <c r="P173" s="478" t="s">
        <v>108</v>
      </c>
      <c r="Q173" s="112" t="s">
        <v>109</v>
      </c>
      <c r="R173" s="111" t="s">
        <v>110</v>
      </c>
    </row>
    <row r="174" spans="1:18" ht="12.75">
      <c r="A174" s="203" t="s">
        <v>386</v>
      </c>
      <c r="B174" s="203" t="s">
        <v>388</v>
      </c>
      <c r="C174" s="496"/>
      <c r="D174" s="203">
        <f>C174/4</f>
        <v>0</v>
      </c>
      <c r="E174" s="497"/>
      <c r="F174" s="203">
        <f>E174/4</f>
        <v>0</v>
      </c>
      <c r="H174" s="554" t="s">
        <v>385</v>
      </c>
      <c r="I174" s="206">
        <f>SUM(D173:D176)</f>
        <v>0</v>
      </c>
      <c r="J174" s="555">
        <v>1</v>
      </c>
      <c r="K174" s="206">
        <f>I174/J174</f>
        <v>0</v>
      </c>
      <c r="L174" s="522" t="e">
        <f aca="true" t="shared" si="22" ref="L174:L206">K174/K$208*1000</f>
        <v>#DIV/0!</v>
      </c>
      <c r="M174" s="146"/>
      <c r="N174" s="554" t="s">
        <v>385</v>
      </c>
      <c r="O174" s="206">
        <f>SUM(F173:F176)</f>
        <v>0</v>
      </c>
      <c r="P174" s="555">
        <v>1</v>
      </c>
      <c r="Q174" s="206">
        <f>O174/P174</f>
        <v>0</v>
      </c>
      <c r="R174" s="522" t="e">
        <f aca="true" t="shared" si="23" ref="R174:R206">Q174/Q$208*1000</f>
        <v>#DIV/0!</v>
      </c>
    </row>
    <row r="175" spans="1:18" ht="12.75">
      <c r="A175" s="203" t="s">
        <v>386</v>
      </c>
      <c r="B175" s="203" t="s">
        <v>389</v>
      </c>
      <c r="C175" s="496"/>
      <c r="D175" s="203">
        <f>C175/2</f>
        <v>0</v>
      </c>
      <c r="E175" s="497"/>
      <c r="F175" s="203">
        <f>E175/2</f>
        <v>0</v>
      </c>
      <c r="H175" s="201" t="s">
        <v>127</v>
      </c>
      <c r="I175" s="144">
        <f>D177+D178</f>
        <v>0</v>
      </c>
      <c r="J175" s="507">
        <v>6</v>
      </c>
      <c r="K175" s="144">
        <f aca="true" t="shared" si="24" ref="K175:K197">I175/J175</f>
        <v>0</v>
      </c>
      <c r="L175" s="209" t="e">
        <f t="shared" si="22"/>
        <v>#DIV/0!</v>
      </c>
      <c r="M175" s="146"/>
      <c r="N175" s="201" t="s">
        <v>127</v>
      </c>
      <c r="O175" s="144">
        <f>F177+F178</f>
        <v>0</v>
      </c>
      <c r="P175" s="507">
        <v>6</v>
      </c>
      <c r="Q175" s="144">
        <f aca="true" t="shared" si="25" ref="Q175:Q197">O175/P175</f>
        <v>0</v>
      </c>
      <c r="R175" s="209" t="e">
        <f t="shared" si="23"/>
        <v>#DIV/0!</v>
      </c>
    </row>
    <row r="176" spans="1:18" ht="12.75">
      <c r="A176" s="203" t="s">
        <v>386</v>
      </c>
      <c r="B176" s="203" t="s">
        <v>390</v>
      </c>
      <c r="C176" s="496"/>
      <c r="D176" s="203">
        <f>C176</f>
        <v>0</v>
      </c>
      <c r="E176" s="497"/>
      <c r="F176" s="203">
        <f>E176</f>
        <v>0</v>
      </c>
      <c r="H176" s="200" t="s">
        <v>113</v>
      </c>
      <c r="I176" s="144">
        <f>D179+D180</f>
        <v>0</v>
      </c>
      <c r="J176" s="507">
        <v>4</v>
      </c>
      <c r="K176" s="144">
        <f t="shared" si="24"/>
        <v>0</v>
      </c>
      <c r="L176" s="209" t="e">
        <f t="shared" si="22"/>
        <v>#DIV/0!</v>
      </c>
      <c r="M176" s="146"/>
      <c r="N176" s="200" t="s">
        <v>113</v>
      </c>
      <c r="O176" s="144">
        <f>F179+F180</f>
        <v>0</v>
      </c>
      <c r="P176" s="507">
        <v>4</v>
      </c>
      <c r="Q176" s="144">
        <f t="shared" si="25"/>
        <v>0</v>
      </c>
      <c r="R176" s="209" t="e">
        <f t="shared" si="23"/>
        <v>#DIV/0!</v>
      </c>
    </row>
    <row r="177" spans="1:18" ht="12.75">
      <c r="A177" s="203" t="s">
        <v>384</v>
      </c>
      <c r="B177" s="211" t="s">
        <v>134</v>
      </c>
      <c r="C177" s="517"/>
      <c r="D177" s="144">
        <f>C177*2</f>
        <v>0</v>
      </c>
      <c r="E177" s="518"/>
      <c r="F177" s="144">
        <f>E177*2</f>
        <v>0</v>
      </c>
      <c r="H177" s="200" t="s">
        <v>111</v>
      </c>
      <c r="I177" s="144">
        <f>D181</f>
        <v>0</v>
      </c>
      <c r="J177" s="507">
        <v>4</v>
      </c>
      <c r="K177" s="144">
        <f t="shared" si="24"/>
        <v>0</v>
      </c>
      <c r="L177" s="209" t="e">
        <f t="shared" si="22"/>
        <v>#DIV/0!</v>
      </c>
      <c r="M177" s="146"/>
      <c r="N177" s="200" t="s">
        <v>111</v>
      </c>
      <c r="O177" s="144">
        <f>F181</f>
        <v>0</v>
      </c>
      <c r="P177" s="507">
        <v>4</v>
      </c>
      <c r="Q177" s="144">
        <f t="shared" si="25"/>
        <v>0</v>
      </c>
      <c r="R177" s="209" t="e">
        <f t="shared" si="23"/>
        <v>#DIV/0!</v>
      </c>
    </row>
    <row r="178" spans="1:18" ht="12.75">
      <c r="A178" s="203" t="s">
        <v>384</v>
      </c>
      <c r="B178" s="211" t="s">
        <v>136</v>
      </c>
      <c r="C178" s="517"/>
      <c r="D178" s="144">
        <f>C178*3</f>
        <v>0</v>
      </c>
      <c r="E178" s="518"/>
      <c r="F178" s="144">
        <f>E178*3</f>
        <v>0</v>
      </c>
      <c r="H178" s="200" t="s">
        <v>112</v>
      </c>
      <c r="I178" s="144">
        <f>D182</f>
        <v>0</v>
      </c>
      <c r="J178" s="507">
        <v>4</v>
      </c>
      <c r="K178" s="144">
        <f t="shared" si="24"/>
        <v>0</v>
      </c>
      <c r="L178" s="209" t="e">
        <f t="shared" si="22"/>
        <v>#DIV/0!</v>
      </c>
      <c r="M178" s="146"/>
      <c r="N178" s="200" t="s">
        <v>112</v>
      </c>
      <c r="O178" s="144">
        <f>F182</f>
        <v>0</v>
      </c>
      <c r="P178" s="507">
        <v>4</v>
      </c>
      <c r="Q178" s="144">
        <f t="shared" si="25"/>
        <v>0</v>
      </c>
      <c r="R178" s="209" t="e">
        <f t="shared" si="23"/>
        <v>#DIV/0!</v>
      </c>
    </row>
    <row r="179" spans="1:18" ht="12.75">
      <c r="A179" s="144" t="s">
        <v>113</v>
      </c>
      <c r="B179" s="211" t="s">
        <v>105</v>
      </c>
      <c r="C179" s="517"/>
      <c r="D179" s="144">
        <f>C179</f>
        <v>0</v>
      </c>
      <c r="E179" s="517"/>
      <c r="F179" s="144">
        <f>E179</f>
        <v>0</v>
      </c>
      <c r="H179" s="200" t="s">
        <v>355</v>
      </c>
      <c r="I179" s="144">
        <f>D183</f>
        <v>0</v>
      </c>
      <c r="J179" s="208">
        <v>6</v>
      </c>
      <c r="K179" s="144">
        <f>I179/J179</f>
        <v>0</v>
      </c>
      <c r="L179" s="209" t="e">
        <f t="shared" si="22"/>
        <v>#DIV/0!</v>
      </c>
      <c r="M179" s="146"/>
      <c r="N179" s="200" t="s">
        <v>355</v>
      </c>
      <c r="O179" s="144">
        <f>F183</f>
        <v>0</v>
      </c>
      <c r="P179" s="208">
        <v>6</v>
      </c>
      <c r="Q179" s="144">
        <f>O179/P179</f>
        <v>0</v>
      </c>
      <c r="R179" s="209" t="e">
        <f t="shared" si="23"/>
        <v>#DIV/0!</v>
      </c>
    </row>
    <row r="180" spans="1:18" ht="12.75">
      <c r="A180" s="144" t="s">
        <v>113</v>
      </c>
      <c r="B180" s="211" t="s">
        <v>114</v>
      </c>
      <c r="C180" s="517"/>
      <c r="D180" s="144">
        <f>C180*2</f>
        <v>0</v>
      </c>
      <c r="E180" s="517"/>
      <c r="F180" s="144">
        <f>E180*2</f>
        <v>0</v>
      </c>
      <c r="H180" s="200" t="s">
        <v>357</v>
      </c>
      <c r="I180" s="144">
        <f>D184</f>
        <v>0</v>
      </c>
      <c r="J180" s="208">
        <v>3</v>
      </c>
      <c r="K180" s="144">
        <f>I180/J180</f>
        <v>0</v>
      </c>
      <c r="L180" s="209" t="e">
        <f t="shared" si="22"/>
        <v>#DIV/0!</v>
      </c>
      <c r="M180" s="146"/>
      <c r="N180" s="200" t="s">
        <v>357</v>
      </c>
      <c r="O180" s="144">
        <f>F184</f>
        <v>0</v>
      </c>
      <c r="P180" s="208">
        <v>3</v>
      </c>
      <c r="Q180" s="144">
        <f>O180/P180</f>
        <v>0</v>
      </c>
      <c r="R180" s="209" t="e">
        <f t="shared" si="23"/>
        <v>#DIV/0!</v>
      </c>
    </row>
    <row r="181" spans="1:18" ht="12.75">
      <c r="A181" s="144" t="s">
        <v>111</v>
      </c>
      <c r="B181" s="211" t="s">
        <v>105</v>
      </c>
      <c r="C181" s="517"/>
      <c r="D181" s="144">
        <f>C181</f>
        <v>0</v>
      </c>
      <c r="E181" s="517"/>
      <c r="F181" s="144">
        <f>E181</f>
        <v>0</v>
      </c>
      <c r="H181" s="200" t="s">
        <v>104</v>
      </c>
      <c r="I181" s="144">
        <f>D185</f>
        <v>0</v>
      </c>
      <c r="J181" s="508">
        <v>2</v>
      </c>
      <c r="K181" s="144">
        <f>I181/J181</f>
        <v>0</v>
      </c>
      <c r="L181" s="209" t="e">
        <f t="shared" si="22"/>
        <v>#DIV/0!</v>
      </c>
      <c r="M181" s="146"/>
      <c r="N181" s="200" t="s">
        <v>104</v>
      </c>
      <c r="O181" s="144">
        <f>F185</f>
        <v>0</v>
      </c>
      <c r="P181" s="508">
        <v>2</v>
      </c>
      <c r="Q181" s="144">
        <f>O181/P181</f>
        <v>0</v>
      </c>
      <c r="R181" s="209" t="e">
        <f t="shared" si="23"/>
        <v>#DIV/0!</v>
      </c>
    </row>
    <row r="182" spans="1:18" ht="12.75">
      <c r="A182" s="144" t="s">
        <v>112</v>
      </c>
      <c r="B182" s="211" t="s">
        <v>105</v>
      </c>
      <c r="C182" s="517"/>
      <c r="D182" s="144">
        <f>C182</f>
        <v>0</v>
      </c>
      <c r="E182" s="517"/>
      <c r="F182" s="144">
        <f>E182</f>
        <v>0</v>
      </c>
      <c r="H182" s="201" t="s">
        <v>117</v>
      </c>
      <c r="I182" s="144">
        <f>D186+D189</f>
        <v>0</v>
      </c>
      <c r="J182" s="508">
        <v>1</v>
      </c>
      <c r="K182" s="144">
        <f t="shared" si="24"/>
        <v>0</v>
      </c>
      <c r="L182" s="209" t="e">
        <f t="shared" si="22"/>
        <v>#DIV/0!</v>
      </c>
      <c r="M182" s="146"/>
      <c r="N182" s="201" t="s">
        <v>117</v>
      </c>
      <c r="O182" s="144">
        <f>F186+F189</f>
        <v>0</v>
      </c>
      <c r="P182" s="508">
        <v>1</v>
      </c>
      <c r="Q182" s="144">
        <f t="shared" si="25"/>
        <v>0</v>
      </c>
      <c r="R182" s="209" t="e">
        <f t="shared" si="23"/>
        <v>#DIV/0!</v>
      </c>
    </row>
    <row r="183" spans="1:18" ht="12.75">
      <c r="A183" s="144" t="s">
        <v>354</v>
      </c>
      <c r="B183" s="211" t="s">
        <v>353</v>
      </c>
      <c r="C183" s="517"/>
      <c r="D183" s="144">
        <f>C183*2.5</f>
        <v>0</v>
      </c>
      <c r="E183" s="517"/>
      <c r="F183" s="144">
        <f>E183*2.5</f>
        <v>0</v>
      </c>
      <c r="H183" s="201" t="s">
        <v>119</v>
      </c>
      <c r="I183" s="144">
        <f>D187+D188</f>
        <v>0</v>
      </c>
      <c r="J183" s="508">
        <v>0.8</v>
      </c>
      <c r="K183" s="144">
        <f t="shared" si="24"/>
        <v>0</v>
      </c>
      <c r="L183" s="209" t="e">
        <f t="shared" si="22"/>
        <v>#DIV/0!</v>
      </c>
      <c r="M183" s="146"/>
      <c r="N183" s="201" t="s">
        <v>119</v>
      </c>
      <c r="O183" s="144">
        <f>F187+F188</f>
        <v>0</v>
      </c>
      <c r="P183" s="508">
        <v>0.8</v>
      </c>
      <c r="Q183" s="144">
        <f t="shared" si="25"/>
        <v>0</v>
      </c>
      <c r="R183" s="209" t="e">
        <f t="shared" si="23"/>
        <v>#DIV/0!</v>
      </c>
    </row>
    <row r="184" spans="1:18" ht="12.75">
      <c r="A184" s="144" t="s">
        <v>356</v>
      </c>
      <c r="B184" s="211" t="s">
        <v>134</v>
      </c>
      <c r="C184" s="517"/>
      <c r="D184" s="144">
        <f>C184*2</f>
        <v>0</v>
      </c>
      <c r="E184" s="517"/>
      <c r="F184" s="144">
        <f>E184*2</f>
        <v>0</v>
      </c>
      <c r="H184" s="201" t="s">
        <v>133</v>
      </c>
      <c r="I184" s="144">
        <f>D190</f>
        <v>0</v>
      </c>
      <c r="J184" s="508">
        <v>1</v>
      </c>
      <c r="K184" s="144">
        <f t="shared" si="24"/>
        <v>0</v>
      </c>
      <c r="L184" s="209" t="e">
        <f t="shared" si="22"/>
        <v>#DIV/0!</v>
      </c>
      <c r="M184" s="146"/>
      <c r="N184" s="201" t="s">
        <v>133</v>
      </c>
      <c r="O184" s="144">
        <f>F190</f>
        <v>0</v>
      </c>
      <c r="P184" s="508">
        <v>1</v>
      </c>
      <c r="Q184" s="144">
        <f t="shared" si="25"/>
        <v>0</v>
      </c>
      <c r="R184" s="209" t="e">
        <f t="shared" si="23"/>
        <v>#DIV/0!</v>
      </c>
    </row>
    <row r="185" spans="1:18" ht="12.75">
      <c r="A185" s="144" t="s">
        <v>104</v>
      </c>
      <c r="B185" s="211" t="s">
        <v>105</v>
      </c>
      <c r="C185" s="517"/>
      <c r="D185" s="144">
        <f>C185</f>
        <v>0</v>
      </c>
      <c r="E185" s="517"/>
      <c r="F185" s="144">
        <f>E185</f>
        <v>0</v>
      </c>
      <c r="H185" s="201" t="s">
        <v>128</v>
      </c>
      <c r="I185" s="144">
        <f>D191+D192</f>
        <v>0</v>
      </c>
      <c r="J185" s="508">
        <v>2</v>
      </c>
      <c r="K185" s="144">
        <f t="shared" si="24"/>
        <v>0</v>
      </c>
      <c r="L185" s="209" t="e">
        <f t="shared" si="22"/>
        <v>#DIV/0!</v>
      </c>
      <c r="M185" s="146"/>
      <c r="N185" s="201" t="s">
        <v>128</v>
      </c>
      <c r="O185" s="144">
        <f>F191+F192</f>
        <v>0</v>
      </c>
      <c r="P185" s="508">
        <v>2</v>
      </c>
      <c r="Q185" s="144">
        <f t="shared" si="25"/>
        <v>0</v>
      </c>
      <c r="R185" s="209" t="e">
        <f t="shared" si="23"/>
        <v>#DIV/0!</v>
      </c>
    </row>
    <row r="186" spans="1:18" ht="12.75">
      <c r="A186" s="203" t="s">
        <v>115</v>
      </c>
      <c r="B186" s="211" t="s">
        <v>116</v>
      </c>
      <c r="C186" s="517"/>
      <c r="D186" s="144">
        <f>C186/4</f>
        <v>0</v>
      </c>
      <c r="E186" s="517"/>
      <c r="F186" s="114">
        <f>E186/4</f>
        <v>0</v>
      </c>
      <c r="H186" s="201" t="s">
        <v>121</v>
      </c>
      <c r="I186" s="144">
        <f>D195+D196</f>
        <v>0</v>
      </c>
      <c r="J186" s="508">
        <v>0.5</v>
      </c>
      <c r="K186" s="144">
        <f t="shared" si="24"/>
        <v>0</v>
      </c>
      <c r="L186" s="209" t="e">
        <f t="shared" si="22"/>
        <v>#DIV/0!</v>
      </c>
      <c r="M186" s="146"/>
      <c r="N186" s="201" t="s">
        <v>121</v>
      </c>
      <c r="O186" s="144">
        <f>F195+F196</f>
        <v>0</v>
      </c>
      <c r="P186" s="508">
        <v>0.5</v>
      </c>
      <c r="Q186" s="144">
        <f t="shared" si="25"/>
        <v>0</v>
      </c>
      <c r="R186" s="209" t="e">
        <f t="shared" si="23"/>
        <v>#DIV/0!</v>
      </c>
    </row>
    <row r="187" spans="1:18" ht="12.75">
      <c r="A187" s="203" t="s">
        <v>115</v>
      </c>
      <c r="B187" s="211" t="s">
        <v>118</v>
      </c>
      <c r="C187" s="517"/>
      <c r="D187" s="114">
        <f>C187/5</f>
        <v>0</v>
      </c>
      <c r="E187" s="517"/>
      <c r="F187" s="114">
        <f>E187/5</f>
        <v>0</v>
      </c>
      <c r="H187" s="201" t="s">
        <v>124</v>
      </c>
      <c r="I187" s="144">
        <f>D193+D194</f>
        <v>0</v>
      </c>
      <c r="J187" s="508">
        <v>0.5</v>
      </c>
      <c r="K187" s="144">
        <f t="shared" si="24"/>
        <v>0</v>
      </c>
      <c r="L187" s="209" t="e">
        <f t="shared" si="22"/>
        <v>#DIV/0!</v>
      </c>
      <c r="M187" s="146"/>
      <c r="N187" s="201" t="s">
        <v>124</v>
      </c>
      <c r="O187" s="144">
        <f>F193+F194</f>
        <v>0</v>
      </c>
      <c r="P187" s="508">
        <v>0.5</v>
      </c>
      <c r="Q187" s="144">
        <f t="shared" si="25"/>
        <v>0</v>
      </c>
      <c r="R187" s="209" t="e">
        <f t="shared" si="23"/>
        <v>#DIV/0!</v>
      </c>
    </row>
    <row r="188" spans="1:18" ht="12.75">
      <c r="A188" s="203" t="s">
        <v>115</v>
      </c>
      <c r="B188" s="203" t="s">
        <v>141</v>
      </c>
      <c r="C188" s="519"/>
      <c r="D188" s="144">
        <f>C188/2.5</f>
        <v>0</v>
      </c>
      <c r="E188" s="519"/>
      <c r="F188" s="144">
        <f>E188/2.5</f>
        <v>0</v>
      </c>
      <c r="H188" s="201" t="s">
        <v>159</v>
      </c>
      <c r="I188" s="144">
        <f>D198</f>
        <v>0</v>
      </c>
      <c r="J188" s="508">
        <v>1.2</v>
      </c>
      <c r="K188" s="144">
        <f t="shared" si="24"/>
        <v>0</v>
      </c>
      <c r="L188" s="209" t="e">
        <f t="shared" si="22"/>
        <v>#DIV/0!</v>
      </c>
      <c r="M188" s="146"/>
      <c r="N188" s="201" t="s">
        <v>159</v>
      </c>
      <c r="O188" s="144">
        <f>F198</f>
        <v>0</v>
      </c>
      <c r="P188" s="508">
        <v>1.2</v>
      </c>
      <c r="Q188" s="144">
        <f t="shared" si="25"/>
        <v>0</v>
      </c>
      <c r="R188" s="209" t="e">
        <f t="shared" si="23"/>
        <v>#DIV/0!</v>
      </c>
    </row>
    <row r="189" spans="1:18" ht="12.75">
      <c r="A189" s="203" t="s">
        <v>115</v>
      </c>
      <c r="B189" s="211" t="s">
        <v>120</v>
      </c>
      <c r="C189" s="517"/>
      <c r="D189" s="114">
        <f>C189/2</f>
        <v>0</v>
      </c>
      <c r="E189" s="517"/>
      <c r="F189" s="114">
        <f>E189/2</f>
        <v>0</v>
      </c>
      <c r="H189" s="201" t="s">
        <v>160</v>
      </c>
      <c r="I189" s="144">
        <f>D197</f>
        <v>0</v>
      </c>
      <c r="J189" s="508">
        <v>1.2</v>
      </c>
      <c r="K189" s="144">
        <f t="shared" si="24"/>
        <v>0</v>
      </c>
      <c r="L189" s="209" t="e">
        <f t="shared" si="22"/>
        <v>#DIV/0!</v>
      </c>
      <c r="M189" s="146"/>
      <c r="N189" s="201" t="s">
        <v>160</v>
      </c>
      <c r="O189" s="144">
        <f>F197</f>
        <v>0</v>
      </c>
      <c r="P189" s="508">
        <v>1.2</v>
      </c>
      <c r="Q189" s="144">
        <f t="shared" si="25"/>
        <v>0</v>
      </c>
      <c r="R189" s="209" t="e">
        <f t="shared" si="23"/>
        <v>#DIV/0!</v>
      </c>
    </row>
    <row r="190" spans="1:18" ht="12.75">
      <c r="A190" s="203" t="s">
        <v>133</v>
      </c>
      <c r="B190" s="211" t="s">
        <v>105</v>
      </c>
      <c r="C190" s="517"/>
      <c r="D190" s="114">
        <f>C190</f>
        <v>0</v>
      </c>
      <c r="E190" s="517"/>
      <c r="F190" s="114">
        <f>E190</f>
        <v>0</v>
      </c>
      <c r="H190" s="201" t="s">
        <v>131</v>
      </c>
      <c r="I190" s="144">
        <f>D199+D200</f>
        <v>0</v>
      </c>
      <c r="J190" s="508">
        <v>3</v>
      </c>
      <c r="K190" s="144">
        <f t="shared" si="24"/>
        <v>0</v>
      </c>
      <c r="L190" s="209" t="e">
        <f t="shared" si="22"/>
        <v>#DIV/0!</v>
      </c>
      <c r="M190" s="146"/>
      <c r="N190" s="201" t="s">
        <v>131</v>
      </c>
      <c r="O190" s="144">
        <f>F199+F200</f>
        <v>0</v>
      </c>
      <c r="P190" s="508">
        <v>3</v>
      </c>
      <c r="Q190" s="144">
        <f t="shared" si="25"/>
        <v>0</v>
      </c>
      <c r="R190" s="209" t="e">
        <f t="shared" si="23"/>
        <v>#DIV/0!</v>
      </c>
    </row>
    <row r="191" spans="1:18" ht="12.75">
      <c r="A191" s="203" t="s">
        <v>128</v>
      </c>
      <c r="B191" s="211" t="s">
        <v>123</v>
      </c>
      <c r="C191" s="517"/>
      <c r="D191" s="114">
        <f>C191/4</f>
        <v>0</v>
      </c>
      <c r="E191" s="517"/>
      <c r="F191" s="114">
        <f>E191/4</f>
        <v>0</v>
      </c>
      <c r="H191" s="201" t="s">
        <v>161</v>
      </c>
      <c r="I191" s="144">
        <f>D202</f>
        <v>0</v>
      </c>
      <c r="J191" s="508">
        <v>0.4</v>
      </c>
      <c r="K191" s="144">
        <f t="shared" si="24"/>
        <v>0</v>
      </c>
      <c r="L191" s="209" t="e">
        <f t="shared" si="22"/>
        <v>#DIV/0!</v>
      </c>
      <c r="M191" s="146"/>
      <c r="N191" s="201" t="s">
        <v>161</v>
      </c>
      <c r="O191" s="144">
        <f>F202</f>
        <v>0</v>
      </c>
      <c r="P191" s="508">
        <v>0.4</v>
      </c>
      <c r="Q191" s="144">
        <f t="shared" si="25"/>
        <v>0</v>
      </c>
      <c r="R191" s="209" t="e">
        <f t="shared" si="23"/>
        <v>#DIV/0!</v>
      </c>
    </row>
    <row r="192" spans="1:18" ht="12.75">
      <c r="A192" s="203" t="s">
        <v>128</v>
      </c>
      <c r="B192" s="211" t="s">
        <v>125</v>
      </c>
      <c r="C192" s="517"/>
      <c r="D192" s="114">
        <f>C192/2</f>
        <v>0</v>
      </c>
      <c r="E192" s="517"/>
      <c r="F192" s="114">
        <f>E192/2</f>
        <v>0</v>
      </c>
      <c r="H192" s="201" t="s">
        <v>162</v>
      </c>
      <c r="I192" s="144">
        <f>D201</f>
        <v>0</v>
      </c>
      <c r="J192" s="508">
        <v>0.4</v>
      </c>
      <c r="K192" s="144">
        <f t="shared" si="24"/>
        <v>0</v>
      </c>
      <c r="L192" s="209" t="e">
        <f t="shared" si="22"/>
        <v>#DIV/0!</v>
      </c>
      <c r="M192" s="146"/>
      <c r="N192" s="201" t="s">
        <v>162</v>
      </c>
      <c r="O192" s="144">
        <f>F201</f>
        <v>0</v>
      </c>
      <c r="P192" s="508">
        <v>0.4</v>
      </c>
      <c r="Q192" s="144">
        <f t="shared" si="25"/>
        <v>0</v>
      </c>
      <c r="R192" s="209" t="e">
        <f t="shared" si="23"/>
        <v>#DIV/0!</v>
      </c>
    </row>
    <row r="193" spans="1:18" ht="12.75">
      <c r="A193" s="203" t="s">
        <v>122</v>
      </c>
      <c r="B193" s="211" t="s">
        <v>123</v>
      </c>
      <c r="C193" s="517"/>
      <c r="D193" s="114">
        <f>C193/4</f>
        <v>0</v>
      </c>
      <c r="E193" s="517"/>
      <c r="F193" s="114">
        <f>E193/4</f>
        <v>0</v>
      </c>
      <c r="H193" s="201" t="s">
        <v>126</v>
      </c>
      <c r="I193" s="144">
        <f>D203+D204</f>
        <v>0</v>
      </c>
      <c r="J193" s="508">
        <v>14</v>
      </c>
      <c r="K193" s="144">
        <f t="shared" si="24"/>
        <v>0</v>
      </c>
      <c r="L193" s="209" t="e">
        <f t="shared" si="22"/>
        <v>#DIV/0!</v>
      </c>
      <c r="M193" s="146"/>
      <c r="N193" s="201" t="s">
        <v>126</v>
      </c>
      <c r="O193" s="144">
        <f>F203+F204</f>
        <v>0</v>
      </c>
      <c r="P193" s="508">
        <v>14</v>
      </c>
      <c r="Q193" s="144">
        <f t="shared" si="25"/>
        <v>0</v>
      </c>
      <c r="R193" s="209" t="e">
        <f t="shared" si="23"/>
        <v>#DIV/0!</v>
      </c>
    </row>
    <row r="194" spans="1:18" ht="12.75">
      <c r="A194" s="201" t="s">
        <v>122</v>
      </c>
      <c r="B194" s="211" t="s">
        <v>125</v>
      </c>
      <c r="C194" s="113"/>
      <c r="D194" s="114">
        <f>C194/2</f>
        <v>0</v>
      </c>
      <c r="E194" s="113"/>
      <c r="F194" s="114">
        <f>E194/2</f>
        <v>0</v>
      </c>
      <c r="H194" s="201" t="s">
        <v>138</v>
      </c>
      <c r="I194" s="144">
        <f>D205</f>
        <v>0</v>
      </c>
      <c r="J194" s="508">
        <v>0.15</v>
      </c>
      <c r="K194" s="144">
        <f t="shared" si="24"/>
        <v>0</v>
      </c>
      <c r="L194" s="209" t="e">
        <f t="shared" si="22"/>
        <v>#DIV/0!</v>
      </c>
      <c r="M194" s="146"/>
      <c r="N194" s="201" t="s">
        <v>138</v>
      </c>
      <c r="O194" s="144">
        <f>F205</f>
        <v>0</v>
      </c>
      <c r="P194" s="508">
        <v>0.15</v>
      </c>
      <c r="Q194" s="144">
        <f t="shared" si="25"/>
        <v>0</v>
      </c>
      <c r="R194" s="209" t="e">
        <f t="shared" si="23"/>
        <v>#DIV/0!</v>
      </c>
    </row>
    <row r="195" spans="1:18" ht="12.75">
      <c r="A195" s="201" t="s">
        <v>122</v>
      </c>
      <c r="B195" s="211" t="s">
        <v>116</v>
      </c>
      <c r="C195" s="113"/>
      <c r="D195" s="114">
        <f>C195/4</f>
        <v>0</v>
      </c>
      <c r="E195" s="113"/>
      <c r="F195" s="114">
        <f>E195/4</f>
        <v>0</v>
      </c>
      <c r="H195" s="201" t="s">
        <v>139</v>
      </c>
      <c r="I195" s="144">
        <f>D206+D207</f>
        <v>0</v>
      </c>
      <c r="J195" s="508">
        <v>0.3</v>
      </c>
      <c r="K195" s="144">
        <f t="shared" si="24"/>
        <v>0</v>
      </c>
      <c r="L195" s="209" t="e">
        <f t="shared" si="22"/>
        <v>#DIV/0!</v>
      </c>
      <c r="M195" s="146"/>
      <c r="N195" s="201" t="s">
        <v>139</v>
      </c>
      <c r="O195" s="144">
        <f>F206+F207</f>
        <v>0</v>
      </c>
      <c r="P195" s="508">
        <v>0.3</v>
      </c>
      <c r="Q195" s="144">
        <f t="shared" si="25"/>
        <v>0</v>
      </c>
      <c r="R195" s="209" t="e">
        <f t="shared" si="23"/>
        <v>#DIV/0!</v>
      </c>
    </row>
    <row r="196" spans="1:18" ht="12.75">
      <c r="A196" s="201" t="s">
        <v>122</v>
      </c>
      <c r="B196" s="211" t="s">
        <v>120</v>
      </c>
      <c r="C196" s="113"/>
      <c r="D196" s="114">
        <f>C196/2</f>
        <v>0</v>
      </c>
      <c r="E196" s="113"/>
      <c r="F196" s="114">
        <f>E196/2</f>
        <v>0</v>
      </c>
      <c r="H196" s="201" t="s">
        <v>137</v>
      </c>
      <c r="I196" s="114">
        <f>D208+D209</f>
        <v>0</v>
      </c>
      <c r="J196" s="508">
        <v>0.4</v>
      </c>
      <c r="K196" s="114">
        <f t="shared" si="24"/>
        <v>0</v>
      </c>
      <c r="L196" s="117" t="e">
        <f t="shared" si="22"/>
        <v>#DIV/0!</v>
      </c>
      <c r="M196" s="146"/>
      <c r="N196" s="201" t="s">
        <v>137</v>
      </c>
      <c r="O196" s="114">
        <f>F208+F209</f>
        <v>0</v>
      </c>
      <c r="P196" s="508">
        <v>0.4</v>
      </c>
      <c r="Q196" s="114">
        <f t="shared" si="25"/>
        <v>0</v>
      </c>
      <c r="R196" s="117" t="e">
        <f t="shared" si="23"/>
        <v>#DIV/0!</v>
      </c>
    </row>
    <row r="197" spans="1:18" ht="12.75">
      <c r="A197" s="201" t="s">
        <v>153</v>
      </c>
      <c r="B197" s="211" t="s">
        <v>155</v>
      </c>
      <c r="C197" s="113"/>
      <c r="D197" s="114">
        <f>C197/1.67</f>
        <v>0</v>
      </c>
      <c r="E197" s="113"/>
      <c r="F197" s="114">
        <f>E197/1.67</f>
        <v>0</v>
      </c>
      <c r="H197" s="201" t="s">
        <v>135</v>
      </c>
      <c r="I197" s="114">
        <f>D210+D211</f>
        <v>0</v>
      </c>
      <c r="J197" s="508">
        <v>2</v>
      </c>
      <c r="K197" s="114">
        <f t="shared" si="24"/>
        <v>0</v>
      </c>
      <c r="L197" s="117" t="e">
        <f t="shared" si="22"/>
        <v>#DIV/0!</v>
      </c>
      <c r="M197" s="146"/>
      <c r="N197" s="201" t="s">
        <v>135</v>
      </c>
      <c r="O197" s="114">
        <f>F210+F211</f>
        <v>0</v>
      </c>
      <c r="P197" s="508">
        <v>2</v>
      </c>
      <c r="Q197" s="114">
        <f t="shared" si="25"/>
        <v>0</v>
      </c>
      <c r="R197" s="117" t="e">
        <f t="shared" si="23"/>
        <v>#DIV/0!</v>
      </c>
    </row>
    <row r="198" spans="1:18" ht="12.75">
      <c r="A198" s="201" t="s">
        <v>153</v>
      </c>
      <c r="B198" s="211" t="s">
        <v>154</v>
      </c>
      <c r="C198" s="113"/>
      <c r="D198" s="114">
        <f>C198/1.67</f>
        <v>0</v>
      </c>
      <c r="E198" s="113"/>
      <c r="F198" s="114">
        <f>E198/1.67</f>
        <v>0</v>
      </c>
      <c r="H198" s="200" t="s">
        <v>265</v>
      </c>
      <c r="I198" s="144">
        <f>D212</f>
        <v>0</v>
      </c>
      <c r="J198" s="508">
        <v>0.28</v>
      </c>
      <c r="K198" s="114">
        <f aca="true" t="shared" si="26" ref="K198:K206">I198/J198</f>
        <v>0</v>
      </c>
      <c r="L198" s="117" t="e">
        <f t="shared" si="22"/>
        <v>#DIV/0!</v>
      </c>
      <c r="M198" s="148"/>
      <c r="N198" s="200" t="s">
        <v>265</v>
      </c>
      <c r="O198" s="144">
        <f>F212</f>
        <v>0</v>
      </c>
      <c r="P198" s="508">
        <v>0.28</v>
      </c>
      <c r="Q198" s="114">
        <f aca="true" t="shared" si="27" ref="Q198:Q206">O198/P198</f>
        <v>0</v>
      </c>
      <c r="R198" s="117" t="e">
        <f t="shared" si="23"/>
        <v>#DIV/0!</v>
      </c>
    </row>
    <row r="199" spans="1:18" ht="12.75">
      <c r="A199" s="201" t="s">
        <v>131</v>
      </c>
      <c r="B199" s="211" t="s">
        <v>125</v>
      </c>
      <c r="C199" s="113"/>
      <c r="D199" s="114">
        <f>C199/2</f>
        <v>0</v>
      </c>
      <c r="E199" s="113"/>
      <c r="F199" s="114">
        <f>E199/2</f>
        <v>0</v>
      </c>
      <c r="H199" s="200" t="s">
        <v>266</v>
      </c>
      <c r="I199" s="144">
        <f>D213</f>
        <v>0</v>
      </c>
      <c r="J199" s="508">
        <v>0.1</v>
      </c>
      <c r="K199" s="114">
        <f t="shared" si="26"/>
        <v>0</v>
      </c>
      <c r="L199" s="117" t="e">
        <f t="shared" si="22"/>
        <v>#DIV/0!</v>
      </c>
      <c r="M199" s="148"/>
      <c r="N199" s="200" t="s">
        <v>266</v>
      </c>
      <c r="O199" s="144">
        <f>F213</f>
        <v>0</v>
      </c>
      <c r="P199" s="508">
        <v>0.1</v>
      </c>
      <c r="Q199" s="114">
        <f t="shared" si="27"/>
        <v>0</v>
      </c>
      <c r="R199" s="117" t="e">
        <f t="shared" si="23"/>
        <v>#DIV/0!</v>
      </c>
    </row>
    <row r="200" spans="1:18" ht="12.75">
      <c r="A200" s="201" t="s">
        <v>131</v>
      </c>
      <c r="B200" s="211" t="s">
        <v>105</v>
      </c>
      <c r="C200" s="113"/>
      <c r="D200" s="114">
        <f>C200</f>
        <v>0</v>
      </c>
      <c r="E200" s="113"/>
      <c r="F200" s="114">
        <f>E200</f>
        <v>0</v>
      </c>
      <c r="H200" s="200" t="s">
        <v>235</v>
      </c>
      <c r="I200" s="114">
        <f>D214</f>
        <v>0</v>
      </c>
      <c r="J200" s="508">
        <v>0.04</v>
      </c>
      <c r="K200" s="114">
        <f t="shared" si="26"/>
        <v>0</v>
      </c>
      <c r="L200" s="117" t="e">
        <f t="shared" si="22"/>
        <v>#DIV/0!</v>
      </c>
      <c r="M200" s="146"/>
      <c r="N200" s="200" t="s">
        <v>235</v>
      </c>
      <c r="O200" s="114">
        <f>F214</f>
        <v>0</v>
      </c>
      <c r="P200" s="508">
        <v>0.04</v>
      </c>
      <c r="Q200" s="114">
        <f t="shared" si="27"/>
        <v>0</v>
      </c>
      <c r="R200" s="117" t="e">
        <f t="shared" si="23"/>
        <v>#DIV/0!</v>
      </c>
    </row>
    <row r="201" spans="1:18" ht="12.75">
      <c r="A201" s="201" t="s">
        <v>156</v>
      </c>
      <c r="B201" s="211" t="s">
        <v>158</v>
      </c>
      <c r="C201" s="113"/>
      <c r="D201" s="114">
        <f>C201/2.5</f>
        <v>0</v>
      </c>
      <c r="E201" s="113"/>
      <c r="F201" s="114">
        <f>E201/2.5</f>
        <v>0</v>
      </c>
      <c r="H201" s="200" t="s">
        <v>236</v>
      </c>
      <c r="I201" s="114">
        <f>D215</f>
        <v>0</v>
      </c>
      <c r="J201" s="510">
        <v>0.21</v>
      </c>
      <c r="K201" s="114">
        <f t="shared" si="26"/>
        <v>0</v>
      </c>
      <c r="L201" s="117" t="e">
        <f t="shared" si="22"/>
        <v>#DIV/0!</v>
      </c>
      <c r="M201" s="146"/>
      <c r="N201" s="200" t="s">
        <v>236</v>
      </c>
      <c r="O201" s="114">
        <f>F215</f>
        <v>0</v>
      </c>
      <c r="P201" s="508">
        <v>0.21</v>
      </c>
      <c r="Q201" s="114">
        <f t="shared" si="27"/>
        <v>0</v>
      </c>
      <c r="R201" s="117" t="e">
        <f t="shared" si="23"/>
        <v>#DIV/0!</v>
      </c>
    </row>
    <row r="202" spans="1:18" ht="12.75">
      <c r="A202" s="201" t="s">
        <v>156</v>
      </c>
      <c r="B202" s="211" t="s">
        <v>157</v>
      </c>
      <c r="C202" s="113"/>
      <c r="D202" s="114">
        <f>C202/2.5</f>
        <v>0</v>
      </c>
      <c r="E202" s="113"/>
      <c r="F202" s="114">
        <f>E202/2.5</f>
        <v>0</v>
      </c>
      <c r="H202" s="200" t="s">
        <v>237</v>
      </c>
      <c r="I202" s="114">
        <f>D216</f>
        <v>0</v>
      </c>
      <c r="J202" s="510">
        <v>0.1</v>
      </c>
      <c r="K202" s="114">
        <f t="shared" si="26"/>
        <v>0</v>
      </c>
      <c r="L202" s="117" t="e">
        <f t="shared" si="22"/>
        <v>#DIV/0!</v>
      </c>
      <c r="M202" s="146"/>
      <c r="N202" s="200" t="s">
        <v>237</v>
      </c>
      <c r="O202" s="114">
        <f>F216</f>
        <v>0</v>
      </c>
      <c r="P202" s="510">
        <v>0.1</v>
      </c>
      <c r="Q202" s="114">
        <f t="shared" si="27"/>
        <v>0</v>
      </c>
      <c r="R202" s="117" t="e">
        <f t="shared" si="23"/>
        <v>#DIV/0!</v>
      </c>
    </row>
    <row r="203" spans="1:18" ht="12.75">
      <c r="A203" s="201" t="s">
        <v>129</v>
      </c>
      <c r="B203" s="211" t="s">
        <v>130</v>
      </c>
      <c r="C203" s="113"/>
      <c r="D203" s="114">
        <f>C203*4</f>
        <v>0</v>
      </c>
      <c r="E203" s="113"/>
      <c r="F203" s="114">
        <f>E203*4</f>
        <v>0</v>
      </c>
      <c r="H203" s="200" t="s">
        <v>238</v>
      </c>
      <c r="I203" s="114">
        <f>D217+D218</f>
        <v>0</v>
      </c>
      <c r="J203" s="510">
        <v>0.05</v>
      </c>
      <c r="K203" s="114">
        <f t="shared" si="26"/>
        <v>0</v>
      </c>
      <c r="L203" s="117" t="e">
        <f t="shared" si="22"/>
        <v>#DIV/0!</v>
      </c>
      <c r="M203" s="146"/>
      <c r="N203" s="200" t="s">
        <v>238</v>
      </c>
      <c r="O203" s="114">
        <f>F217+F218</f>
        <v>0</v>
      </c>
      <c r="P203" s="510">
        <v>0.05</v>
      </c>
      <c r="Q203" s="114">
        <f t="shared" si="27"/>
        <v>0</v>
      </c>
      <c r="R203" s="117" t="e">
        <f t="shared" si="23"/>
        <v>#DIV/0!</v>
      </c>
    </row>
    <row r="204" spans="1:18" ht="12.75">
      <c r="A204" s="201" t="s">
        <v>129</v>
      </c>
      <c r="B204" s="211" t="s">
        <v>132</v>
      </c>
      <c r="C204" s="113"/>
      <c r="D204" s="114">
        <f>C204*2</f>
        <v>0</v>
      </c>
      <c r="E204" s="113"/>
      <c r="F204" s="114">
        <f>E204*2</f>
        <v>0</v>
      </c>
      <c r="H204" s="200" t="s">
        <v>240</v>
      </c>
      <c r="I204" s="114">
        <f>D219</f>
        <v>0</v>
      </c>
      <c r="J204" s="510">
        <v>0.2</v>
      </c>
      <c r="K204" s="114">
        <f t="shared" si="26"/>
        <v>0</v>
      </c>
      <c r="L204" s="117" t="e">
        <f t="shared" si="22"/>
        <v>#DIV/0!</v>
      </c>
      <c r="M204" s="146"/>
      <c r="N204" s="200" t="s">
        <v>240</v>
      </c>
      <c r="O204" s="114">
        <f>F219</f>
        <v>0</v>
      </c>
      <c r="P204" s="510">
        <v>0.2</v>
      </c>
      <c r="Q204" s="114">
        <f t="shared" si="27"/>
        <v>0</v>
      </c>
      <c r="R204" s="117" t="e">
        <f t="shared" si="23"/>
        <v>#DIV/0!</v>
      </c>
    </row>
    <row r="205" spans="1:18" ht="12.75">
      <c r="A205" s="201" t="s">
        <v>138</v>
      </c>
      <c r="B205" s="211" t="s">
        <v>142</v>
      </c>
      <c r="C205" s="113"/>
      <c r="D205" s="114">
        <f>C205/20</f>
        <v>0</v>
      </c>
      <c r="E205" s="113"/>
      <c r="F205" s="114">
        <f>E205/20</f>
        <v>0</v>
      </c>
      <c r="G205" s="128"/>
      <c r="H205" s="200" t="s">
        <v>242</v>
      </c>
      <c r="I205" s="114">
        <f>D220</f>
        <v>0</v>
      </c>
      <c r="J205" s="510">
        <v>0.1</v>
      </c>
      <c r="K205" s="114">
        <f t="shared" si="26"/>
        <v>0</v>
      </c>
      <c r="L205" s="117" t="e">
        <f t="shared" si="22"/>
        <v>#DIV/0!</v>
      </c>
      <c r="M205" s="108"/>
      <c r="N205" s="200" t="s">
        <v>242</v>
      </c>
      <c r="O205" s="114">
        <f>F220</f>
        <v>0</v>
      </c>
      <c r="P205" s="510">
        <v>0.1</v>
      </c>
      <c r="Q205" s="114">
        <f t="shared" si="27"/>
        <v>0</v>
      </c>
      <c r="R205" s="117" t="e">
        <f t="shared" si="23"/>
        <v>#DIV/0!</v>
      </c>
    </row>
    <row r="206" spans="1:18" ht="13.5" thickBot="1">
      <c r="A206" s="201" t="s">
        <v>139</v>
      </c>
      <c r="B206" s="211" t="s">
        <v>239</v>
      </c>
      <c r="C206" s="113"/>
      <c r="D206" s="114">
        <f>C206/30</f>
        <v>0</v>
      </c>
      <c r="E206" s="113"/>
      <c r="F206" s="114">
        <f>E206/30</f>
        <v>0</v>
      </c>
      <c r="H206" s="202" t="s">
        <v>243</v>
      </c>
      <c r="I206" s="120">
        <f>D221</f>
        <v>0</v>
      </c>
      <c r="J206" s="511">
        <v>0.4</v>
      </c>
      <c r="K206" s="120">
        <f t="shared" si="26"/>
        <v>0</v>
      </c>
      <c r="L206" s="129" t="e">
        <f t="shared" si="22"/>
        <v>#DIV/0!</v>
      </c>
      <c r="M206" s="108"/>
      <c r="N206" s="202" t="s">
        <v>243</v>
      </c>
      <c r="O206" s="120">
        <f>F221</f>
        <v>0</v>
      </c>
      <c r="P206" s="511">
        <v>0.4</v>
      </c>
      <c r="Q206" s="120">
        <f t="shared" si="27"/>
        <v>0</v>
      </c>
      <c r="R206" s="129" t="e">
        <f t="shared" si="23"/>
        <v>#DIV/0!</v>
      </c>
    </row>
    <row r="207" spans="1:12" ht="13.5" thickBot="1">
      <c r="A207" s="201" t="s">
        <v>139</v>
      </c>
      <c r="B207" s="211" t="s">
        <v>241</v>
      </c>
      <c r="C207" s="113"/>
      <c r="D207" s="114">
        <f>C207/6.67</f>
        <v>0</v>
      </c>
      <c r="E207" s="113"/>
      <c r="F207" s="114">
        <f>E207/6.67</f>
        <v>0</v>
      </c>
      <c r="I207" s="122"/>
      <c r="J207" s="122"/>
      <c r="K207" s="122"/>
      <c r="L207" s="122"/>
    </row>
    <row r="208" spans="1:17" ht="13.5" thickBot="1">
      <c r="A208" s="201" t="s">
        <v>137</v>
      </c>
      <c r="B208" s="211" t="s">
        <v>118</v>
      </c>
      <c r="C208" s="113"/>
      <c r="D208" s="114">
        <f>C208/5</f>
        <v>0</v>
      </c>
      <c r="E208" s="113"/>
      <c r="F208" s="114">
        <f>E208/5</f>
        <v>0</v>
      </c>
      <c r="J208" s="105" t="s">
        <v>140</v>
      </c>
      <c r="K208" s="123">
        <f>SUM('Plan2 - UTI'!I83:I86)</f>
        <v>0</v>
      </c>
      <c r="P208" s="105" t="s">
        <v>140</v>
      </c>
      <c r="Q208" s="123">
        <f>'Plan2 - UTI'!I87</f>
        <v>0</v>
      </c>
    </row>
    <row r="209" spans="1:6" ht="12.75">
      <c r="A209" s="201" t="s">
        <v>137</v>
      </c>
      <c r="B209" s="211" t="s">
        <v>141</v>
      </c>
      <c r="C209" s="113"/>
      <c r="D209" s="114">
        <f>C209/2.5</f>
        <v>0</v>
      </c>
      <c r="E209" s="113"/>
      <c r="F209" s="114">
        <f>E209/2.5</f>
        <v>0</v>
      </c>
    </row>
    <row r="210" spans="1:6" ht="12.75">
      <c r="A210" s="201" t="s">
        <v>135</v>
      </c>
      <c r="B210" s="211" t="s">
        <v>125</v>
      </c>
      <c r="C210" s="113"/>
      <c r="D210" s="114">
        <f>C210/2</f>
        <v>0</v>
      </c>
      <c r="E210" s="113"/>
      <c r="F210" s="114">
        <f>E210/2</f>
        <v>0</v>
      </c>
    </row>
    <row r="211" spans="1:6" ht="12.75">
      <c r="A211" s="212" t="s">
        <v>135</v>
      </c>
      <c r="B211" s="213" t="s">
        <v>105</v>
      </c>
      <c r="C211" s="124"/>
      <c r="D211" s="125">
        <f>C211</f>
        <v>0</v>
      </c>
      <c r="E211" s="124"/>
      <c r="F211" s="125">
        <f>E211</f>
        <v>0</v>
      </c>
    </row>
    <row r="212" spans="1:17" ht="12.75">
      <c r="A212" s="201" t="s">
        <v>265</v>
      </c>
      <c r="B212" s="214" t="s">
        <v>125</v>
      </c>
      <c r="C212" s="124"/>
      <c r="D212" s="125">
        <f>C212/2</f>
        <v>0</v>
      </c>
      <c r="E212" s="124"/>
      <c r="F212" s="125">
        <f>E212/2</f>
        <v>0</v>
      </c>
      <c r="K212" s="107"/>
      <c r="Q212" s="107"/>
    </row>
    <row r="213" spans="1:17" ht="12.75">
      <c r="A213" s="201" t="s">
        <v>266</v>
      </c>
      <c r="B213" s="214" t="s">
        <v>267</v>
      </c>
      <c r="C213" s="124"/>
      <c r="D213" s="125">
        <f>C213/20</f>
        <v>0</v>
      </c>
      <c r="E213" s="124"/>
      <c r="F213" s="125">
        <f>E213/20</f>
        <v>0</v>
      </c>
      <c r="K213" s="107"/>
      <c r="Q213" s="107"/>
    </row>
    <row r="214" spans="1:17" ht="12.75">
      <c r="A214" s="200" t="s">
        <v>235</v>
      </c>
      <c r="B214" s="211" t="s">
        <v>244</v>
      </c>
      <c r="C214" s="113"/>
      <c r="D214" s="114">
        <f>C214/20</f>
        <v>0</v>
      </c>
      <c r="E214" s="113"/>
      <c r="F214" s="114">
        <f>E214/20</f>
        <v>0</v>
      </c>
      <c r="K214" s="107"/>
      <c r="Q214" s="107"/>
    </row>
    <row r="215" spans="1:17" ht="12.75">
      <c r="A215" s="200" t="s">
        <v>236</v>
      </c>
      <c r="B215" s="211" t="s">
        <v>244</v>
      </c>
      <c r="C215" s="113"/>
      <c r="D215" s="114">
        <f>C215/20</f>
        <v>0</v>
      </c>
      <c r="E215" s="113"/>
      <c r="F215" s="114">
        <f>E215/20</f>
        <v>0</v>
      </c>
      <c r="K215" s="107"/>
      <c r="Q215" s="107"/>
    </row>
    <row r="216" spans="1:17" ht="12.75">
      <c r="A216" s="200" t="s">
        <v>237</v>
      </c>
      <c r="B216" s="211" t="s">
        <v>245</v>
      </c>
      <c r="C216" s="113"/>
      <c r="D216" s="114">
        <f>C216/10</f>
        <v>0</v>
      </c>
      <c r="E216" s="113"/>
      <c r="F216" s="114">
        <f>E216/10</f>
        <v>0</v>
      </c>
      <c r="K216" s="107"/>
      <c r="Q216" s="107"/>
    </row>
    <row r="217" spans="1:17" ht="12.75">
      <c r="A217" s="200" t="s">
        <v>238</v>
      </c>
      <c r="B217" s="211" t="s">
        <v>244</v>
      </c>
      <c r="C217" s="113"/>
      <c r="D217" s="114">
        <f>C217/20</f>
        <v>0</v>
      </c>
      <c r="E217" s="113"/>
      <c r="F217" s="114">
        <f>E217/20</f>
        <v>0</v>
      </c>
      <c r="K217" s="107"/>
      <c r="Q217" s="107"/>
    </row>
    <row r="218" spans="1:17" ht="12.75">
      <c r="A218" s="200" t="s">
        <v>238</v>
      </c>
      <c r="B218" s="211" t="s">
        <v>246</v>
      </c>
      <c r="C218" s="113"/>
      <c r="D218" s="114">
        <f>C218*0.07</f>
        <v>0</v>
      </c>
      <c r="E218" s="113"/>
      <c r="F218" s="114">
        <f>E218*0.07</f>
        <v>0</v>
      </c>
      <c r="K218" s="107"/>
      <c r="Q218" s="107"/>
    </row>
    <row r="219" spans="1:17" ht="12.75">
      <c r="A219" s="200" t="s">
        <v>240</v>
      </c>
      <c r="B219" s="211" t="s">
        <v>247</v>
      </c>
      <c r="C219" s="113"/>
      <c r="D219" s="114">
        <f>C219/5</f>
        <v>0</v>
      </c>
      <c r="E219" s="113"/>
      <c r="F219" s="114">
        <f>E219/5</f>
        <v>0</v>
      </c>
      <c r="K219" s="107"/>
      <c r="Q219" s="107"/>
    </row>
    <row r="220" spans="1:17" ht="12.75">
      <c r="A220" s="200" t="s">
        <v>242</v>
      </c>
      <c r="B220" s="211" t="s">
        <v>245</v>
      </c>
      <c r="C220" s="113"/>
      <c r="D220" s="114">
        <f>C220/10</f>
        <v>0</v>
      </c>
      <c r="E220" s="113"/>
      <c r="F220" s="114">
        <f>E220/10</f>
        <v>0</v>
      </c>
      <c r="K220" s="107"/>
      <c r="Q220" s="107"/>
    </row>
    <row r="221" spans="1:6" ht="13.5" thickBot="1">
      <c r="A221" s="202" t="s">
        <v>243</v>
      </c>
      <c r="B221" s="215" t="s">
        <v>248</v>
      </c>
      <c r="C221" s="126"/>
      <c r="D221" s="120">
        <f>C221/5</f>
        <v>0</v>
      </c>
      <c r="E221" s="126"/>
      <c r="F221" s="120">
        <f>E221/5</f>
        <v>0</v>
      </c>
    </row>
    <row r="222" ht="13.5" thickBot="1"/>
    <row r="223" spans="1:18" ht="13.5" thickBot="1">
      <c r="A223" s="567" t="s">
        <v>43</v>
      </c>
      <c r="B223" s="568"/>
      <c r="C223" s="765" t="s">
        <v>96</v>
      </c>
      <c r="D223" s="766"/>
      <c r="E223" s="765" t="s">
        <v>97</v>
      </c>
      <c r="F223" s="766"/>
      <c r="H223" s="569" t="s">
        <v>96</v>
      </c>
      <c r="I223" s="570"/>
      <c r="J223" s="571"/>
      <c r="K223" s="571"/>
      <c r="L223" s="571"/>
      <c r="M223" s="571"/>
      <c r="N223" s="569" t="s">
        <v>97</v>
      </c>
      <c r="O223" s="572"/>
      <c r="P223" s="571"/>
      <c r="Q223" s="571"/>
      <c r="R223" s="571"/>
    </row>
    <row r="224" spans="1:18" ht="13.5" thickBot="1">
      <c r="A224" s="309" t="s">
        <v>98</v>
      </c>
      <c r="B224" s="309" t="s">
        <v>99</v>
      </c>
      <c r="C224" s="309" t="s">
        <v>100</v>
      </c>
      <c r="D224" s="309" t="s">
        <v>101</v>
      </c>
      <c r="E224" s="309" t="s">
        <v>100</v>
      </c>
      <c r="F224" s="109" t="s">
        <v>101</v>
      </c>
      <c r="H224" s="573" t="s">
        <v>43</v>
      </c>
      <c r="I224" s="574" t="s">
        <v>102</v>
      </c>
      <c r="J224" s="574" t="s">
        <v>103</v>
      </c>
      <c r="K224" s="575"/>
      <c r="L224" s="576"/>
      <c r="M224" s="571"/>
      <c r="N224" s="573" t="s">
        <v>43</v>
      </c>
      <c r="O224" s="574" t="s">
        <v>102</v>
      </c>
      <c r="P224" s="574" t="s">
        <v>103</v>
      </c>
      <c r="Q224" s="575"/>
      <c r="R224" s="576"/>
    </row>
    <row r="225" spans="1:18" ht="13.5" thickBot="1">
      <c r="A225" s="553" t="s">
        <v>386</v>
      </c>
      <c r="B225" s="553" t="s">
        <v>387</v>
      </c>
      <c r="C225" s="523"/>
      <c r="D225" s="553">
        <f>C225/10</f>
        <v>0</v>
      </c>
      <c r="E225" s="524"/>
      <c r="F225" s="553">
        <f>E225/10</f>
        <v>0</v>
      </c>
      <c r="H225" s="110" t="s">
        <v>106</v>
      </c>
      <c r="I225" s="111" t="s">
        <v>107</v>
      </c>
      <c r="J225" s="478" t="s">
        <v>108</v>
      </c>
      <c r="K225" s="112" t="s">
        <v>109</v>
      </c>
      <c r="L225" s="111" t="s">
        <v>110</v>
      </c>
      <c r="M225" s="108"/>
      <c r="N225" s="110" t="s">
        <v>106</v>
      </c>
      <c r="O225" s="111" t="s">
        <v>107</v>
      </c>
      <c r="P225" s="478" t="s">
        <v>108</v>
      </c>
      <c r="Q225" s="112" t="s">
        <v>109</v>
      </c>
      <c r="R225" s="111" t="s">
        <v>110</v>
      </c>
    </row>
    <row r="226" spans="1:18" ht="12.75">
      <c r="A226" s="203" t="s">
        <v>386</v>
      </c>
      <c r="B226" s="203" t="s">
        <v>388</v>
      </c>
      <c r="C226" s="496"/>
      <c r="D226" s="203">
        <f>C226/4</f>
        <v>0</v>
      </c>
      <c r="E226" s="497"/>
      <c r="F226" s="203">
        <f>E226/4</f>
        <v>0</v>
      </c>
      <c r="H226" s="554" t="s">
        <v>385</v>
      </c>
      <c r="I226" s="206">
        <f>SUM(D225:D228)</f>
        <v>0</v>
      </c>
      <c r="J226" s="555">
        <v>1</v>
      </c>
      <c r="K226" s="206">
        <f>I226/J226</f>
        <v>0</v>
      </c>
      <c r="L226" s="522" t="e">
        <f aca="true" t="shared" si="28" ref="L226:L258">K226/K$260*1000</f>
        <v>#DIV/0!</v>
      </c>
      <c r="M226" s="512"/>
      <c r="N226" s="554" t="s">
        <v>385</v>
      </c>
      <c r="O226" s="206">
        <f>SUM(F225:F228)</f>
        <v>0</v>
      </c>
      <c r="P226" s="555">
        <v>1</v>
      </c>
      <c r="Q226" s="206">
        <f>O226/P226</f>
        <v>0</v>
      </c>
      <c r="R226" s="522" t="e">
        <f aca="true" t="shared" si="29" ref="R226:R258">Q226/Q$260*1000</f>
        <v>#DIV/0!</v>
      </c>
    </row>
    <row r="227" spans="1:18" ht="12.75">
      <c r="A227" s="203" t="s">
        <v>386</v>
      </c>
      <c r="B227" s="203" t="s">
        <v>389</v>
      </c>
      <c r="C227" s="496"/>
      <c r="D227" s="203">
        <f>C227/2</f>
        <v>0</v>
      </c>
      <c r="E227" s="497"/>
      <c r="F227" s="203">
        <f>E227/2</f>
        <v>0</v>
      </c>
      <c r="H227" s="201" t="s">
        <v>127</v>
      </c>
      <c r="I227" s="144">
        <f>D229+D230</f>
        <v>0</v>
      </c>
      <c r="J227" s="507">
        <v>6</v>
      </c>
      <c r="K227" s="144">
        <f aca="true" t="shared" si="30" ref="K227:K249">I227/J227</f>
        <v>0</v>
      </c>
      <c r="L227" s="209" t="e">
        <f t="shared" si="28"/>
        <v>#DIV/0!</v>
      </c>
      <c r="M227" s="108"/>
      <c r="N227" s="201" t="s">
        <v>127</v>
      </c>
      <c r="O227" s="144">
        <f>F229+F230</f>
        <v>0</v>
      </c>
      <c r="P227" s="507">
        <v>6</v>
      </c>
      <c r="Q227" s="144">
        <f aca="true" t="shared" si="31" ref="Q227:Q249">O227/P227</f>
        <v>0</v>
      </c>
      <c r="R227" s="209" t="e">
        <f t="shared" si="29"/>
        <v>#DIV/0!</v>
      </c>
    </row>
    <row r="228" spans="1:18" ht="12.75">
      <c r="A228" s="203" t="s">
        <v>386</v>
      </c>
      <c r="B228" s="203" t="s">
        <v>390</v>
      </c>
      <c r="C228" s="496"/>
      <c r="D228" s="203">
        <f>C228</f>
        <v>0</v>
      </c>
      <c r="E228" s="497"/>
      <c r="F228" s="203">
        <f>E228</f>
        <v>0</v>
      </c>
      <c r="H228" s="200" t="s">
        <v>113</v>
      </c>
      <c r="I228" s="144">
        <f>D231+D232</f>
        <v>0</v>
      </c>
      <c r="J228" s="507">
        <v>4</v>
      </c>
      <c r="K228" s="144">
        <f t="shared" si="30"/>
        <v>0</v>
      </c>
      <c r="L228" s="209" t="e">
        <f t="shared" si="28"/>
        <v>#DIV/0!</v>
      </c>
      <c r="M228" s="108"/>
      <c r="N228" s="200" t="s">
        <v>113</v>
      </c>
      <c r="O228" s="144">
        <f>F231+F232</f>
        <v>0</v>
      </c>
      <c r="P228" s="507">
        <v>4</v>
      </c>
      <c r="Q228" s="144">
        <f t="shared" si="31"/>
        <v>0</v>
      </c>
      <c r="R228" s="209" t="e">
        <f t="shared" si="29"/>
        <v>#DIV/0!</v>
      </c>
    </row>
    <row r="229" spans="1:18" ht="12.75">
      <c r="A229" s="203" t="s">
        <v>384</v>
      </c>
      <c r="B229" s="211" t="s">
        <v>134</v>
      </c>
      <c r="C229" s="517"/>
      <c r="D229" s="144">
        <f>C229*2</f>
        <v>0</v>
      </c>
      <c r="E229" s="518"/>
      <c r="F229" s="144">
        <f>E229*2</f>
        <v>0</v>
      </c>
      <c r="H229" s="200" t="s">
        <v>111</v>
      </c>
      <c r="I229" s="144">
        <f>D233</f>
        <v>0</v>
      </c>
      <c r="J229" s="507">
        <v>4</v>
      </c>
      <c r="K229" s="144">
        <f t="shared" si="30"/>
        <v>0</v>
      </c>
      <c r="L229" s="209" t="e">
        <f t="shared" si="28"/>
        <v>#DIV/0!</v>
      </c>
      <c r="M229" s="108"/>
      <c r="N229" s="200" t="s">
        <v>111</v>
      </c>
      <c r="O229" s="144">
        <f>F233</f>
        <v>0</v>
      </c>
      <c r="P229" s="507">
        <v>4</v>
      </c>
      <c r="Q229" s="144">
        <f t="shared" si="31"/>
        <v>0</v>
      </c>
      <c r="R229" s="209" t="e">
        <f t="shared" si="29"/>
        <v>#DIV/0!</v>
      </c>
    </row>
    <row r="230" spans="1:18" ht="12.75">
      <c r="A230" s="203" t="s">
        <v>384</v>
      </c>
      <c r="B230" s="211" t="s">
        <v>136</v>
      </c>
      <c r="C230" s="517"/>
      <c r="D230" s="144">
        <f>C230*3</f>
        <v>0</v>
      </c>
      <c r="E230" s="518"/>
      <c r="F230" s="144">
        <f>E230*3</f>
        <v>0</v>
      </c>
      <c r="H230" s="200" t="s">
        <v>112</v>
      </c>
      <c r="I230" s="144">
        <f>D234</f>
        <v>0</v>
      </c>
      <c r="J230" s="507">
        <v>4</v>
      </c>
      <c r="K230" s="144">
        <f t="shared" si="30"/>
        <v>0</v>
      </c>
      <c r="L230" s="209" t="e">
        <f t="shared" si="28"/>
        <v>#DIV/0!</v>
      </c>
      <c r="M230" s="108"/>
      <c r="N230" s="200" t="s">
        <v>112</v>
      </c>
      <c r="O230" s="144">
        <f>F234</f>
        <v>0</v>
      </c>
      <c r="P230" s="507">
        <v>4</v>
      </c>
      <c r="Q230" s="144">
        <f t="shared" si="31"/>
        <v>0</v>
      </c>
      <c r="R230" s="209" t="e">
        <f t="shared" si="29"/>
        <v>#DIV/0!</v>
      </c>
    </row>
    <row r="231" spans="1:18" ht="12.75">
      <c r="A231" s="144" t="s">
        <v>113</v>
      </c>
      <c r="B231" s="211" t="s">
        <v>105</v>
      </c>
      <c r="C231" s="517"/>
      <c r="D231" s="144">
        <f>C231</f>
        <v>0</v>
      </c>
      <c r="E231" s="517"/>
      <c r="F231" s="144">
        <f>E231</f>
        <v>0</v>
      </c>
      <c r="H231" s="200" t="s">
        <v>355</v>
      </c>
      <c r="I231" s="144">
        <f>D235</f>
        <v>0</v>
      </c>
      <c r="J231" s="208">
        <v>6</v>
      </c>
      <c r="K231" s="144">
        <f>I231/J231</f>
        <v>0</v>
      </c>
      <c r="L231" s="209" t="e">
        <f t="shared" si="28"/>
        <v>#DIV/0!</v>
      </c>
      <c r="M231" s="108"/>
      <c r="N231" s="200" t="s">
        <v>355</v>
      </c>
      <c r="O231" s="144">
        <f>F235</f>
        <v>0</v>
      </c>
      <c r="P231" s="208">
        <v>6</v>
      </c>
      <c r="Q231" s="144">
        <f>O231/P231</f>
        <v>0</v>
      </c>
      <c r="R231" s="209" t="e">
        <f t="shared" si="29"/>
        <v>#DIV/0!</v>
      </c>
    </row>
    <row r="232" spans="1:18" ht="12.75">
      <c r="A232" s="144" t="s">
        <v>113</v>
      </c>
      <c r="B232" s="211" t="s">
        <v>114</v>
      </c>
      <c r="C232" s="517"/>
      <c r="D232" s="144">
        <f>C232*2</f>
        <v>0</v>
      </c>
      <c r="E232" s="517"/>
      <c r="F232" s="144">
        <f>E232*2</f>
        <v>0</v>
      </c>
      <c r="H232" s="200" t="s">
        <v>357</v>
      </c>
      <c r="I232" s="144">
        <f>D236</f>
        <v>0</v>
      </c>
      <c r="J232" s="208">
        <v>3</v>
      </c>
      <c r="K232" s="144">
        <f>I232/J232</f>
        <v>0</v>
      </c>
      <c r="L232" s="209" t="e">
        <f t="shared" si="28"/>
        <v>#DIV/0!</v>
      </c>
      <c r="M232" s="108"/>
      <c r="N232" s="200" t="s">
        <v>357</v>
      </c>
      <c r="O232" s="144">
        <f>F236</f>
        <v>0</v>
      </c>
      <c r="P232" s="208">
        <v>3</v>
      </c>
      <c r="Q232" s="144">
        <f>O232/P232</f>
        <v>0</v>
      </c>
      <c r="R232" s="209" t="e">
        <f t="shared" si="29"/>
        <v>#DIV/0!</v>
      </c>
    </row>
    <row r="233" spans="1:18" ht="12.75">
      <c r="A233" s="144" t="s">
        <v>111</v>
      </c>
      <c r="B233" s="211" t="s">
        <v>105</v>
      </c>
      <c r="C233" s="517"/>
      <c r="D233" s="144">
        <f>C233</f>
        <v>0</v>
      </c>
      <c r="E233" s="517"/>
      <c r="F233" s="144">
        <f>E233</f>
        <v>0</v>
      </c>
      <c r="H233" s="200" t="s">
        <v>104</v>
      </c>
      <c r="I233" s="144">
        <f>D237</f>
        <v>0</v>
      </c>
      <c r="J233" s="508">
        <v>2</v>
      </c>
      <c r="K233" s="144">
        <f>I233/J233</f>
        <v>0</v>
      </c>
      <c r="L233" s="209" t="e">
        <f t="shared" si="28"/>
        <v>#DIV/0!</v>
      </c>
      <c r="M233" s="108"/>
      <c r="N233" s="200" t="s">
        <v>104</v>
      </c>
      <c r="O233" s="144">
        <f>F237</f>
        <v>0</v>
      </c>
      <c r="P233" s="508">
        <v>2</v>
      </c>
      <c r="Q233" s="144">
        <f>O233/P233</f>
        <v>0</v>
      </c>
      <c r="R233" s="209" t="e">
        <f t="shared" si="29"/>
        <v>#DIV/0!</v>
      </c>
    </row>
    <row r="234" spans="1:18" ht="12.75">
      <c r="A234" s="144" t="s">
        <v>112</v>
      </c>
      <c r="B234" s="211" t="s">
        <v>105</v>
      </c>
      <c r="C234" s="517"/>
      <c r="D234" s="144">
        <f>C234</f>
        <v>0</v>
      </c>
      <c r="E234" s="517"/>
      <c r="F234" s="144">
        <f>E234</f>
        <v>0</v>
      </c>
      <c r="H234" s="201" t="s">
        <v>117</v>
      </c>
      <c r="I234" s="144">
        <f>D238+D241</f>
        <v>0</v>
      </c>
      <c r="J234" s="508">
        <v>1</v>
      </c>
      <c r="K234" s="144">
        <f t="shared" si="30"/>
        <v>0</v>
      </c>
      <c r="L234" s="209" t="e">
        <f t="shared" si="28"/>
        <v>#DIV/0!</v>
      </c>
      <c r="M234" s="108"/>
      <c r="N234" s="201" t="s">
        <v>117</v>
      </c>
      <c r="O234" s="144">
        <f>F238+F241</f>
        <v>0</v>
      </c>
      <c r="P234" s="508">
        <v>1</v>
      </c>
      <c r="Q234" s="144">
        <f t="shared" si="31"/>
        <v>0</v>
      </c>
      <c r="R234" s="209" t="e">
        <f t="shared" si="29"/>
        <v>#DIV/0!</v>
      </c>
    </row>
    <row r="235" spans="1:18" ht="12.75">
      <c r="A235" s="144" t="s">
        <v>354</v>
      </c>
      <c r="B235" s="211" t="s">
        <v>353</v>
      </c>
      <c r="C235" s="517"/>
      <c r="D235" s="144">
        <f>C235*2.5</f>
        <v>0</v>
      </c>
      <c r="E235" s="517"/>
      <c r="F235" s="144">
        <f>E235*2.5</f>
        <v>0</v>
      </c>
      <c r="H235" s="201" t="s">
        <v>119</v>
      </c>
      <c r="I235" s="144">
        <f>D239+D240</f>
        <v>0</v>
      </c>
      <c r="J235" s="508">
        <v>0.8</v>
      </c>
      <c r="K235" s="144">
        <f t="shared" si="30"/>
        <v>0</v>
      </c>
      <c r="L235" s="209" t="e">
        <f t="shared" si="28"/>
        <v>#DIV/0!</v>
      </c>
      <c r="M235" s="108"/>
      <c r="N235" s="201" t="s">
        <v>119</v>
      </c>
      <c r="O235" s="144">
        <f>F239+F240</f>
        <v>0</v>
      </c>
      <c r="P235" s="508">
        <v>0.8</v>
      </c>
      <c r="Q235" s="144">
        <f t="shared" si="31"/>
        <v>0</v>
      </c>
      <c r="R235" s="209" t="e">
        <f t="shared" si="29"/>
        <v>#DIV/0!</v>
      </c>
    </row>
    <row r="236" spans="1:18" ht="12.75">
      <c r="A236" s="144" t="s">
        <v>356</v>
      </c>
      <c r="B236" s="211" t="s">
        <v>134</v>
      </c>
      <c r="C236" s="517"/>
      <c r="D236" s="144">
        <f>C236*2</f>
        <v>0</v>
      </c>
      <c r="E236" s="517"/>
      <c r="F236" s="144">
        <f>E236*2</f>
        <v>0</v>
      </c>
      <c r="H236" s="201" t="s">
        <v>133</v>
      </c>
      <c r="I236" s="144">
        <f>D242</f>
        <v>0</v>
      </c>
      <c r="J236" s="508">
        <v>1</v>
      </c>
      <c r="K236" s="144">
        <f t="shared" si="30"/>
        <v>0</v>
      </c>
      <c r="L236" s="209" t="e">
        <f t="shared" si="28"/>
        <v>#DIV/0!</v>
      </c>
      <c r="M236" s="108"/>
      <c r="N236" s="201" t="s">
        <v>133</v>
      </c>
      <c r="O236" s="144">
        <f>F242</f>
        <v>0</v>
      </c>
      <c r="P236" s="508">
        <v>1</v>
      </c>
      <c r="Q236" s="144">
        <f t="shared" si="31"/>
        <v>0</v>
      </c>
      <c r="R236" s="209" t="e">
        <f t="shared" si="29"/>
        <v>#DIV/0!</v>
      </c>
    </row>
    <row r="237" spans="1:18" ht="12.75">
      <c r="A237" s="144" t="s">
        <v>104</v>
      </c>
      <c r="B237" s="211" t="s">
        <v>105</v>
      </c>
      <c r="C237" s="517"/>
      <c r="D237" s="144">
        <f>C237</f>
        <v>0</v>
      </c>
      <c r="E237" s="517"/>
      <c r="F237" s="144">
        <f>E237</f>
        <v>0</v>
      </c>
      <c r="H237" s="201" t="s">
        <v>128</v>
      </c>
      <c r="I237" s="144">
        <f>D243+D244</f>
        <v>0</v>
      </c>
      <c r="J237" s="508">
        <v>2</v>
      </c>
      <c r="K237" s="144">
        <f t="shared" si="30"/>
        <v>0</v>
      </c>
      <c r="L237" s="209" t="e">
        <f t="shared" si="28"/>
        <v>#DIV/0!</v>
      </c>
      <c r="M237" s="108"/>
      <c r="N237" s="201" t="s">
        <v>128</v>
      </c>
      <c r="O237" s="144">
        <f>F243+F244</f>
        <v>0</v>
      </c>
      <c r="P237" s="508">
        <v>2</v>
      </c>
      <c r="Q237" s="144">
        <f t="shared" si="31"/>
        <v>0</v>
      </c>
      <c r="R237" s="209" t="e">
        <f t="shared" si="29"/>
        <v>#DIV/0!</v>
      </c>
    </row>
    <row r="238" spans="1:18" ht="12.75">
      <c r="A238" s="203" t="s">
        <v>115</v>
      </c>
      <c r="B238" s="211" t="s">
        <v>116</v>
      </c>
      <c r="C238" s="517"/>
      <c r="D238" s="144">
        <f>C238/4</f>
        <v>0</v>
      </c>
      <c r="E238" s="517"/>
      <c r="F238" s="114">
        <f>E238/4</f>
        <v>0</v>
      </c>
      <c r="H238" s="201" t="s">
        <v>121</v>
      </c>
      <c r="I238" s="144">
        <f>D247+D248</f>
        <v>0</v>
      </c>
      <c r="J238" s="508">
        <v>0.5</v>
      </c>
      <c r="K238" s="144">
        <f t="shared" si="30"/>
        <v>0</v>
      </c>
      <c r="L238" s="209" t="e">
        <f t="shared" si="28"/>
        <v>#DIV/0!</v>
      </c>
      <c r="M238" s="108"/>
      <c r="N238" s="201" t="s">
        <v>121</v>
      </c>
      <c r="O238" s="144">
        <f>F247+F248</f>
        <v>0</v>
      </c>
      <c r="P238" s="508">
        <v>0.5</v>
      </c>
      <c r="Q238" s="144">
        <f t="shared" si="31"/>
        <v>0</v>
      </c>
      <c r="R238" s="209" t="e">
        <f t="shared" si="29"/>
        <v>#DIV/0!</v>
      </c>
    </row>
    <row r="239" spans="1:18" ht="12.75">
      <c r="A239" s="203" t="s">
        <v>115</v>
      </c>
      <c r="B239" s="211" t="s">
        <v>118</v>
      </c>
      <c r="C239" s="517"/>
      <c r="D239" s="114">
        <f>C239/5</f>
        <v>0</v>
      </c>
      <c r="E239" s="517"/>
      <c r="F239" s="114">
        <f>E239/5</f>
        <v>0</v>
      </c>
      <c r="H239" s="201" t="s">
        <v>124</v>
      </c>
      <c r="I239" s="144">
        <f>D245+D246</f>
        <v>0</v>
      </c>
      <c r="J239" s="508">
        <v>0.5</v>
      </c>
      <c r="K239" s="144">
        <f t="shared" si="30"/>
        <v>0</v>
      </c>
      <c r="L239" s="209" t="e">
        <f t="shared" si="28"/>
        <v>#DIV/0!</v>
      </c>
      <c r="M239" s="108"/>
      <c r="N239" s="201" t="s">
        <v>124</v>
      </c>
      <c r="O239" s="144">
        <f>F245+F246</f>
        <v>0</v>
      </c>
      <c r="P239" s="508">
        <v>0.5</v>
      </c>
      <c r="Q239" s="144">
        <f t="shared" si="31"/>
        <v>0</v>
      </c>
      <c r="R239" s="209" t="e">
        <f t="shared" si="29"/>
        <v>#DIV/0!</v>
      </c>
    </row>
    <row r="240" spans="1:18" ht="12.75">
      <c r="A240" s="203" t="s">
        <v>115</v>
      </c>
      <c r="B240" s="203" t="s">
        <v>141</v>
      </c>
      <c r="C240" s="519"/>
      <c r="D240" s="144">
        <f>C240/2.5</f>
        <v>0</v>
      </c>
      <c r="E240" s="519"/>
      <c r="F240" s="144">
        <f>E240/2.5</f>
        <v>0</v>
      </c>
      <c r="H240" s="201" t="s">
        <v>159</v>
      </c>
      <c r="I240" s="144">
        <f>D250</f>
        <v>0</v>
      </c>
      <c r="J240" s="508">
        <v>1.2</v>
      </c>
      <c r="K240" s="144">
        <f t="shared" si="30"/>
        <v>0</v>
      </c>
      <c r="L240" s="209" t="e">
        <f t="shared" si="28"/>
        <v>#DIV/0!</v>
      </c>
      <c r="M240" s="108"/>
      <c r="N240" s="201" t="s">
        <v>159</v>
      </c>
      <c r="O240" s="144">
        <f>F250</f>
        <v>0</v>
      </c>
      <c r="P240" s="508">
        <v>1.2</v>
      </c>
      <c r="Q240" s="144">
        <f t="shared" si="31"/>
        <v>0</v>
      </c>
      <c r="R240" s="209" t="e">
        <f t="shared" si="29"/>
        <v>#DIV/0!</v>
      </c>
    </row>
    <row r="241" spans="1:18" ht="12.75">
      <c r="A241" s="203" t="s">
        <v>115</v>
      </c>
      <c r="B241" s="211" t="s">
        <v>120</v>
      </c>
      <c r="C241" s="517"/>
      <c r="D241" s="114">
        <f>C241/2</f>
        <v>0</v>
      </c>
      <c r="E241" s="517"/>
      <c r="F241" s="114">
        <f>E241/2</f>
        <v>0</v>
      </c>
      <c r="H241" s="201" t="s">
        <v>160</v>
      </c>
      <c r="I241" s="144">
        <f>D249</f>
        <v>0</v>
      </c>
      <c r="J241" s="508">
        <v>1.2</v>
      </c>
      <c r="K241" s="144">
        <f t="shared" si="30"/>
        <v>0</v>
      </c>
      <c r="L241" s="209" t="e">
        <f t="shared" si="28"/>
        <v>#DIV/0!</v>
      </c>
      <c r="M241" s="108"/>
      <c r="N241" s="201" t="s">
        <v>160</v>
      </c>
      <c r="O241" s="144">
        <f>F249</f>
        <v>0</v>
      </c>
      <c r="P241" s="508">
        <v>1.2</v>
      </c>
      <c r="Q241" s="144">
        <f t="shared" si="31"/>
        <v>0</v>
      </c>
      <c r="R241" s="209" t="e">
        <f t="shared" si="29"/>
        <v>#DIV/0!</v>
      </c>
    </row>
    <row r="242" spans="1:18" ht="12.75">
      <c r="A242" s="203" t="s">
        <v>133</v>
      </c>
      <c r="B242" s="211" t="s">
        <v>105</v>
      </c>
      <c r="C242" s="517"/>
      <c r="D242" s="114">
        <f>C242</f>
        <v>0</v>
      </c>
      <c r="E242" s="517"/>
      <c r="F242" s="114">
        <f>E242</f>
        <v>0</v>
      </c>
      <c r="H242" s="201" t="s">
        <v>131</v>
      </c>
      <c r="I242" s="144">
        <f>D251+D252</f>
        <v>0</v>
      </c>
      <c r="J242" s="508">
        <v>3</v>
      </c>
      <c r="K242" s="144">
        <f t="shared" si="30"/>
        <v>0</v>
      </c>
      <c r="L242" s="209" t="e">
        <f t="shared" si="28"/>
        <v>#DIV/0!</v>
      </c>
      <c r="M242" s="108"/>
      <c r="N242" s="201" t="s">
        <v>131</v>
      </c>
      <c r="O242" s="144">
        <f>F251+F252</f>
        <v>0</v>
      </c>
      <c r="P242" s="508">
        <v>3</v>
      </c>
      <c r="Q242" s="144">
        <f t="shared" si="31"/>
        <v>0</v>
      </c>
      <c r="R242" s="209" t="e">
        <f t="shared" si="29"/>
        <v>#DIV/0!</v>
      </c>
    </row>
    <row r="243" spans="1:18" ht="12.75">
      <c r="A243" s="203" t="s">
        <v>128</v>
      </c>
      <c r="B243" s="211" t="s">
        <v>123</v>
      </c>
      <c r="C243" s="517"/>
      <c r="D243" s="114">
        <f>C243/4</f>
        <v>0</v>
      </c>
      <c r="E243" s="517"/>
      <c r="F243" s="114">
        <f>E243/4</f>
        <v>0</v>
      </c>
      <c r="H243" s="201" t="s">
        <v>161</v>
      </c>
      <c r="I243" s="144">
        <f>D254</f>
        <v>0</v>
      </c>
      <c r="J243" s="508">
        <v>0.4</v>
      </c>
      <c r="K243" s="144">
        <f t="shared" si="30"/>
        <v>0</v>
      </c>
      <c r="L243" s="209" t="e">
        <f t="shared" si="28"/>
        <v>#DIV/0!</v>
      </c>
      <c r="M243" s="108"/>
      <c r="N243" s="201" t="s">
        <v>161</v>
      </c>
      <c r="O243" s="144">
        <f>F254</f>
        <v>0</v>
      </c>
      <c r="P243" s="508">
        <v>0.4</v>
      </c>
      <c r="Q243" s="144">
        <f t="shared" si="31"/>
        <v>0</v>
      </c>
      <c r="R243" s="209" t="e">
        <f t="shared" si="29"/>
        <v>#DIV/0!</v>
      </c>
    </row>
    <row r="244" spans="1:18" ht="12.75">
      <c r="A244" s="203" t="s">
        <v>128</v>
      </c>
      <c r="B244" s="211" t="s">
        <v>125</v>
      </c>
      <c r="C244" s="517"/>
      <c r="D244" s="114">
        <f>C244/2</f>
        <v>0</v>
      </c>
      <c r="E244" s="517"/>
      <c r="F244" s="114">
        <f>E244/2</f>
        <v>0</v>
      </c>
      <c r="H244" s="201" t="s">
        <v>162</v>
      </c>
      <c r="I244" s="144">
        <f>D253</f>
        <v>0</v>
      </c>
      <c r="J244" s="508">
        <v>0.4</v>
      </c>
      <c r="K244" s="144">
        <f t="shared" si="30"/>
        <v>0</v>
      </c>
      <c r="L244" s="209" t="e">
        <f t="shared" si="28"/>
        <v>#DIV/0!</v>
      </c>
      <c r="M244" s="108"/>
      <c r="N244" s="201" t="s">
        <v>162</v>
      </c>
      <c r="O244" s="144">
        <f>F253</f>
        <v>0</v>
      </c>
      <c r="P244" s="508">
        <v>0.4</v>
      </c>
      <c r="Q244" s="144">
        <f t="shared" si="31"/>
        <v>0</v>
      </c>
      <c r="R244" s="209" t="e">
        <f t="shared" si="29"/>
        <v>#DIV/0!</v>
      </c>
    </row>
    <row r="245" spans="1:18" ht="12.75">
      <c r="A245" s="201" t="s">
        <v>122</v>
      </c>
      <c r="B245" s="211" t="s">
        <v>123</v>
      </c>
      <c r="C245" s="113"/>
      <c r="D245" s="114">
        <f>C245/4</f>
        <v>0</v>
      </c>
      <c r="E245" s="113"/>
      <c r="F245" s="114">
        <f>E245/4</f>
        <v>0</v>
      </c>
      <c r="H245" s="201" t="s">
        <v>126</v>
      </c>
      <c r="I245" s="114">
        <f>D255+D256</f>
        <v>0</v>
      </c>
      <c r="J245" s="508">
        <v>14</v>
      </c>
      <c r="K245" s="144">
        <f t="shared" si="30"/>
        <v>0</v>
      </c>
      <c r="L245" s="117" t="e">
        <f t="shared" si="28"/>
        <v>#DIV/0!</v>
      </c>
      <c r="M245" s="108"/>
      <c r="N245" s="201" t="s">
        <v>126</v>
      </c>
      <c r="O245" s="144">
        <f>F255+F256</f>
        <v>0</v>
      </c>
      <c r="P245" s="508">
        <v>14</v>
      </c>
      <c r="Q245" s="144">
        <f t="shared" si="31"/>
        <v>0</v>
      </c>
      <c r="R245" s="209" t="e">
        <f t="shared" si="29"/>
        <v>#DIV/0!</v>
      </c>
    </row>
    <row r="246" spans="1:18" ht="12.75">
      <c r="A246" s="201" t="s">
        <v>122</v>
      </c>
      <c r="B246" s="211" t="s">
        <v>125</v>
      </c>
      <c r="C246" s="113"/>
      <c r="D246" s="114">
        <f>C246/2</f>
        <v>0</v>
      </c>
      <c r="E246" s="113"/>
      <c r="F246" s="114">
        <f>E246/2</f>
        <v>0</v>
      </c>
      <c r="H246" s="201" t="s">
        <v>138</v>
      </c>
      <c r="I246" s="114">
        <f>D257</f>
        <v>0</v>
      </c>
      <c r="J246" s="508">
        <v>0.15</v>
      </c>
      <c r="K246" s="144">
        <f t="shared" si="30"/>
        <v>0</v>
      </c>
      <c r="L246" s="117" t="e">
        <f t="shared" si="28"/>
        <v>#DIV/0!</v>
      </c>
      <c r="M246" s="108"/>
      <c r="N246" s="201" t="s">
        <v>138</v>
      </c>
      <c r="O246" s="144">
        <f>F257</f>
        <v>0</v>
      </c>
      <c r="P246" s="508">
        <v>0.15</v>
      </c>
      <c r="Q246" s="144">
        <f t="shared" si="31"/>
        <v>0</v>
      </c>
      <c r="R246" s="209" t="e">
        <f t="shared" si="29"/>
        <v>#DIV/0!</v>
      </c>
    </row>
    <row r="247" spans="1:18" ht="12.75">
      <c r="A247" s="201" t="s">
        <v>122</v>
      </c>
      <c r="B247" s="211" t="s">
        <v>116</v>
      </c>
      <c r="C247" s="113"/>
      <c r="D247" s="114">
        <f>C247/4</f>
        <v>0</v>
      </c>
      <c r="E247" s="113"/>
      <c r="F247" s="114">
        <f>E247/4</f>
        <v>0</v>
      </c>
      <c r="H247" s="201" t="s">
        <v>139</v>
      </c>
      <c r="I247" s="114">
        <f>D258+D259</f>
        <v>0</v>
      </c>
      <c r="J247" s="508">
        <v>0.3</v>
      </c>
      <c r="K247" s="144">
        <f t="shared" si="30"/>
        <v>0</v>
      </c>
      <c r="L247" s="117" t="e">
        <f t="shared" si="28"/>
        <v>#DIV/0!</v>
      </c>
      <c r="M247" s="108"/>
      <c r="N247" s="201" t="s">
        <v>139</v>
      </c>
      <c r="O247" s="144">
        <f>F258+F259</f>
        <v>0</v>
      </c>
      <c r="P247" s="508">
        <v>0.3</v>
      </c>
      <c r="Q247" s="144">
        <f t="shared" si="31"/>
        <v>0</v>
      </c>
      <c r="R247" s="209" t="e">
        <f t="shared" si="29"/>
        <v>#DIV/0!</v>
      </c>
    </row>
    <row r="248" spans="1:18" ht="12.75">
      <c r="A248" s="201" t="s">
        <v>122</v>
      </c>
      <c r="B248" s="211" t="s">
        <v>120</v>
      </c>
      <c r="C248" s="113"/>
      <c r="D248" s="114">
        <f>C248/2</f>
        <v>0</v>
      </c>
      <c r="E248" s="113"/>
      <c r="F248" s="114">
        <f>E248/2</f>
        <v>0</v>
      </c>
      <c r="H248" s="201" t="s">
        <v>137</v>
      </c>
      <c r="I248" s="114">
        <f>D260+D261</f>
        <v>0</v>
      </c>
      <c r="J248" s="508">
        <v>0.4</v>
      </c>
      <c r="K248" s="144">
        <f t="shared" si="30"/>
        <v>0</v>
      </c>
      <c r="L248" s="117" t="e">
        <f t="shared" si="28"/>
        <v>#DIV/0!</v>
      </c>
      <c r="M248" s="108"/>
      <c r="N248" s="201" t="s">
        <v>137</v>
      </c>
      <c r="O248" s="144">
        <f>F260+F261</f>
        <v>0</v>
      </c>
      <c r="P248" s="508">
        <v>0.4</v>
      </c>
      <c r="Q248" s="144">
        <f t="shared" si="31"/>
        <v>0</v>
      </c>
      <c r="R248" s="209" t="e">
        <f t="shared" si="29"/>
        <v>#DIV/0!</v>
      </c>
    </row>
    <row r="249" spans="1:18" ht="12.75">
      <c r="A249" s="201" t="s">
        <v>153</v>
      </c>
      <c r="B249" s="211" t="s">
        <v>155</v>
      </c>
      <c r="C249" s="113"/>
      <c r="D249" s="114">
        <f>C249/1.67</f>
        <v>0</v>
      </c>
      <c r="E249" s="113"/>
      <c r="F249" s="114">
        <f>E249/1.67</f>
        <v>0</v>
      </c>
      <c r="H249" s="201" t="s">
        <v>135</v>
      </c>
      <c r="I249" s="114">
        <f>D262+D263</f>
        <v>0</v>
      </c>
      <c r="J249" s="508">
        <v>2</v>
      </c>
      <c r="K249" s="144">
        <f t="shared" si="30"/>
        <v>0</v>
      </c>
      <c r="L249" s="117" t="e">
        <f t="shared" si="28"/>
        <v>#DIV/0!</v>
      </c>
      <c r="M249" s="108"/>
      <c r="N249" s="201" t="s">
        <v>135</v>
      </c>
      <c r="O249" s="114">
        <f>F262+F263</f>
        <v>0</v>
      </c>
      <c r="P249" s="508">
        <v>2</v>
      </c>
      <c r="Q249" s="114">
        <f t="shared" si="31"/>
        <v>0</v>
      </c>
      <c r="R249" s="117" t="e">
        <f t="shared" si="29"/>
        <v>#DIV/0!</v>
      </c>
    </row>
    <row r="250" spans="1:18" ht="12.75">
      <c r="A250" s="201" t="s">
        <v>153</v>
      </c>
      <c r="B250" s="211" t="s">
        <v>154</v>
      </c>
      <c r="C250" s="113"/>
      <c r="D250" s="114">
        <f>C250/1.67</f>
        <v>0</v>
      </c>
      <c r="E250" s="113"/>
      <c r="F250" s="114">
        <f>E250/1.67</f>
        <v>0</v>
      </c>
      <c r="H250" s="200" t="s">
        <v>265</v>
      </c>
      <c r="I250" s="144">
        <f>D264</f>
        <v>0</v>
      </c>
      <c r="J250" s="508">
        <v>0.28</v>
      </c>
      <c r="K250" s="144">
        <f aca="true" t="shared" si="32" ref="K250:K258">I250/J250</f>
        <v>0</v>
      </c>
      <c r="L250" s="117" t="e">
        <f t="shared" si="28"/>
        <v>#DIV/0!</v>
      </c>
      <c r="M250" s="145"/>
      <c r="N250" s="200" t="s">
        <v>265</v>
      </c>
      <c r="O250" s="144">
        <f>F264</f>
        <v>0</v>
      </c>
      <c r="P250" s="508">
        <v>0.28</v>
      </c>
      <c r="Q250" s="114">
        <f aca="true" t="shared" si="33" ref="Q250:Q258">O250/P250</f>
        <v>0</v>
      </c>
      <c r="R250" s="117" t="e">
        <f t="shared" si="29"/>
        <v>#DIV/0!</v>
      </c>
    </row>
    <row r="251" spans="1:18" ht="12.75">
      <c r="A251" s="201" t="s">
        <v>131</v>
      </c>
      <c r="B251" s="211" t="s">
        <v>125</v>
      </c>
      <c r="C251" s="113"/>
      <c r="D251" s="114">
        <f>C251/2</f>
        <v>0</v>
      </c>
      <c r="E251" s="113"/>
      <c r="F251" s="114">
        <f>E251/2</f>
        <v>0</v>
      </c>
      <c r="H251" s="200" t="s">
        <v>266</v>
      </c>
      <c r="I251" s="144">
        <f>D265</f>
        <v>0</v>
      </c>
      <c r="J251" s="508">
        <v>0.1</v>
      </c>
      <c r="K251" s="144">
        <f t="shared" si="32"/>
        <v>0</v>
      </c>
      <c r="L251" s="117" t="e">
        <f t="shared" si="28"/>
        <v>#DIV/0!</v>
      </c>
      <c r="M251" s="145"/>
      <c r="N251" s="200" t="s">
        <v>266</v>
      </c>
      <c r="O251" s="144">
        <f>F265</f>
        <v>0</v>
      </c>
      <c r="P251" s="508">
        <v>0.1</v>
      </c>
      <c r="Q251" s="114">
        <f t="shared" si="33"/>
        <v>0</v>
      </c>
      <c r="R251" s="117" t="e">
        <f t="shared" si="29"/>
        <v>#DIV/0!</v>
      </c>
    </row>
    <row r="252" spans="1:18" ht="12.75">
      <c r="A252" s="201" t="s">
        <v>131</v>
      </c>
      <c r="B252" s="211" t="s">
        <v>105</v>
      </c>
      <c r="C252" s="113"/>
      <c r="D252" s="114">
        <f>C252</f>
        <v>0</v>
      </c>
      <c r="E252" s="113"/>
      <c r="F252" s="114">
        <f>E252</f>
        <v>0</v>
      </c>
      <c r="H252" s="200" t="s">
        <v>235</v>
      </c>
      <c r="I252" s="114">
        <f>D266</f>
        <v>0</v>
      </c>
      <c r="J252" s="508">
        <v>0.04</v>
      </c>
      <c r="K252" s="144">
        <f t="shared" si="32"/>
        <v>0</v>
      </c>
      <c r="L252" s="117" t="e">
        <f t="shared" si="28"/>
        <v>#DIV/0!</v>
      </c>
      <c r="M252" s="108"/>
      <c r="N252" s="200" t="s">
        <v>235</v>
      </c>
      <c r="O252" s="114">
        <f>F266</f>
        <v>0</v>
      </c>
      <c r="P252" s="510">
        <v>0.04</v>
      </c>
      <c r="Q252" s="114">
        <f t="shared" si="33"/>
        <v>0</v>
      </c>
      <c r="R252" s="117" t="e">
        <f t="shared" si="29"/>
        <v>#DIV/0!</v>
      </c>
    </row>
    <row r="253" spans="1:18" ht="12.75">
      <c r="A253" s="201" t="s">
        <v>156</v>
      </c>
      <c r="B253" s="211" t="s">
        <v>158</v>
      </c>
      <c r="C253" s="113"/>
      <c r="D253" s="114">
        <f>C253/2.5</f>
        <v>0</v>
      </c>
      <c r="E253" s="113"/>
      <c r="F253" s="114">
        <f>E253/2.5</f>
        <v>0</v>
      </c>
      <c r="H253" s="200" t="s">
        <v>236</v>
      </c>
      <c r="I253" s="114">
        <f>D267</f>
        <v>0</v>
      </c>
      <c r="J253" s="510">
        <v>0.21</v>
      </c>
      <c r="K253" s="114">
        <f t="shared" si="32"/>
        <v>0</v>
      </c>
      <c r="L253" s="117" t="e">
        <f t="shared" si="28"/>
        <v>#DIV/0!</v>
      </c>
      <c r="M253" s="108"/>
      <c r="N253" s="200" t="s">
        <v>236</v>
      </c>
      <c r="O253" s="114">
        <f>F267</f>
        <v>0</v>
      </c>
      <c r="P253" s="510">
        <v>0.21</v>
      </c>
      <c r="Q253" s="114">
        <f t="shared" si="33"/>
        <v>0</v>
      </c>
      <c r="R253" s="117" t="e">
        <f t="shared" si="29"/>
        <v>#DIV/0!</v>
      </c>
    </row>
    <row r="254" spans="1:18" ht="12.75">
      <c r="A254" s="201" t="s">
        <v>156</v>
      </c>
      <c r="B254" s="211" t="s">
        <v>157</v>
      </c>
      <c r="C254" s="113"/>
      <c r="D254" s="114">
        <f>C254/2.5</f>
        <v>0</v>
      </c>
      <c r="E254" s="113"/>
      <c r="F254" s="114">
        <f>E254/2.5</f>
        <v>0</v>
      </c>
      <c r="H254" s="200" t="s">
        <v>237</v>
      </c>
      <c r="I254" s="114">
        <f>D268</f>
        <v>0</v>
      </c>
      <c r="J254" s="510">
        <v>0.1</v>
      </c>
      <c r="K254" s="114">
        <f t="shared" si="32"/>
        <v>0</v>
      </c>
      <c r="L254" s="117" t="e">
        <f t="shared" si="28"/>
        <v>#DIV/0!</v>
      </c>
      <c r="M254" s="108"/>
      <c r="N254" s="200" t="s">
        <v>237</v>
      </c>
      <c r="O254" s="114">
        <f>F268</f>
        <v>0</v>
      </c>
      <c r="P254" s="510">
        <v>0.1</v>
      </c>
      <c r="Q254" s="114">
        <f t="shared" si="33"/>
        <v>0</v>
      </c>
      <c r="R254" s="117" t="e">
        <f t="shared" si="29"/>
        <v>#DIV/0!</v>
      </c>
    </row>
    <row r="255" spans="1:18" ht="12.75">
      <c r="A255" s="201" t="s">
        <v>129</v>
      </c>
      <c r="B255" s="211" t="s">
        <v>130</v>
      </c>
      <c r="C255" s="113"/>
      <c r="D255" s="114">
        <f>C255*4</f>
        <v>0</v>
      </c>
      <c r="E255" s="113"/>
      <c r="F255" s="114">
        <f>E255*4</f>
        <v>0</v>
      </c>
      <c r="H255" s="200" t="s">
        <v>238</v>
      </c>
      <c r="I255" s="114">
        <f>D269+D270</f>
        <v>0</v>
      </c>
      <c r="J255" s="510">
        <v>0.05</v>
      </c>
      <c r="K255" s="114">
        <f t="shared" si="32"/>
        <v>0</v>
      </c>
      <c r="L255" s="117" t="e">
        <f t="shared" si="28"/>
        <v>#DIV/0!</v>
      </c>
      <c r="M255" s="108"/>
      <c r="N255" s="200" t="s">
        <v>238</v>
      </c>
      <c r="O255" s="114">
        <f>F269+F270</f>
        <v>0</v>
      </c>
      <c r="P255" s="510">
        <v>0.05</v>
      </c>
      <c r="Q255" s="114">
        <f t="shared" si="33"/>
        <v>0</v>
      </c>
      <c r="R255" s="117" t="e">
        <f t="shared" si="29"/>
        <v>#DIV/0!</v>
      </c>
    </row>
    <row r="256" spans="1:18" ht="12.75">
      <c r="A256" s="201" t="s">
        <v>129</v>
      </c>
      <c r="B256" s="211" t="s">
        <v>132</v>
      </c>
      <c r="C256" s="113"/>
      <c r="D256" s="114">
        <f>C256*2</f>
        <v>0</v>
      </c>
      <c r="E256" s="113"/>
      <c r="F256" s="114">
        <f>E256*2</f>
        <v>0</v>
      </c>
      <c r="H256" s="200" t="s">
        <v>240</v>
      </c>
      <c r="I256" s="114">
        <f>D271</f>
        <v>0</v>
      </c>
      <c r="J256" s="510">
        <v>0.2</v>
      </c>
      <c r="K256" s="114">
        <f t="shared" si="32"/>
        <v>0</v>
      </c>
      <c r="L256" s="117" t="e">
        <f t="shared" si="28"/>
        <v>#DIV/0!</v>
      </c>
      <c r="M256" s="108"/>
      <c r="N256" s="200" t="s">
        <v>240</v>
      </c>
      <c r="O256" s="114">
        <f>F271</f>
        <v>0</v>
      </c>
      <c r="P256" s="510">
        <v>0.2</v>
      </c>
      <c r="Q256" s="114">
        <f t="shared" si="33"/>
        <v>0</v>
      </c>
      <c r="R256" s="117" t="e">
        <f t="shared" si="29"/>
        <v>#DIV/0!</v>
      </c>
    </row>
    <row r="257" spans="1:18" ht="12.75">
      <c r="A257" s="201" t="s">
        <v>138</v>
      </c>
      <c r="B257" s="211" t="s">
        <v>142</v>
      </c>
      <c r="C257" s="113"/>
      <c r="D257" s="114">
        <f>C257/20</f>
        <v>0</v>
      </c>
      <c r="E257" s="113"/>
      <c r="F257" s="114">
        <f>E257/20</f>
        <v>0</v>
      </c>
      <c r="G257" s="128"/>
      <c r="H257" s="200" t="s">
        <v>242</v>
      </c>
      <c r="I257" s="114">
        <f>D272</f>
        <v>0</v>
      </c>
      <c r="J257" s="510">
        <v>0.1</v>
      </c>
      <c r="K257" s="114">
        <f t="shared" si="32"/>
        <v>0</v>
      </c>
      <c r="L257" s="117" t="e">
        <f t="shared" si="28"/>
        <v>#DIV/0!</v>
      </c>
      <c r="M257" s="108"/>
      <c r="N257" s="200" t="s">
        <v>242</v>
      </c>
      <c r="O257" s="114">
        <f>F272</f>
        <v>0</v>
      </c>
      <c r="P257" s="510">
        <v>0.1</v>
      </c>
      <c r="Q257" s="114">
        <f t="shared" si="33"/>
        <v>0</v>
      </c>
      <c r="R257" s="117" t="e">
        <f t="shared" si="29"/>
        <v>#DIV/0!</v>
      </c>
    </row>
    <row r="258" spans="1:18" ht="13.5" thickBot="1">
      <c r="A258" s="201" t="s">
        <v>139</v>
      </c>
      <c r="B258" s="211" t="s">
        <v>239</v>
      </c>
      <c r="C258" s="113"/>
      <c r="D258" s="114">
        <f>C258/30</f>
        <v>0</v>
      </c>
      <c r="E258" s="113"/>
      <c r="F258" s="114">
        <f>E258/30</f>
        <v>0</v>
      </c>
      <c r="H258" s="202" t="s">
        <v>243</v>
      </c>
      <c r="I258" s="120">
        <f>D273</f>
        <v>0</v>
      </c>
      <c r="J258" s="511">
        <v>0.4</v>
      </c>
      <c r="K258" s="120">
        <f t="shared" si="32"/>
        <v>0</v>
      </c>
      <c r="L258" s="129" t="e">
        <f t="shared" si="28"/>
        <v>#DIV/0!</v>
      </c>
      <c r="M258" s="108"/>
      <c r="N258" s="202" t="s">
        <v>243</v>
      </c>
      <c r="O258" s="120">
        <f>F273</f>
        <v>0</v>
      </c>
      <c r="P258" s="511">
        <v>0.4</v>
      </c>
      <c r="Q258" s="120">
        <f t="shared" si="33"/>
        <v>0</v>
      </c>
      <c r="R258" s="129" t="e">
        <f t="shared" si="29"/>
        <v>#DIV/0!</v>
      </c>
    </row>
    <row r="259" spans="1:12" ht="13.5" thickBot="1">
      <c r="A259" s="201" t="s">
        <v>139</v>
      </c>
      <c r="B259" s="211" t="s">
        <v>241</v>
      </c>
      <c r="C259" s="113"/>
      <c r="D259" s="114">
        <f>C259/6.67</f>
        <v>0</v>
      </c>
      <c r="E259" s="113"/>
      <c r="F259" s="114">
        <f>E259/6.67</f>
        <v>0</v>
      </c>
      <c r="I259" s="122"/>
      <c r="J259" s="122"/>
      <c r="K259" s="122"/>
      <c r="L259" s="122"/>
    </row>
    <row r="260" spans="1:17" ht="13.5" thickBot="1">
      <c r="A260" s="201" t="s">
        <v>137</v>
      </c>
      <c r="B260" s="211" t="s">
        <v>118</v>
      </c>
      <c r="C260" s="113"/>
      <c r="D260" s="114">
        <f>C260/5</f>
        <v>0</v>
      </c>
      <c r="E260" s="113"/>
      <c r="F260" s="114">
        <f>E260/5</f>
        <v>0</v>
      </c>
      <c r="J260" s="105" t="s">
        <v>140</v>
      </c>
      <c r="K260" s="123">
        <f>SUM('Plan2 - UTI'!I100:I103)</f>
        <v>0</v>
      </c>
      <c r="P260" s="105" t="s">
        <v>140</v>
      </c>
      <c r="Q260" s="123">
        <f>'Plan2 - UTI'!I104</f>
        <v>0</v>
      </c>
    </row>
    <row r="261" spans="1:6" ht="12.75">
      <c r="A261" s="201" t="s">
        <v>137</v>
      </c>
      <c r="B261" s="211" t="s">
        <v>141</v>
      </c>
      <c r="C261" s="113"/>
      <c r="D261" s="114">
        <f>C261/2.5</f>
        <v>0</v>
      </c>
      <c r="E261" s="113"/>
      <c r="F261" s="114">
        <f>E261/2.5</f>
        <v>0</v>
      </c>
    </row>
    <row r="262" spans="1:6" ht="12.75">
      <c r="A262" s="201" t="s">
        <v>135</v>
      </c>
      <c r="B262" s="211" t="s">
        <v>125</v>
      </c>
      <c r="C262" s="113"/>
      <c r="D262" s="114">
        <f>C262/2</f>
        <v>0</v>
      </c>
      <c r="E262" s="113"/>
      <c r="F262" s="114">
        <f>E262/2</f>
        <v>0</v>
      </c>
    </row>
    <row r="263" spans="1:6" ht="12.75">
      <c r="A263" s="212" t="s">
        <v>135</v>
      </c>
      <c r="B263" s="213" t="s">
        <v>105</v>
      </c>
      <c r="C263" s="124"/>
      <c r="D263" s="125">
        <f>C263</f>
        <v>0</v>
      </c>
      <c r="E263" s="124"/>
      <c r="F263" s="125">
        <f>E263</f>
        <v>0</v>
      </c>
    </row>
    <row r="264" spans="1:17" ht="12.75">
      <c r="A264" s="201" t="s">
        <v>265</v>
      </c>
      <c r="B264" s="214" t="s">
        <v>125</v>
      </c>
      <c r="C264" s="124"/>
      <c r="D264" s="125">
        <f>C264/2</f>
        <v>0</v>
      </c>
      <c r="E264" s="124"/>
      <c r="F264" s="125">
        <f>E264/2</f>
        <v>0</v>
      </c>
      <c r="K264" s="107"/>
      <c r="Q264" s="107"/>
    </row>
    <row r="265" spans="1:17" ht="12.75">
      <c r="A265" s="201" t="s">
        <v>266</v>
      </c>
      <c r="B265" s="214" t="s">
        <v>267</v>
      </c>
      <c r="C265" s="124"/>
      <c r="D265" s="125">
        <f>C265/20</f>
        <v>0</v>
      </c>
      <c r="E265" s="124"/>
      <c r="F265" s="125">
        <f>E265/20</f>
        <v>0</v>
      </c>
      <c r="K265" s="107"/>
      <c r="Q265" s="107"/>
    </row>
    <row r="266" spans="1:17" ht="12.75">
      <c r="A266" s="200" t="s">
        <v>235</v>
      </c>
      <c r="B266" s="211" t="s">
        <v>244</v>
      </c>
      <c r="C266" s="113"/>
      <c r="D266" s="114">
        <f>C266/20</f>
        <v>0</v>
      </c>
      <c r="E266" s="113"/>
      <c r="F266" s="114">
        <f>E266/20</f>
        <v>0</v>
      </c>
      <c r="K266" s="107"/>
      <c r="Q266" s="107"/>
    </row>
    <row r="267" spans="1:17" ht="12.75">
      <c r="A267" s="200" t="s">
        <v>236</v>
      </c>
      <c r="B267" s="211" t="s">
        <v>244</v>
      </c>
      <c r="C267" s="113"/>
      <c r="D267" s="114">
        <f>C267/20</f>
        <v>0</v>
      </c>
      <c r="E267" s="113"/>
      <c r="F267" s="114">
        <f>E267/20</f>
        <v>0</v>
      </c>
      <c r="K267" s="107"/>
      <c r="Q267" s="107"/>
    </row>
    <row r="268" spans="1:17" ht="12.75">
      <c r="A268" s="200" t="s">
        <v>237</v>
      </c>
      <c r="B268" s="211" t="s">
        <v>245</v>
      </c>
      <c r="C268" s="113"/>
      <c r="D268" s="114">
        <f>C268/10</f>
        <v>0</v>
      </c>
      <c r="E268" s="113"/>
      <c r="F268" s="114">
        <f>E268/10</f>
        <v>0</v>
      </c>
      <c r="K268" s="107"/>
      <c r="Q268" s="107"/>
    </row>
    <row r="269" spans="1:17" ht="12.75">
      <c r="A269" s="200" t="s">
        <v>238</v>
      </c>
      <c r="B269" s="211" t="s">
        <v>244</v>
      </c>
      <c r="C269" s="113"/>
      <c r="D269" s="114">
        <f>C269/20</f>
        <v>0</v>
      </c>
      <c r="E269" s="113"/>
      <c r="F269" s="114">
        <f>E269/20</f>
        <v>0</v>
      </c>
      <c r="K269" s="107"/>
      <c r="Q269" s="107"/>
    </row>
    <row r="270" spans="1:17" ht="12.75">
      <c r="A270" s="200" t="s">
        <v>238</v>
      </c>
      <c r="B270" s="211" t="s">
        <v>246</v>
      </c>
      <c r="C270" s="113"/>
      <c r="D270" s="114">
        <f>C270*0.07</f>
        <v>0</v>
      </c>
      <c r="E270" s="113"/>
      <c r="F270" s="114">
        <f>E270*0.07</f>
        <v>0</v>
      </c>
      <c r="Q270" s="107"/>
    </row>
    <row r="271" spans="1:6" ht="12.75">
      <c r="A271" s="200" t="s">
        <v>240</v>
      </c>
      <c r="B271" s="211" t="s">
        <v>247</v>
      </c>
      <c r="C271" s="113"/>
      <c r="D271" s="114">
        <f>C271/5</f>
        <v>0</v>
      </c>
      <c r="E271" s="113"/>
      <c r="F271" s="114">
        <f>E271/5</f>
        <v>0</v>
      </c>
    </row>
    <row r="272" spans="1:17" ht="12.75">
      <c r="A272" s="200" t="s">
        <v>242</v>
      </c>
      <c r="B272" s="211" t="s">
        <v>245</v>
      </c>
      <c r="C272" s="113"/>
      <c r="D272" s="114">
        <f>C272/10</f>
        <v>0</v>
      </c>
      <c r="E272" s="113"/>
      <c r="F272" s="114">
        <f>E272/10</f>
        <v>0</v>
      </c>
      <c r="K272" s="107"/>
      <c r="Q272" s="107"/>
    </row>
    <row r="273" spans="1:17" ht="13.5" thickBot="1">
      <c r="A273" s="202" t="s">
        <v>243</v>
      </c>
      <c r="B273" s="215" t="s">
        <v>248</v>
      </c>
      <c r="C273" s="126"/>
      <c r="D273" s="120">
        <f>C273/5</f>
        <v>0</v>
      </c>
      <c r="E273" s="126"/>
      <c r="F273" s="120">
        <f>E273/5</f>
        <v>0</v>
      </c>
      <c r="K273" s="107"/>
      <c r="Q273" s="107"/>
    </row>
    <row r="274" ht="13.5" thickBot="1"/>
    <row r="275" spans="1:18" ht="13.5" thickBot="1">
      <c r="A275" s="567" t="s">
        <v>44</v>
      </c>
      <c r="B275" s="568"/>
      <c r="C275" s="765" t="s">
        <v>96</v>
      </c>
      <c r="D275" s="766"/>
      <c r="E275" s="765" t="s">
        <v>97</v>
      </c>
      <c r="F275" s="766"/>
      <c r="H275" s="569" t="s">
        <v>96</v>
      </c>
      <c r="I275" s="570"/>
      <c r="J275" s="571"/>
      <c r="K275" s="571"/>
      <c r="L275" s="571"/>
      <c r="M275" s="571"/>
      <c r="N275" s="569" t="s">
        <v>97</v>
      </c>
      <c r="O275" s="572"/>
      <c r="P275" s="571"/>
      <c r="Q275" s="571"/>
      <c r="R275" s="571"/>
    </row>
    <row r="276" spans="1:18" ht="13.5" thickBot="1">
      <c r="A276" s="309" t="s">
        <v>98</v>
      </c>
      <c r="B276" s="309" t="s">
        <v>99</v>
      </c>
      <c r="C276" s="309" t="s">
        <v>100</v>
      </c>
      <c r="D276" s="309" t="s">
        <v>101</v>
      </c>
      <c r="E276" s="309" t="s">
        <v>100</v>
      </c>
      <c r="F276" s="109" t="s">
        <v>101</v>
      </c>
      <c r="H276" s="573" t="s">
        <v>44</v>
      </c>
      <c r="I276" s="574" t="s">
        <v>102</v>
      </c>
      <c r="J276" s="574" t="s">
        <v>103</v>
      </c>
      <c r="K276" s="575"/>
      <c r="L276" s="576"/>
      <c r="M276" s="571"/>
      <c r="N276" s="573" t="s">
        <v>44</v>
      </c>
      <c r="O276" s="574" t="s">
        <v>102</v>
      </c>
      <c r="P276" s="574" t="s">
        <v>103</v>
      </c>
      <c r="Q276" s="575"/>
      <c r="R276" s="576"/>
    </row>
    <row r="277" spans="1:18" ht="13.5" thickBot="1">
      <c r="A277" s="553" t="s">
        <v>386</v>
      </c>
      <c r="B277" s="553" t="s">
        <v>387</v>
      </c>
      <c r="C277" s="523"/>
      <c r="D277" s="553">
        <f>C277/10</f>
        <v>0</v>
      </c>
      <c r="E277" s="524"/>
      <c r="F277" s="553">
        <f>E277/10</f>
        <v>0</v>
      </c>
      <c r="H277" s="205" t="s">
        <v>106</v>
      </c>
      <c r="I277" s="111" t="s">
        <v>107</v>
      </c>
      <c r="J277" s="478" t="s">
        <v>108</v>
      </c>
      <c r="K277" s="112" t="s">
        <v>109</v>
      </c>
      <c r="L277" s="111" t="s">
        <v>110</v>
      </c>
      <c r="M277" s="108"/>
      <c r="N277" s="205" t="s">
        <v>106</v>
      </c>
      <c r="O277" s="111" t="s">
        <v>107</v>
      </c>
      <c r="P277" s="478" t="s">
        <v>108</v>
      </c>
      <c r="Q277" s="112" t="s">
        <v>109</v>
      </c>
      <c r="R277" s="111" t="s">
        <v>110</v>
      </c>
    </row>
    <row r="278" spans="1:18" ht="12.75">
      <c r="A278" s="203" t="s">
        <v>386</v>
      </c>
      <c r="B278" s="203" t="s">
        <v>388</v>
      </c>
      <c r="C278" s="496"/>
      <c r="D278" s="203">
        <f>C278/4</f>
        <v>0</v>
      </c>
      <c r="E278" s="497"/>
      <c r="F278" s="203">
        <f>E278/4</f>
        <v>0</v>
      </c>
      <c r="H278" s="556" t="s">
        <v>385</v>
      </c>
      <c r="I278" s="206">
        <f>SUM(D277:D280)</f>
        <v>0</v>
      </c>
      <c r="J278" s="206">
        <v>1</v>
      </c>
      <c r="K278" s="206">
        <f>I278/J278</f>
        <v>0</v>
      </c>
      <c r="L278" s="206" t="e">
        <f aca="true" t="shared" si="34" ref="L278:L310">K278/K$312*1000</f>
        <v>#DIV/0!</v>
      </c>
      <c r="M278" s="512"/>
      <c r="N278" s="556" t="s">
        <v>385</v>
      </c>
      <c r="O278" s="206">
        <f>SUM(F277:F280)</f>
        <v>0</v>
      </c>
      <c r="P278" s="206">
        <v>1</v>
      </c>
      <c r="Q278" s="206">
        <f>O278/P278</f>
        <v>0</v>
      </c>
      <c r="R278" s="206" t="e">
        <f aca="true" t="shared" si="35" ref="R278:R283">Q278/Q$312*1000</f>
        <v>#DIV/0!</v>
      </c>
    </row>
    <row r="279" spans="1:18" ht="12.75">
      <c r="A279" s="203" t="s">
        <v>386</v>
      </c>
      <c r="B279" s="203" t="s">
        <v>389</v>
      </c>
      <c r="C279" s="496"/>
      <c r="D279" s="203">
        <f>C279/2</f>
        <v>0</v>
      </c>
      <c r="E279" s="497"/>
      <c r="F279" s="203">
        <f>E279/2</f>
        <v>0</v>
      </c>
      <c r="H279" s="203" t="s">
        <v>127</v>
      </c>
      <c r="I279" s="144">
        <f>D281+D282</f>
        <v>0</v>
      </c>
      <c r="J279" s="489">
        <v>6</v>
      </c>
      <c r="K279" s="144">
        <f aca="true" t="shared" si="36" ref="K279:K301">I279/J279</f>
        <v>0</v>
      </c>
      <c r="L279" s="144" t="e">
        <f t="shared" si="34"/>
        <v>#DIV/0!</v>
      </c>
      <c r="M279" s="108"/>
      <c r="N279" s="203" t="s">
        <v>127</v>
      </c>
      <c r="O279" s="144">
        <f>F281+F282</f>
        <v>0</v>
      </c>
      <c r="P279" s="489">
        <v>6</v>
      </c>
      <c r="Q279" s="144">
        <f aca="true" t="shared" si="37" ref="Q279:Q301">O279/P279</f>
        <v>0</v>
      </c>
      <c r="R279" s="144" t="e">
        <f t="shared" si="35"/>
        <v>#DIV/0!</v>
      </c>
    </row>
    <row r="280" spans="1:18" ht="12.75">
      <c r="A280" s="203" t="s">
        <v>386</v>
      </c>
      <c r="B280" s="203" t="s">
        <v>390</v>
      </c>
      <c r="C280" s="496"/>
      <c r="D280" s="203">
        <f>C280</f>
        <v>0</v>
      </c>
      <c r="E280" s="497"/>
      <c r="F280" s="203">
        <f>E280</f>
        <v>0</v>
      </c>
      <c r="H280" s="144" t="s">
        <v>113</v>
      </c>
      <c r="I280" s="144">
        <f>D283+D284</f>
        <v>0</v>
      </c>
      <c r="J280" s="489">
        <v>4</v>
      </c>
      <c r="K280" s="144">
        <f t="shared" si="36"/>
        <v>0</v>
      </c>
      <c r="L280" s="144" t="e">
        <f t="shared" si="34"/>
        <v>#DIV/0!</v>
      </c>
      <c r="M280" s="108"/>
      <c r="N280" s="144" t="s">
        <v>113</v>
      </c>
      <c r="O280" s="144">
        <f>F283+F284</f>
        <v>0</v>
      </c>
      <c r="P280" s="489">
        <v>4</v>
      </c>
      <c r="Q280" s="144">
        <f t="shared" si="37"/>
        <v>0</v>
      </c>
      <c r="R280" s="144" t="e">
        <f t="shared" si="35"/>
        <v>#DIV/0!</v>
      </c>
    </row>
    <row r="281" spans="1:18" ht="12.75">
      <c r="A281" s="203" t="s">
        <v>384</v>
      </c>
      <c r="B281" s="211" t="s">
        <v>134</v>
      </c>
      <c r="C281" s="517"/>
      <c r="D281" s="144">
        <f>C281*2</f>
        <v>0</v>
      </c>
      <c r="E281" s="518"/>
      <c r="F281" s="144">
        <f>E281*2</f>
        <v>0</v>
      </c>
      <c r="H281" s="144" t="s">
        <v>111</v>
      </c>
      <c r="I281" s="144">
        <f>D287</f>
        <v>0</v>
      </c>
      <c r="J281" s="489">
        <v>4</v>
      </c>
      <c r="K281" s="144">
        <f t="shared" si="36"/>
        <v>0</v>
      </c>
      <c r="L281" s="144" t="e">
        <f t="shared" si="34"/>
        <v>#DIV/0!</v>
      </c>
      <c r="M281" s="108"/>
      <c r="N281" s="144" t="s">
        <v>111</v>
      </c>
      <c r="O281" s="144">
        <f>F287</f>
        <v>0</v>
      </c>
      <c r="P281" s="489">
        <v>4</v>
      </c>
      <c r="Q281" s="144">
        <f t="shared" si="37"/>
        <v>0</v>
      </c>
      <c r="R281" s="144" t="e">
        <f t="shared" si="35"/>
        <v>#DIV/0!</v>
      </c>
    </row>
    <row r="282" spans="1:18" ht="12.75">
      <c r="A282" s="203" t="s">
        <v>384</v>
      </c>
      <c r="B282" s="211" t="s">
        <v>136</v>
      </c>
      <c r="C282" s="517"/>
      <c r="D282" s="144">
        <f>C282*3</f>
        <v>0</v>
      </c>
      <c r="E282" s="518"/>
      <c r="F282" s="144">
        <f>E282*3</f>
        <v>0</v>
      </c>
      <c r="H282" s="144" t="s">
        <v>112</v>
      </c>
      <c r="I282" s="144">
        <f>D288</f>
        <v>0</v>
      </c>
      <c r="J282" s="489">
        <v>4</v>
      </c>
      <c r="K282" s="144">
        <f>I282/J282</f>
        <v>0</v>
      </c>
      <c r="L282" s="144" t="e">
        <f t="shared" si="34"/>
        <v>#DIV/0!</v>
      </c>
      <c r="M282" s="108"/>
      <c r="N282" s="144" t="s">
        <v>112</v>
      </c>
      <c r="O282" s="144">
        <f>F288</f>
        <v>0</v>
      </c>
      <c r="P282" s="489">
        <v>4</v>
      </c>
      <c r="Q282" s="144">
        <f>O282/P282</f>
        <v>0</v>
      </c>
      <c r="R282" s="144" t="e">
        <f t="shared" si="35"/>
        <v>#DIV/0!</v>
      </c>
    </row>
    <row r="283" spans="1:18" ht="12.75">
      <c r="A283" s="144" t="s">
        <v>113</v>
      </c>
      <c r="B283" s="211" t="s">
        <v>105</v>
      </c>
      <c r="C283" s="517"/>
      <c r="D283" s="144">
        <f>C283</f>
        <v>0</v>
      </c>
      <c r="E283" s="517"/>
      <c r="F283" s="144">
        <f>E283</f>
        <v>0</v>
      </c>
      <c r="H283" s="144" t="s">
        <v>355</v>
      </c>
      <c r="I283" s="144">
        <f>D287</f>
        <v>0</v>
      </c>
      <c r="J283" s="144">
        <v>6</v>
      </c>
      <c r="K283" s="144">
        <f>I283/J283</f>
        <v>0</v>
      </c>
      <c r="L283" s="144" t="e">
        <f t="shared" si="34"/>
        <v>#DIV/0!</v>
      </c>
      <c r="M283" s="108"/>
      <c r="N283" s="144" t="s">
        <v>355</v>
      </c>
      <c r="O283" s="144">
        <f>F287</f>
        <v>0</v>
      </c>
      <c r="P283" s="144">
        <v>6</v>
      </c>
      <c r="Q283" s="144">
        <f>O283/P283</f>
        <v>0</v>
      </c>
      <c r="R283" s="144" t="e">
        <f t="shared" si="35"/>
        <v>#DIV/0!</v>
      </c>
    </row>
    <row r="284" spans="1:18" ht="12.75">
      <c r="A284" s="144" t="s">
        <v>113</v>
      </c>
      <c r="B284" s="211" t="s">
        <v>114</v>
      </c>
      <c r="C284" s="517"/>
      <c r="D284" s="144">
        <f>C284*2</f>
        <v>0</v>
      </c>
      <c r="E284" s="517"/>
      <c r="F284" s="144">
        <f>E284*2</f>
        <v>0</v>
      </c>
      <c r="H284" s="144" t="s">
        <v>357</v>
      </c>
      <c r="I284" s="144">
        <f>D288</f>
        <v>0</v>
      </c>
      <c r="J284" s="144">
        <v>3</v>
      </c>
      <c r="K284" s="144">
        <f>I284/J284</f>
        <v>0</v>
      </c>
      <c r="L284" s="144" t="e">
        <f t="shared" si="34"/>
        <v>#DIV/0!</v>
      </c>
      <c r="M284" s="108"/>
      <c r="N284" s="144" t="s">
        <v>357</v>
      </c>
      <c r="O284" s="144">
        <f>F288</f>
        <v>0</v>
      </c>
      <c r="P284" s="144">
        <v>3</v>
      </c>
      <c r="Q284" s="144">
        <f>O284/P284</f>
        <v>0</v>
      </c>
      <c r="R284" s="144" t="e">
        <f aca="true" t="shared" si="38" ref="R284:R310">Q284/Q$312*1000</f>
        <v>#DIV/0!</v>
      </c>
    </row>
    <row r="285" spans="1:18" ht="12.75">
      <c r="A285" s="144" t="s">
        <v>111</v>
      </c>
      <c r="B285" s="211" t="s">
        <v>105</v>
      </c>
      <c r="C285" s="517"/>
      <c r="D285" s="144">
        <f>C285</f>
        <v>0</v>
      </c>
      <c r="E285" s="517"/>
      <c r="F285" s="144">
        <f>E285</f>
        <v>0</v>
      </c>
      <c r="H285" s="144" t="s">
        <v>104</v>
      </c>
      <c r="I285" s="144">
        <f>D289</f>
        <v>0</v>
      </c>
      <c r="J285" s="480">
        <v>2</v>
      </c>
      <c r="K285" s="144">
        <f t="shared" si="36"/>
        <v>0</v>
      </c>
      <c r="L285" s="144" t="e">
        <f t="shared" si="34"/>
        <v>#DIV/0!</v>
      </c>
      <c r="M285" s="108"/>
      <c r="N285" s="144" t="s">
        <v>104</v>
      </c>
      <c r="O285" s="144">
        <f>F289</f>
        <v>0</v>
      </c>
      <c r="P285" s="480">
        <v>2</v>
      </c>
      <c r="Q285" s="144">
        <f t="shared" si="37"/>
        <v>0</v>
      </c>
      <c r="R285" s="144" t="e">
        <f t="shared" si="38"/>
        <v>#DIV/0!</v>
      </c>
    </row>
    <row r="286" spans="1:18" ht="12.75">
      <c r="A286" s="144" t="s">
        <v>112</v>
      </c>
      <c r="B286" s="211" t="s">
        <v>105</v>
      </c>
      <c r="C286" s="517"/>
      <c r="D286" s="144">
        <f>C286</f>
        <v>0</v>
      </c>
      <c r="E286" s="517"/>
      <c r="F286" s="144">
        <f>E286</f>
        <v>0</v>
      </c>
      <c r="H286" s="203" t="s">
        <v>117</v>
      </c>
      <c r="I286" s="144">
        <f>D290+D293</f>
        <v>0</v>
      </c>
      <c r="J286" s="480">
        <v>1</v>
      </c>
      <c r="K286" s="144">
        <f t="shared" si="36"/>
        <v>0</v>
      </c>
      <c r="L286" s="144" t="e">
        <f t="shared" si="34"/>
        <v>#DIV/0!</v>
      </c>
      <c r="M286" s="108"/>
      <c r="N286" s="203" t="s">
        <v>117</v>
      </c>
      <c r="O286" s="144">
        <f>F290+F293</f>
        <v>0</v>
      </c>
      <c r="P286" s="480">
        <v>1</v>
      </c>
      <c r="Q286" s="144">
        <f t="shared" si="37"/>
        <v>0</v>
      </c>
      <c r="R286" s="144" t="e">
        <f t="shared" si="38"/>
        <v>#DIV/0!</v>
      </c>
    </row>
    <row r="287" spans="1:18" ht="12.75">
      <c r="A287" s="144" t="s">
        <v>354</v>
      </c>
      <c r="B287" s="211" t="s">
        <v>353</v>
      </c>
      <c r="C287" s="517"/>
      <c r="D287" s="144">
        <f>C287*2.5</f>
        <v>0</v>
      </c>
      <c r="E287" s="517"/>
      <c r="F287" s="144">
        <f>E287*2.5</f>
        <v>0</v>
      </c>
      <c r="H287" s="203" t="s">
        <v>119</v>
      </c>
      <c r="I287" s="144">
        <f>D291+D292</f>
        <v>0</v>
      </c>
      <c r="J287" s="480">
        <v>0.8</v>
      </c>
      <c r="K287" s="144">
        <f t="shared" si="36"/>
        <v>0</v>
      </c>
      <c r="L287" s="144" t="e">
        <f t="shared" si="34"/>
        <v>#DIV/0!</v>
      </c>
      <c r="M287" s="108"/>
      <c r="N287" s="203" t="s">
        <v>119</v>
      </c>
      <c r="O287" s="144">
        <f>F291+F292</f>
        <v>0</v>
      </c>
      <c r="P287" s="480">
        <v>0.8</v>
      </c>
      <c r="Q287" s="144">
        <f t="shared" si="37"/>
        <v>0</v>
      </c>
      <c r="R287" s="144" t="e">
        <f t="shared" si="38"/>
        <v>#DIV/0!</v>
      </c>
    </row>
    <row r="288" spans="1:18" ht="12.75">
      <c r="A288" s="144" t="s">
        <v>356</v>
      </c>
      <c r="B288" s="211" t="s">
        <v>134</v>
      </c>
      <c r="C288" s="517"/>
      <c r="D288" s="144">
        <f>C288*2</f>
        <v>0</v>
      </c>
      <c r="E288" s="517"/>
      <c r="F288" s="144">
        <f>E288*2</f>
        <v>0</v>
      </c>
      <c r="H288" s="203" t="s">
        <v>133</v>
      </c>
      <c r="I288" s="144">
        <f>D294</f>
        <v>0</v>
      </c>
      <c r="J288" s="480">
        <v>1</v>
      </c>
      <c r="K288" s="144">
        <f t="shared" si="36"/>
        <v>0</v>
      </c>
      <c r="L288" s="144" t="e">
        <f t="shared" si="34"/>
        <v>#DIV/0!</v>
      </c>
      <c r="M288" s="108"/>
      <c r="N288" s="203" t="s">
        <v>133</v>
      </c>
      <c r="O288" s="144">
        <f>F294</f>
        <v>0</v>
      </c>
      <c r="P288" s="480">
        <v>1</v>
      </c>
      <c r="Q288" s="144">
        <f t="shared" si="37"/>
        <v>0</v>
      </c>
      <c r="R288" s="144" t="e">
        <f t="shared" si="38"/>
        <v>#DIV/0!</v>
      </c>
    </row>
    <row r="289" spans="1:18" ht="12.75">
      <c r="A289" s="144" t="s">
        <v>104</v>
      </c>
      <c r="B289" s="211" t="s">
        <v>105</v>
      </c>
      <c r="C289" s="517"/>
      <c r="D289" s="144">
        <f>C289</f>
        <v>0</v>
      </c>
      <c r="E289" s="517"/>
      <c r="F289" s="144">
        <f>E289</f>
        <v>0</v>
      </c>
      <c r="H289" s="201" t="s">
        <v>128</v>
      </c>
      <c r="I289" s="144">
        <f>D295+D296</f>
        <v>0</v>
      </c>
      <c r="J289" s="480">
        <v>2</v>
      </c>
      <c r="K289" s="144">
        <f t="shared" si="36"/>
        <v>0</v>
      </c>
      <c r="L289" s="209" t="e">
        <f t="shared" si="34"/>
        <v>#DIV/0!</v>
      </c>
      <c r="M289" s="108"/>
      <c r="N289" s="203" t="s">
        <v>128</v>
      </c>
      <c r="O289" s="144">
        <f>F295+F296</f>
        <v>0</v>
      </c>
      <c r="P289" s="480">
        <v>2</v>
      </c>
      <c r="Q289" s="144">
        <f t="shared" si="37"/>
        <v>0</v>
      </c>
      <c r="R289" s="144" t="e">
        <f t="shared" si="38"/>
        <v>#DIV/0!</v>
      </c>
    </row>
    <row r="290" spans="1:18" ht="12.75">
      <c r="A290" s="203" t="s">
        <v>115</v>
      </c>
      <c r="B290" s="211" t="s">
        <v>116</v>
      </c>
      <c r="C290" s="517"/>
      <c r="D290" s="144">
        <f>C290/4</f>
        <v>0</v>
      </c>
      <c r="E290" s="517"/>
      <c r="F290" s="114">
        <f>E290/4</f>
        <v>0</v>
      </c>
      <c r="H290" s="201" t="s">
        <v>121</v>
      </c>
      <c r="I290" s="144">
        <f>D299+D300</f>
        <v>0</v>
      </c>
      <c r="J290" s="480">
        <v>0.5</v>
      </c>
      <c r="K290" s="144">
        <f t="shared" si="36"/>
        <v>0</v>
      </c>
      <c r="L290" s="209" t="e">
        <f t="shared" si="34"/>
        <v>#DIV/0!</v>
      </c>
      <c r="M290" s="108"/>
      <c r="N290" s="203" t="s">
        <v>121</v>
      </c>
      <c r="O290" s="144">
        <f>F299+F300</f>
        <v>0</v>
      </c>
      <c r="P290" s="480">
        <v>0.5</v>
      </c>
      <c r="Q290" s="144">
        <f t="shared" si="37"/>
        <v>0</v>
      </c>
      <c r="R290" s="144" t="e">
        <f t="shared" si="38"/>
        <v>#DIV/0!</v>
      </c>
    </row>
    <row r="291" spans="1:18" ht="12.75">
      <c r="A291" s="203" t="s">
        <v>115</v>
      </c>
      <c r="B291" s="211" t="s">
        <v>118</v>
      </c>
      <c r="C291" s="517"/>
      <c r="D291" s="114">
        <f>C291/5</f>
        <v>0</v>
      </c>
      <c r="E291" s="517"/>
      <c r="F291" s="114">
        <f>E291/5</f>
        <v>0</v>
      </c>
      <c r="H291" s="201" t="s">
        <v>124</v>
      </c>
      <c r="I291" s="144">
        <f>D297+D298</f>
        <v>0</v>
      </c>
      <c r="J291" s="480">
        <v>0.5</v>
      </c>
      <c r="K291" s="144">
        <f t="shared" si="36"/>
        <v>0</v>
      </c>
      <c r="L291" s="209" t="e">
        <f t="shared" si="34"/>
        <v>#DIV/0!</v>
      </c>
      <c r="M291" s="108"/>
      <c r="N291" s="203" t="s">
        <v>124</v>
      </c>
      <c r="O291" s="144">
        <f>F297+F298</f>
        <v>0</v>
      </c>
      <c r="P291" s="480">
        <v>0.5</v>
      </c>
      <c r="Q291" s="144">
        <f t="shared" si="37"/>
        <v>0</v>
      </c>
      <c r="R291" s="144" t="e">
        <f t="shared" si="38"/>
        <v>#DIV/0!</v>
      </c>
    </row>
    <row r="292" spans="1:18" ht="12.75">
      <c r="A292" s="203" t="s">
        <v>115</v>
      </c>
      <c r="B292" s="203" t="s">
        <v>141</v>
      </c>
      <c r="C292" s="519"/>
      <c r="D292" s="144">
        <f>C292/2.5</f>
        <v>0</v>
      </c>
      <c r="E292" s="519"/>
      <c r="F292" s="144">
        <f>E292/2.5</f>
        <v>0</v>
      </c>
      <c r="H292" s="201" t="s">
        <v>159</v>
      </c>
      <c r="I292" s="144">
        <f>D302</f>
        <v>0</v>
      </c>
      <c r="J292" s="480">
        <v>1.2</v>
      </c>
      <c r="K292" s="144">
        <f t="shared" si="36"/>
        <v>0</v>
      </c>
      <c r="L292" s="209" t="e">
        <f t="shared" si="34"/>
        <v>#DIV/0!</v>
      </c>
      <c r="M292" s="108"/>
      <c r="N292" s="203" t="s">
        <v>159</v>
      </c>
      <c r="O292" s="144">
        <f>F302</f>
        <v>0</v>
      </c>
      <c r="P292" s="480">
        <v>1.2</v>
      </c>
      <c r="Q292" s="144">
        <f t="shared" si="37"/>
        <v>0</v>
      </c>
      <c r="R292" s="144" t="e">
        <f t="shared" si="38"/>
        <v>#DIV/0!</v>
      </c>
    </row>
    <row r="293" spans="1:18" ht="12.75">
      <c r="A293" s="203" t="s">
        <v>115</v>
      </c>
      <c r="B293" s="211" t="s">
        <v>120</v>
      </c>
      <c r="C293" s="517"/>
      <c r="D293" s="114">
        <f>C293/2</f>
        <v>0</v>
      </c>
      <c r="E293" s="517"/>
      <c r="F293" s="114">
        <f>E293/2</f>
        <v>0</v>
      </c>
      <c r="H293" s="201" t="s">
        <v>160</v>
      </c>
      <c r="I293" s="144">
        <f>D301</f>
        <v>0</v>
      </c>
      <c r="J293" s="480">
        <v>1.2</v>
      </c>
      <c r="K293" s="144">
        <f t="shared" si="36"/>
        <v>0</v>
      </c>
      <c r="L293" s="209" t="e">
        <f t="shared" si="34"/>
        <v>#DIV/0!</v>
      </c>
      <c r="M293" s="108"/>
      <c r="N293" s="203" t="s">
        <v>160</v>
      </c>
      <c r="O293" s="144">
        <f>F301</f>
        <v>0</v>
      </c>
      <c r="P293" s="480">
        <v>1.2</v>
      </c>
      <c r="Q293" s="144">
        <f t="shared" si="37"/>
        <v>0</v>
      </c>
      <c r="R293" s="144" t="e">
        <f t="shared" si="38"/>
        <v>#DIV/0!</v>
      </c>
    </row>
    <row r="294" spans="1:18" ht="12.75">
      <c r="A294" s="203" t="s">
        <v>133</v>
      </c>
      <c r="B294" s="211" t="s">
        <v>105</v>
      </c>
      <c r="C294" s="517"/>
      <c r="D294" s="114">
        <f>C294</f>
        <v>0</v>
      </c>
      <c r="E294" s="517"/>
      <c r="F294" s="114">
        <f>E294</f>
        <v>0</v>
      </c>
      <c r="H294" s="201" t="s">
        <v>131</v>
      </c>
      <c r="I294" s="144">
        <f>D303+D304</f>
        <v>0</v>
      </c>
      <c r="J294" s="480">
        <v>3</v>
      </c>
      <c r="K294" s="144">
        <f t="shared" si="36"/>
        <v>0</v>
      </c>
      <c r="L294" s="209" t="e">
        <f t="shared" si="34"/>
        <v>#DIV/0!</v>
      </c>
      <c r="M294" s="108"/>
      <c r="N294" s="203" t="s">
        <v>131</v>
      </c>
      <c r="O294" s="144">
        <f>F303+F304</f>
        <v>0</v>
      </c>
      <c r="P294" s="480">
        <v>3</v>
      </c>
      <c r="Q294" s="144">
        <f t="shared" si="37"/>
        <v>0</v>
      </c>
      <c r="R294" s="144" t="e">
        <f t="shared" si="38"/>
        <v>#DIV/0!</v>
      </c>
    </row>
    <row r="295" spans="1:18" ht="12.75">
      <c r="A295" s="203" t="s">
        <v>128</v>
      </c>
      <c r="B295" s="211" t="s">
        <v>123</v>
      </c>
      <c r="C295" s="517"/>
      <c r="D295" s="114">
        <f>C295/4</f>
        <v>0</v>
      </c>
      <c r="E295" s="517"/>
      <c r="F295" s="114">
        <f>E295/4</f>
        <v>0</v>
      </c>
      <c r="H295" s="201" t="s">
        <v>161</v>
      </c>
      <c r="I295" s="114">
        <f>D306</f>
        <v>0</v>
      </c>
      <c r="J295" s="480">
        <v>0.4</v>
      </c>
      <c r="K295" s="114">
        <f t="shared" si="36"/>
        <v>0</v>
      </c>
      <c r="L295" s="117" t="e">
        <f t="shared" si="34"/>
        <v>#DIV/0!</v>
      </c>
      <c r="M295" s="108"/>
      <c r="N295" s="203" t="s">
        <v>161</v>
      </c>
      <c r="O295" s="144">
        <f>F306</f>
        <v>0</v>
      </c>
      <c r="P295" s="480">
        <v>0.4</v>
      </c>
      <c r="Q295" s="144">
        <f t="shared" si="37"/>
        <v>0</v>
      </c>
      <c r="R295" s="144" t="e">
        <f t="shared" si="38"/>
        <v>#DIV/0!</v>
      </c>
    </row>
    <row r="296" spans="1:18" ht="12.75">
      <c r="A296" s="203" t="s">
        <v>128</v>
      </c>
      <c r="B296" s="211" t="s">
        <v>125</v>
      </c>
      <c r="C296" s="517"/>
      <c r="D296" s="114">
        <f>C296/2</f>
        <v>0</v>
      </c>
      <c r="E296" s="517"/>
      <c r="F296" s="114">
        <f>E296/2</f>
        <v>0</v>
      </c>
      <c r="H296" s="201" t="s">
        <v>162</v>
      </c>
      <c r="I296" s="114">
        <f>D305</f>
        <v>0</v>
      </c>
      <c r="J296" s="480">
        <v>0.4</v>
      </c>
      <c r="K296" s="114">
        <f t="shared" si="36"/>
        <v>0</v>
      </c>
      <c r="L296" s="117" t="e">
        <f t="shared" si="34"/>
        <v>#DIV/0!</v>
      </c>
      <c r="M296" s="108"/>
      <c r="N296" s="203" t="s">
        <v>162</v>
      </c>
      <c r="O296" s="144">
        <f>F305</f>
        <v>0</v>
      </c>
      <c r="P296" s="480">
        <v>0.4</v>
      </c>
      <c r="Q296" s="144">
        <f t="shared" si="37"/>
        <v>0</v>
      </c>
      <c r="R296" s="144" t="e">
        <f t="shared" si="38"/>
        <v>#DIV/0!</v>
      </c>
    </row>
    <row r="297" spans="1:18" ht="12.75">
      <c r="A297" s="203" t="s">
        <v>122</v>
      </c>
      <c r="B297" s="211" t="s">
        <v>123</v>
      </c>
      <c r="C297" s="517"/>
      <c r="D297" s="114">
        <f>C297/4</f>
        <v>0</v>
      </c>
      <c r="E297" s="517"/>
      <c r="F297" s="114">
        <f>E297/4</f>
        <v>0</v>
      </c>
      <c r="H297" s="201" t="s">
        <v>126</v>
      </c>
      <c r="I297" s="114">
        <f>D307+D308</f>
        <v>0</v>
      </c>
      <c r="J297" s="480">
        <v>14</v>
      </c>
      <c r="K297" s="114">
        <f t="shared" si="36"/>
        <v>0</v>
      </c>
      <c r="L297" s="117" t="e">
        <f t="shared" si="34"/>
        <v>#DIV/0!</v>
      </c>
      <c r="M297" s="108"/>
      <c r="N297" s="203" t="s">
        <v>126</v>
      </c>
      <c r="O297" s="144">
        <f>F307+F308</f>
        <v>0</v>
      </c>
      <c r="P297" s="480">
        <v>14</v>
      </c>
      <c r="Q297" s="144">
        <f t="shared" si="37"/>
        <v>0</v>
      </c>
      <c r="R297" s="144" t="e">
        <f t="shared" si="38"/>
        <v>#DIV/0!</v>
      </c>
    </row>
    <row r="298" spans="1:18" ht="12.75">
      <c r="A298" s="203" t="s">
        <v>122</v>
      </c>
      <c r="B298" s="211" t="s">
        <v>125</v>
      </c>
      <c r="C298" s="517"/>
      <c r="D298" s="114">
        <f>C298/2</f>
        <v>0</v>
      </c>
      <c r="E298" s="517"/>
      <c r="F298" s="114">
        <f>E298/2</f>
        <v>0</v>
      </c>
      <c r="H298" s="201" t="s">
        <v>138</v>
      </c>
      <c r="I298" s="114">
        <f>D309</f>
        <v>0</v>
      </c>
      <c r="J298" s="480">
        <v>0.15</v>
      </c>
      <c r="K298" s="114">
        <f t="shared" si="36"/>
        <v>0</v>
      </c>
      <c r="L298" s="117" t="e">
        <f t="shared" si="34"/>
        <v>#DIV/0!</v>
      </c>
      <c r="M298" s="108"/>
      <c r="N298" s="201" t="s">
        <v>138</v>
      </c>
      <c r="O298" s="144">
        <f>F309</f>
        <v>0</v>
      </c>
      <c r="P298" s="480">
        <v>0.15</v>
      </c>
      <c r="Q298" s="144">
        <f t="shared" si="37"/>
        <v>0</v>
      </c>
      <c r="R298" s="209" t="e">
        <f t="shared" si="38"/>
        <v>#DIV/0!</v>
      </c>
    </row>
    <row r="299" spans="1:18" ht="12.75">
      <c r="A299" s="203" t="s">
        <v>122</v>
      </c>
      <c r="B299" s="211" t="s">
        <v>116</v>
      </c>
      <c r="C299" s="517"/>
      <c r="D299" s="114">
        <f>C299/4</f>
        <v>0</v>
      </c>
      <c r="E299" s="517"/>
      <c r="F299" s="114">
        <f>E299/4</f>
        <v>0</v>
      </c>
      <c r="H299" s="201" t="s">
        <v>139</v>
      </c>
      <c r="I299" s="114">
        <f>D310+D311</f>
        <v>0</v>
      </c>
      <c r="J299" s="480">
        <v>0.3</v>
      </c>
      <c r="K299" s="114">
        <f t="shared" si="36"/>
        <v>0</v>
      </c>
      <c r="L299" s="117" t="e">
        <f t="shared" si="34"/>
        <v>#DIV/0!</v>
      </c>
      <c r="M299" s="108"/>
      <c r="N299" s="201" t="s">
        <v>139</v>
      </c>
      <c r="O299" s="114">
        <f>F310+F311</f>
        <v>0</v>
      </c>
      <c r="P299" s="480">
        <v>0.3</v>
      </c>
      <c r="Q299" s="114">
        <f t="shared" si="37"/>
        <v>0</v>
      </c>
      <c r="R299" s="117" t="e">
        <f t="shared" si="38"/>
        <v>#DIV/0!</v>
      </c>
    </row>
    <row r="300" spans="1:18" ht="12.75">
      <c r="A300" s="203" t="s">
        <v>122</v>
      </c>
      <c r="B300" s="211" t="s">
        <v>120</v>
      </c>
      <c r="C300" s="517"/>
      <c r="D300" s="114">
        <f>C300/2</f>
        <v>0</v>
      </c>
      <c r="E300" s="517"/>
      <c r="F300" s="114">
        <f>E300/2</f>
        <v>0</v>
      </c>
      <c r="H300" s="201" t="s">
        <v>137</v>
      </c>
      <c r="I300" s="114">
        <f>D312+D313</f>
        <v>0</v>
      </c>
      <c r="J300" s="480">
        <v>0.4</v>
      </c>
      <c r="K300" s="114">
        <f t="shared" si="36"/>
        <v>0</v>
      </c>
      <c r="L300" s="117" t="e">
        <f t="shared" si="34"/>
        <v>#DIV/0!</v>
      </c>
      <c r="M300" s="108"/>
      <c r="N300" s="201" t="s">
        <v>137</v>
      </c>
      <c r="O300" s="114">
        <f>F312+F313</f>
        <v>0</v>
      </c>
      <c r="P300" s="480">
        <v>0.4</v>
      </c>
      <c r="Q300" s="114">
        <f t="shared" si="37"/>
        <v>0</v>
      </c>
      <c r="R300" s="117" t="e">
        <f t="shared" si="38"/>
        <v>#DIV/0!</v>
      </c>
    </row>
    <row r="301" spans="1:18" ht="12.75">
      <c r="A301" s="203" t="s">
        <v>153</v>
      </c>
      <c r="B301" s="211" t="s">
        <v>155</v>
      </c>
      <c r="C301" s="517"/>
      <c r="D301" s="114">
        <f>C301/1.67</f>
        <v>0</v>
      </c>
      <c r="E301" s="517"/>
      <c r="F301" s="114">
        <f>E301/1.67</f>
        <v>0</v>
      </c>
      <c r="H301" s="201" t="s">
        <v>135</v>
      </c>
      <c r="I301" s="114">
        <f>D314+D315</f>
        <v>0</v>
      </c>
      <c r="J301" s="480">
        <v>2</v>
      </c>
      <c r="K301" s="114">
        <f t="shared" si="36"/>
        <v>0</v>
      </c>
      <c r="L301" s="117" t="e">
        <f t="shared" si="34"/>
        <v>#DIV/0!</v>
      </c>
      <c r="M301" s="108"/>
      <c r="N301" s="201" t="s">
        <v>135</v>
      </c>
      <c r="O301" s="114">
        <f>F314+F315</f>
        <v>0</v>
      </c>
      <c r="P301" s="480">
        <v>2</v>
      </c>
      <c r="Q301" s="114">
        <f t="shared" si="37"/>
        <v>0</v>
      </c>
      <c r="R301" s="117" t="e">
        <f t="shared" si="38"/>
        <v>#DIV/0!</v>
      </c>
    </row>
    <row r="302" spans="1:18" ht="12.75">
      <c r="A302" s="201" t="s">
        <v>153</v>
      </c>
      <c r="B302" s="211" t="s">
        <v>154</v>
      </c>
      <c r="C302" s="113"/>
      <c r="D302" s="114">
        <f>C302/1.67</f>
        <v>0</v>
      </c>
      <c r="E302" s="113"/>
      <c r="F302" s="114">
        <f>E302/1.67</f>
        <v>0</v>
      </c>
      <c r="H302" s="144" t="s">
        <v>265</v>
      </c>
      <c r="I302" s="144">
        <f>D316</f>
        <v>0</v>
      </c>
      <c r="J302" s="480">
        <v>0.28</v>
      </c>
      <c r="K302" s="114">
        <f aca="true" t="shared" si="39" ref="K302:K310">I302/J302</f>
        <v>0</v>
      </c>
      <c r="L302" s="117" t="e">
        <f t="shared" si="34"/>
        <v>#DIV/0!</v>
      </c>
      <c r="M302" s="145"/>
      <c r="N302" s="144" t="s">
        <v>265</v>
      </c>
      <c r="O302" s="144">
        <f>F316</f>
        <v>0</v>
      </c>
      <c r="P302" s="480">
        <v>0.28</v>
      </c>
      <c r="Q302" s="114">
        <f aca="true" t="shared" si="40" ref="Q302:Q310">O302/P302</f>
        <v>0</v>
      </c>
      <c r="R302" s="117" t="e">
        <f t="shared" si="38"/>
        <v>#DIV/0!</v>
      </c>
    </row>
    <row r="303" spans="1:18" ht="12.75">
      <c r="A303" s="201" t="s">
        <v>131</v>
      </c>
      <c r="B303" s="211" t="s">
        <v>125</v>
      </c>
      <c r="C303" s="113"/>
      <c r="D303" s="114">
        <f>C303/2</f>
        <v>0</v>
      </c>
      <c r="E303" s="113"/>
      <c r="F303" s="114">
        <f>E303/2</f>
        <v>0</v>
      </c>
      <c r="H303" s="144" t="s">
        <v>266</v>
      </c>
      <c r="I303" s="144">
        <f>D317</f>
        <v>0</v>
      </c>
      <c r="J303" s="480">
        <v>0.1</v>
      </c>
      <c r="K303" s="114">
        <f t="shared" si="39"/>
        <v>0</v>
      </c>
      <c r="L303" s="117" t="e">
        <f t="shared" si="34"/>
        <v>#DIV/0!</v>
      </c>
      <c r="M303" s="145"/>
      <c r="N303" s="144" t="s">
        <v>266</v>
      </c>
      <c r="O303" s="144">
        <f>F317</f>
        <v>0</v>
      </c>
      <c r="P303" s="480">
        <v>0.1</v>
      </c>
      <c r="Q303" s="114">
        <f t="shared" si="40"/>
        <v>0</v>
      </c>
      <c r="R303" s="117" t="e">
        <f t="shared" si="38"/>
        <v>#DIV/0!</v>
      </c>
    </row>
    <row r="304" spans="1:18" ht="12.75">
      <c r="A304" s="201" t="s">
        <v>131</v>
      </c>
      <c r="B304" s="211" t="s">
        <v>105</v>
      </c>
      <c r="C304" s="113"/>
      <c r="D304" s="114">
        <f>C304</f>
        <v>0</v>
      </c>
      <c r="E304" s="113"/>
      <c r="F304" s="114">
        <f>E304</f>
        <v>0</v>
      </c>
      <c r="H304" s="200" t="s">
        <v>235</v>
      </c>
      <c r="I304" s="114">
        <f>D318</f>
        <v>0</v>
      </c>
      <c r="J304" s="479">
        <v>0.04</v>
      </c>
      <c r="K304" s="114">
        <f t="shared" si="39"/>
        <v>0</v>
      </c>
      <c r="L304" s="117" t="e">
        <f t="shared" si="34"/>
        <v>#DIV/0!</v>
      </c>
      <c r="M304" s="108"/>
      <c r="N304" s="144" t="s">
        <v>235</v>
      </c>
      <c r="O304" s="114">
        <f>F318</f>
        <v>0</v>
      </c>
      <c r="P304" s="480">
        <v>0.04</v>
      </c>
      <c r="Q304" s="114">
        <f t="shared" si="40"/>
        <v>0</v>
      </c>
      <c r="R304" s="117" t="e">
        <f t="shared" si="38"/>
        <v>#DIV/0!</v>
      </c>
    </row>
    <row r="305" spans="1:18" ht="12.75">
      <c r="A305" s="201" t="s">
        <v>156</v>
      </c>
      <c r="B305" s="211" t="s">
        <v>158</v>
      </c>
      <c r="C305" s="113"/>
      <c r="D305" s="114">
        <f>C305/2.5</f>
        <v>0</v>
      </c>
      <c r="E305" s="113"/>
      <c r="F305" s="114">
        <f>E305/2.5</f>
        <v>0</v>
      </c>
      <c r="H305" s="200" t="s">
        <v>236</v>
      </c>
      <c r="I305" s="114">
        <f>D319</f>
        <v>0</v>
      </c>
      <c r="J305" s="479">
        <v>0.21</v>
      </c>
      <c r="K305" s="114">
        <f t="shared" si="39"/>
        <v>0</v>
      </c>
      <c r="L305" s="117" t="e">
        <f t="shared" si="34"/>
        <v>#DIV/0!</v>
      </c>
      <c r="M305" s="108"/>
      <c r="N305" s="144" t="s">
        <v>236</v>
      </c>
      <c r="O305" s="114">
        <f>F319</f>
        <v>0</v>
      </c>
      <c r="P305" s="480">
        <v>0.21</v>
      </c>
      <c r="Q305" s="114">
        <f t="shared" si="40"/>
        <v>0</v>
      </c>
      <c r="R305" s="117" t="e">
        <f t="shared" si="38"/>
        <v>#DIV/0!</v>
      </c>
    </row>
    <row r="306" spans="1:18" ht="12.75">
      <c r="A306" s="201" t="s">
        <v>156</v>
      </c>
      <c r="B306" s="211" t="s">
        <v>157</v>
      </c>
      <c r="C306" s="113"/>
      <c r="D306" s="114">
        <f>C306/2.5</f>
        <v>0</v>
      </c>
      <c r="E306" s="113"/>
      <c r="F306" s="114">
        <f>E306/2.5</f>
        <v>0</v>
      </c>
      <c r="H306" s="200" t="s">
        <v>237</v>
      </c>
      <c r="I306" s="114">
        <f>D320</f>
        <v>0</v>
      </c>
      <c r="J306" s="479">
        <v>0.1</v>
      </c>
      <c r="K306" s="114">
        <f t="shared" si="39"/>
        <v>0</v>
      </c>
      <c r="L306" s="117" t="e">
        <f t="shared" si="34"/>
        <v>#DIV/0!</v>
      </c>
      <c r="M306" s="108"/>
      <c r="N306" s="144" t="s">
        <v>237</v>
      </c>
      <c r="O306" s="114">
        <f>F320</f>
        <v>0</v>
      </c>
      <c r="P306" s="479">
        <v>0.1</v>
      </c>
      <c r="Q306" s="114">
        <f t="shared" si="40"/>
        <v>0</v>
      </c>
      <c r="R306" s="117" t="e">
        <f t="shared" si="38"/>
        <v>#DIV/0!</v>
      </c>
    </row>
    <row r="307" spans="1:18" ht="12.75">
      <c r="A307" s="201" t="s">
        <v>129</v>
      </c>
      <c r="B307" s="211" t="s">
        <v>130</v>
      </c>
      <c r="C307" s="113"/>
      <c r="D307" s="114">
        <f>C307*4</f>
        <v>0</v>
      </c>
      <c r="E307" s="113"/>
      <c r="F307" s="114">
        <f>E307*4</f>
        <v>0</v>
      </c>
      <c r="H307" s="200" t="s">
        <v>238</v>
      </c>
      <c r="I307" s="114">
        <f>D321+D322</f>
        <v>0</v>
      </c>
      <c r="J307" s="479">
        <v>0.05</v>
      </c>
      <c r="K307" s="114">
        <f t="shared" si="39"/>
        <v>0</v>
      </c>
      <c r="L307" s="117" t="e">
        <f t="shared" si="34"/>
        <v>#DIV/0!</v>
      </c>
      <c r="M307" s="108"/>
      <c r="N307" s="144" t="s">
        <v>238</v>
      </c>
      <c r="O307" s="114">
        <f>F321+F322</f>
        <v>0</v>
      </c>
      <c r="P307" s="479">
        <v>0.05</v>
      </c>
      <c r="Q307" s="114">
        <f t="shared" si="40"/>
        <v>0</v>
      </c>
      <c r="R307" s="117" t="e">
        <f t="shared" si="38"/>
        <v>#DIV/0!</v>
      </c>
    </row>
    <row r="308" spans="1:18" ht="12.75">
      <c r="A308" s="201" t="s">
        <v>129</v>
      </c>
      <c r="B308" s="211" t="s">
        <v>132</v>
      </c>
      <c r="C308" s="113"/>
      <c r="D308" s="114">
        <f>C308*2</f>
        <v>0</v>
      </c>
      <c r="E308" s="113"/>
      <c r="F308" s="114">
        <f>E308*2</f>
        <v>0</v>
      </c>
      <c r="H308" s="200" t="s">
        <v>240</v>
      </c>
      <c r="I308" s="114">
        <f>D323</f>
        <v>0</v>
      </c>
      <c r="J308" s="479">
        <v>0.2</v>
      </c>
      <c r="K308" s="114">
        <f t="shared" si="39"/>
        <v>0</v>
      </c>
      <c r="L308" s="117" t="e">
        <f t="shared" si="34"/>
        <v>#DIV/0!</v>
      </c>
      <c r="M308" s="108"/>
      <c r="N308" s="144" t="s">
        <v>240</v>
      </c>
      <c r="O308" s="114">
        <f>F323</f>
        <v>0</v>
      </c>
      <c r="P308" s="479">
        <v>0.2</v>
      </c>
      <c r="Q308" s="114">
        <f t="shared" si="40"/>
        <v>0</v>
      </c>
      <c r="R308" s="117" t="e">
        <f t="shared" si="38"/>
        <v>#DIV/0!</v>
      </c>
    </row>
    <row r="309" spans="1:18" ht="12.75">
      <c r="A309" s="201" t="s">
        <v>138</v>
      </c>
      <c r="B309" s="211" t="s">
        <v>142</v>
      </c>
      <c r="C309" s="113"/>
      <c r="D309" s="114">
        <f>C309/20</f>
        <v>0</v>
      </c>
      <c r="E309" s="113"/>
      <c r="F309" s="114">
        <f>E309/20</f>
        <v>0</v>
      </c>
      <c r="H309" s="200" t="s">
        <v>242</v>
      </c>
      <c r="I309" s="114">
        <f>D324</f>
        <v>0</v>
      </c>
      <c r="J309" s="479">
        <v>0.1</v>
      </c>
      <c r="K309" s="114">
        <f t="shared" si="39"/>
        <v>0</v>
      </c>
      <c r="L309" s="117" t="e">
        <f t="shared" si="34"/>
        <v>#DIV/0!</v>
      </c>
      <c r="M309" s="108"/>
      <c r="N309" s="144" t="s">
        <v>242</v>
      </c>
      <c r="O309" s="114">
        <f>F324</f>
        <v>0</v>
      </c>
      <c r="P309" s="479">
        <v>0.1</v>
      </c>
      <c r="Q309" s="114">
        <f t="shared" si="40"/>
        <v>0</v>
      </c>
      <c r="R309" s="117" t="e">
        <f t="shared" si="38"/>
        <v>#DIV/0!</v>
      </c>
    </row>
    <row r="310" spans="1:18" ht="13.5" thickBot="1">
      <c r="A310" s="201" t="s">
        <v>139</v>
      </c>
      <c r="B310" s="211" t="s">
        <v>239</v>
      </c>
      <c r="C310" s="113"/>
      <c r="D310" s="114">
        <f>C310/30</f>
        <v>0</v>
      </c>
      <c r="E310" s="113"/>
      <c r="F310" s="114">
        <f>E310/30</f>
        <v>0</v>
      </c>
      <c r="H310" s="202" t="s">
        <v>243</v>
      </c>
      <c r="I310" s="120">
        <f>D325</f>
        <v>0</v>
      </c>
      <c r="J310" s="481">
        <v>0.4</v>
      </c>
      <c r="K310" s="120">
        <f t="shared" si="39"/>
        <v>0</v>
      </c>
      <c r="L310" s="129" t="e">
        <f t="shared" si="34"/>
        <v>#DIV/0!</v>
      </c>
      <c r="M310" s="108"/>
      <c r="N310" s="204" t="s">
        <v>243</v>
      </c>
      <c r="O310" s="120">
        <f>F325</f>
        <v>0</v>
      </c>
      <c r="P310" s="481">
        <v>0.4</v>
      </c>
      <c r="Q310" s="120">
        <f t="shared" si="40"/>
        <v>0</v>
      </c>
      <c r="R310" s="129" t="e">
        <f t="shared" si="38"/>
        <v>#DIV/0!</v>
      </c>
    </row>
    <row r="311" spans="1:6" ht="13.5" thickBot="1">
      <c r="A311" s="201" t="s">
        <v>139</v>
      </c>
      <c r="B311" s="211" t="s">
        <v>241</v>
      </c>
      <c r="C311" s="113"/>
      <c r="D311" s="114">
        <f>C311/6.67</f>
        <v>0</v>
      </c>
      <c r="E311" s="113"/>
      <c r="F311" s="114">
        <f>E311/6.67</f>
        <v>0</v>
      </c>
    </row>
    <row r="312" spans="1:17" ht="13.5" thickBot="1">
      <c r="A312" s="201" t="s">
        <v>137</v>
      </c>
      <c r="B312" s="211" t="s">
        <v>118</v>
      </c>
      <c r="C312" s="113"/>
      <c r="D312" s="114">
        <f>C312/5</f>
        <v>0</v>
      </c>
      <c r="E312" s="113"/>
      <c r="F312" s="114">
        <f>E312/5</f>
        <v>0</v>
      </c>
      <c r="J312" s="105" t="s">
        <v>140</v>
      </c>
      <c r="K312" s="123">
        <f>SUM('Plan2 - UTI'!I117:I120)</f>
        <v>0</v>
      </c>
      <c r="P312" s="105" t="s">
        <v>140</v>
      </c>
      <c r="Q312" s="123">
        <f>'Plan2 - UTI'!I121</f>
        <v>0</v>
      </c>
    </row>
    <row r="313" spans="1:6" ht="12.75">
      <c r="A313" s="201" t="s">
        <v>137</v>
      </c>
      <c r="B313" s="211" t="s">
        <v>141</v>
      </c>
      <c r="C313" s="113"/>
      <c r="D313" s="114">
        <f>C313/2.5</f>
        <v>0</v>
      </c>
      <c r="E313" s="113"/>
      <c r="F313" s="114">
        <f>E313/2.5</f>
        <v>0</v>
      </c>
    </row>
    <row r="314" spans="1:6" ht="12.75">
      <c r="A314" s="201" t="s">
        <v>135</v>
      </c>
      <c r="B314" s="211" t="s">
        <v>125</v>
      </c>
      <c r="C314" s="113"/>
      <c r="D314" s="114">
        <f>C314/2</f>
        <v>0</v>
      </c>
      <c r="E314" s="113"/>
      <c r="F314" s="114">
        <f>E314/2</f>
        <v>0</v>
      </c>
    </row>
    <row r="315" spans="1:6" ht="12.75">
      <c r="A315" s="212" t="s">
        <v>135</v>
      </c>
      <c r="B315" s="213" t="s">
        <v>105</v>
      </c>
      <c r="C315" s="124"/>
      <c r="D315" s="125">
        <f>C315</f>
        <v>0</v>
      </c>
      <c r="E315" s="124"/>
      <c r="F315" s="125">
        <f>E315</f>
        <v>0</v>
      </c>
    </row>
    <row r="316" spans="1:6" ht="12.75">
      <c r="A316" s="201" t="s">
        <v>265</v>
      </c>
      <c r="B316" s="214" t="s">
        <v>125</v>
      </c>
      <c r="C316" s="124"/>
      <c r="D316" s="125">
        <f>C316/2</f>
        <v>0</v>
      </c>
      <c r="E316" s="124"/>
      <c r="F316" s="125">
        <f>E316/2</f>
        <v>0</v>
      </c>
    </row>
    <row r="317" spans="1:6" ht="12.75">
      <c r="A317" s="201" t="s">
        <v>266</v>
      </c>
      <c r="B317" s="214" t="s">
        <v>267</v>
      </c>
      <c r="C317" s="124"/>
      <c r="D317" s="125">
        <f>C317/20</f>
        <v>0</v>
      </c>
      <c r="E317" s="124"/>
      <c r="F317" s="125">
        <f>E317/20</f>
        <v>0</v>
      </c>
    </row>
    <row r="318" spans="1:6" ht="12.75">
      <c r="A318" s="200" t="s">
        <v>235</v>
      </c>
      <c r="B318" s="211" t="s">
        <v>244</v>
      </c>
      <c r="C318" s="113"/>
      <c r="D318" s="114">
        <f>C318/20</f>
        <v>0</v>
      </c>
      <c r="E318" s="113"/>
      <c r="F318" s="114">
        <f>E318/20</f>
        <v>0</v>
      </c>
    </row>
    <row r="319" spans="1:6" ht="12.75">
      <c r="A319" s="200" t="s">
        <v>236</v>
      </c>
      <c r="B319" s="211" t="s">
        <v>244</v>
      </c>
      <c r="C319" s="113"/>
      <c r="D319" s="114">
        <f>C319/20</f>
        <v>0</v>
      </c>
      <c r="E319" s="113"/>
      <c r="F319" s="114">
        <f>E319/20</f>
        <v>0</v>
      </c>
    </row>
    <row r="320" spans="1:6" ht="12.75">
      <c r="A320" s="200" t="s">
        <v>237</v>
      </c>
      <c r="B320" s="211" t="s">
        <v>245</v>
      </c>
      <c r="C320" s="113"/>
      <c r="D320" s="114">
        <f>C320/10</f>
        <v>0</v>
      </c>
      <c r="E320" s="113"/>
      <c r="F320" s="114">
        <f>E320/10</f>
        <v>0</v>
      </c>
    </row>
    <row r="321" spans="1:6" ht="12.75">
      <c r="A321" s="200" t="s">
        <v>238</v>
      </c>
      <c r="B321" s="211" t="s">
        <v>244</v>
      </c>
      <c r="C321" s="113"/>
      <c r="D321" s="114">
        <f>C321/20</f>
        <v>0</v>
      </c>
      <c r="E321" s="113"/>
      <c r="F321" s="114">
        <f>E321/20</f>
        <v>0</v>
      </c>
    </row>
    <row r="322" spans="1:6" ht="12.75">
      <c r="A322" s="200" t="s">
        <v>238</v>
      </c>
      <c r="B322" s="211" t="s">
        <v>246</v>
      </c>
      <c r="C322" s="113"/>
      <c r="D322" s="114">
        <f>C322*0.07</f>
        <v>0</v>
      </c>
      <c r="E322" s="113"/>
      <c r="F322" s="114">
        <f>E322*0.07</f>
        <v>0</v>
      </c>
    </row>
    <row r="323" spans="1:6" ht="12.75">
      <c r="A323" s="200" t="s">
        <v>240</v>
      </c>
      <c r="B323" s="211" t="s">
        <v>247</v>
      </c>
      <c r="C323" s="113"/>
      <c r="D323" s="114">
        <f>C323/5</f>
        <v>0</v>
      </c>
      <c r="E323" s="113"/>
      <c r="F323" s="114">
        <f>E323/5</f>
        <v>0</v>
      </c>
    </row>
    <row r="324" spans="1:6" ht="12.75">
      <c r="A324" s="200" t="s">
        <v>242</v>
      </c>
      <c r="B324" s="211" t="s">
        <v>245</v>
      </c>
      <c r="C324" s="113"/>
      <c r="D324" s="114">
        <f>C324/10</f>
        <v>0</v>
      </c>
      <c r="E324" s="113"/>
      <c r="F324" s="114">
        <f>E324/10</f>
        <v>0</v>
      </c>
    </row>
    <row r="325" spans="1:6" ht="13.5" thickBot="1">
      <c r="A325" s="202" t="s">
        <v>243</v>
      </c>
      <c r="B325" s="215" t="s">
        <v>248</v>
      </c>
      <c r="C325" s="126"/>
      <c r="D325" s="120">
        <f>C325/5</f>
        <v>0</v>
      </c>
      <c r="E325" s="126"/>
      <c r="F325" s="120">
        <f>E325/5</f>
        <v>0</v>
      </c>
    </row>
    <row r="326" ht="13.5" thickBot="1"/>
    <row r="327" spans="1:18" ht="13.5" thickBot="1">
      <c r="A327" s="567" t="s">
        <v>45</v>
      </c>
      <c r="B327" s="568"/>
      <c r="C327" s="765" t="s">
        <v>96</v>
      </c>
      <c r="D327" s="766"/>
      <c r="E327" s="765" t="s">
        <v>97</v>
      </c>
      <c r="F327" s="766"/>
      <c r="H327" s="569" t="s">
        <v>96</v>
      </c>
      <c r="I327" s="570"/>
      <c r="J327" s="571"/>
      <c r="K327" s="571"/>
      <c r="L327" s="571"/>
      <c r="M327" s="571"/>
      <c r="N327" s="569" t="s">
        <v>97</v>
      </c>
      <c r="O327" s="572"/>
      <c r="P327" s="571"/>
      <c r="Q327" s="571"/>
      <c r="R327" s="571"/>
    </row>
    <row r="328" spans="1:18" ht="13.5" thickBot="1">
      <c r="A328" s="309" t="s">
        <v>98</v>
      </c>
      <c r="B328" s="309" t="s">
        <v>99</v>
      </c>
      <c r="C328" s="309" t="s">
        <v>100</v>
      </c>
      <c r="D328" s="309" t="s">
        <v>101</v>
      </c>
      <c r="E328" s="309" t="s">
        <v>100</v>
      </c>
      <c r="F328" s="109" t="s">
        <v>101</v>
      </c>
      <c r="H328" s="573" t="s">
        <v>45</v>
      </c>
      <c r="I328" s="574" t="s">
        <v>102</v>
      </c>
      <c r="J328" s="574" t="s">
        <v>103</v>
      </c>
      <c r="K328" s="575"/>
      <c r="L328" s="576"/>
      <c r="M328" s="571"/>
      <c r="N328" s="573" t="s">
        <v>45</v>
      </c>
      <c r="O328" s="574" t="s">
        <v>102</v>
      </c>
      <c r="P328" s="574" t="s">
        <v>103</v>
      </c>
      <c r="Q328" s="575"/>
      <c r="R328" s="576"/>
    </row>
    <row r="329" spans="1:18" ht="13.5" thickBot="1">
      <c r="A329" s="553" t="s">
        <v>386</v>
      </c>
      <c r="B329" s="553" t="s">
        <v>387</v>
      </c>
      <c r="C329" s="523"/>
      <c r="D329" s="553">
        <f>C329/10</f>
        <v>0</v>
      </c>
      <c r="E329" s="524"/>
      <c r="F329" s="553">
        <f>E329/10</f>
        <v>0</v>
      </c>
      <c r="H329" s="110" t="s">
        <v>106</v>
      </c>
      <c r="I329" s="111" t="s">
        <v>107</v>
      </c>
      <c r="J329" s="478" t="s">
        <v>108</v>
      </c>
      <c r="K329" s="112" t="s">
        <v>109</v>
      </c>
      <c r="L329" s="111" t="s">
        <v>110</v>
      </c>
      <c r="M329" s="108"/>
      <c r="N329" s="110" t="s">
        <v>106</v>
      </c>
      <c r="O329" s="111" t="s">
        <v>107</v>
      </c>
      <c r="P329" s="478" t="s">
        <v>108</v>
      </c>
      <c r="Q329" s="112" t="s">
        <v>109</v>
      </c>
      <c r="R329" s="111" t="s">
        <v>110</v>
      </c>
    </row>
    <row r="330" spans="1:18" ht="12.75">
      <c r="A330" s="203" t="s">
        <v>386</v>
      </c>
      <c r="B330" s="203" t="s">
        <v>388</v>
      </c>
      <c r="C330" s="496"/>
      <c r="D330" s="203">
        <f>C330/4</f>
        <v>0</v>
      </c>
      <c r="E330" s="497"/>
      <c r="F330" s="203">
        <f>E330/4</f>
        <v>0</v>
      </c>
      <c r="H330" s="556" t="s">
        <v>385</v>
      </c>
      <c r="I330" s="206">
        <f>SUM(D329:D332)</f>
        <v>0</v>
      </c>
      <c r="J330" s="206">
        <v>1</v>
      </c>
      <c r="K330" s="206">
        <f>I330/J330</f>
        <v>0</v>
      </c>
      <c r="L330" s="206" t="e">
        <f aca="true" t="shared" si="41" ref="L330:L335">K330/K$364*1000</f>
        <v>#DIV/0!</v>
      </c>
      <c r="M330" s="512"/>
      <c r="N330" s="556" t="s">
        <v>385</v>
      </c>
      <c r="O330" s="206">
        <f>SUM(F329:F332)</f>
        <v>0</v>
      </c>
      <c r="P330" s="558">
        <v>1</v>
      </c>
      <c r="Q330" s="206">
        <f>O330/P330</f>
        <v>0</v>
      </c>
      <c r="R330" s="206" t="e">
        <f aca="true" t="shared" si="42" ref="R330:R335">Q330/Q$364*1000</f>
        <v>#DIV/0!</v>
      </c>
    </row>
    <row r="331" spans="1:18" ht="12.75">
      <c r="A331" s="203" t="s">
        <v>386</v>
      </c>
      <c r="B331" s="203" t="s">
        <v>389</v>
      </c>
      <c r="C331" s="496"/>
      <c r="D331" s="203">
        <f>C331/2</f>
        <v>0</v>
      </c>
      <c r="E331" s="497"/>
      <c r="F331" s="203">
        <f>E331/2</f>
        <v>0</v>
      </c>
      <c r="H331" s="203" t="s">
        <v>127</v>
      </c>
      <c r="I331" s="144">
        <f>D333+D334</f>
        <v>0</v>
      </c>
      <c r="J331" s="489">
        <v>6</v>
      </c>
      <c r="K331" s="144">
        <f aca="true" t="shared" si="43" ref="K331:K353">I331/J331</f>
        <v>0</v>
      </c>
      <c r="L331" s="144" t="e">
        <f t="shared" si="41"/>
        <v>#DIV/0!</v>
      </c>
      <c r="M331" s="108"/>
      <c r="N331" s="201" t="s">
        <v>127</v>
      </c>
      <c r="O331" s="144">
        <f>F333+F334</f>
        <v>0</v>
      </c>
      <c r="P331" s="513">
        <v>6</v>
      </c>
      <c r="Q331" s="144">
        <f aca="true" t="shared" si="44" ref="Q331:Q353">O331/P331</f>
        <v>0</v>
      </c>
      <c r="R331" s="144" t="e">
        <f t="shared" si="42"/>
        <v>#DIV/0!</v>
      </c>
    </row>
    <row r="332" spans="1:18" ht="12.75">
      <c r="A332" s="203" t="s">
        <v>386</v>
      </c>
      <c r="B332" s="203" t="s">
        <v>390</v>
      </c>
      <c r="C332" s="496"/>
      <c r="D332" s="203">
        <f>C332</f>
        <v>0</v>
      </c>
      <c r="E332" s="497"/>
      <c r="F332" s="203">
        <f>E332</f>
        <v>0</v>
      </c>
      <c r="H332" s="144" t="s">
        <v>113</v>
      </c>
      <c r="I332" s="144">
        <f>D335+D336</f>
        <v>0</v>
      </c>
      <c r="J332" s="489">
        <v>4</v>
      </c>
      <c r="K332" s="144">
        <f t="shared" si="43"/>
        <v>0</v>
      </c>
      <c r="L332" s="144" t="e">
        <f t="shared" si="41"/>
        <v>#DIV/0!</v>
      </c>
      <c r="M332" s="108"/>
      <c r="N332" s="200" t="s">
        <v>113</v>
      </c>
      <c r="O332" s="144">
        <f>F335+F336</f>
        <v>0</v>
      </c>
      <c r="P332" s="513">
        <v>4</v>
      </c>
      <c r="Q332" s="144">
        <f t="shared" si="44"/>
        <v>0</v>
      </c>
      <c r="R332" s="144" t="e">
        <f t="shared" si="42"/>
        <v>#DIV/0!</v>
      </c>
    </row>
    <row r="333" spans="1:18" ht="12.75">
      <c r="A333" s="203" t="s">
        <v>384</v>
      </c>
      <c r="B333" s="211" t="s">
        <v>134</v>
      </c>
      <c r="C333" s="517"/>
      <c r="D333" s="144">
        <f>C333*2</f>
        <v>0</v>
      </c>
      <c r="E333" s="518"/>
      <c r="F333" s="144">
        <f>E333*2</f>
        <v>0</v>
      </c>
      <c r="H333" s="144" t="s">
        <v>111</v>
      </c>
      <c r="I333" s="144">
        <f>D337</f>
        <v>0</v>
      </c>
      <c r="J333" s="489">
        <v>4</v>
      </c>
      <c r="K333" s="144">
        <f t="shared" si="43"/>
        <v>0</v>
      </c>
      <c r="L333" s="144" t="e">
        <f t="shared" si="41"/>
        <v>#DIV/0!</v>
      </c>
      <c r="M333" s="108"/>
      <c r="N333" s="200" t="s">
        <v>111</v>
      </c>
      <c r="O333" s="144">
        <f>F337</f>
        <v>0</v>
      </c>
      <c r="P333" s="513">
        <v>4</v>
      </c>
      <c r="Q333" s="144">
        <f t="shared" si="44"/>
        <v>0</v>
      </c>
      <c r="R333" s="144" t="e">
        <f t="shared" si="42"/>
        <v>#DIV/0!</v>
      </c>
    </row>
    <row r="334" spans="1:18" ht="12.75">
      <c r="A334" s="203" t="s">
        <v>384</v>
      </c>
      <c r="B334" s="211" t="s">
        <v>136</v>
      </c>
      <c r="C334" s="517"/>
      <c r="D334" s="144">
        <f>C334*3</f>
        <v>0</v>
      </c>
      <c r="E334" s="518"/>
      <c r="F334" s="144">
        <f>E334*3</f>
        <v>0</v>
      </c>
      <c r="H334" s="144" t="s">
        <v>112</v>
      </c>
      <c r="I334" s="144">
        <f>D338</f>
        <v>0</v>
      </c>
      <c r="J334" s="489">
        <v>4</v>
      </c>
      <c r="K334" s="144">
        <f t="shared" si="43"/>
        <v>0</v>
      </c>
      <c r="L334" s="144" t="e">
        <f t="shared" si="41"/>
        <v>#DIV/0!</v>
      </c>
      <c r="M334" s="108"/>
      <c r="N334" s="200" t="s">
        <v>112</v>
      </c>
      <c r="O334" s="144">
        <f>F338</f>
        <v>0</v>
      </c>
      <c r="P334" s="513">
        <v>4</v>
      </c>
      <c r="Q334" s="144">
        <f t="shared" si="44"/>
        <v>0</v>
      </c>
      <c r="R334" s="144" t="e">
        <f t="shared" si="42"/>
        <v>#DIV/0!</v>
      </c>
    </row>
    <row r="335" spans="1:18" ht="12.75">
      <c r="A335" s="144" t="s">
        <v>113</v>
      </c>
      <c r="B335" s="211" t="s">
        <v>105</v>
      </c>
      <c r="C335" s="517"/>
      <c r="D335" s="144">
        <f>C335</f>
        <v>0</v>
      </c>
      <c r="E335" s="517"/>
      <c r="F335" s="144">
        <f>E335</f>
        <v>0</v>
      </c>
      <c r="H335" s="144" t="s">
        <v>355</v>
      </c>
      <c r="I335" s="144">
        <f>D339</f>
        <v>0</v>
      </c>
      <c r="J335" s="144">
        <v>6</v>
      </c>
      <c r="K335" s="144">
        <f>I335/J335</f>
        <v>0</v>
      </c>
      <c r="L335" s="144" t="e">
        <f t="shared" si="41"/>
        <v>#DIV/0!</v>
      </c>
      <c r="M335" s="108"/>
      <c r="N335" s="200" t="s">
        <v>355</v>
      </c>
      <c r="O335" s="144">
        <f>F339</f>
        <v>0</v>
      </c>
      <c r="P335" s="208">
        <v>6</v>
      </c>
      <c r="Q335" s="144">
        <f>O335/P335</f>
        <v>0</v>
      </c>
      <c r="R335" s="144" t="e">
        <f t="shared" si="42"/>
        <v>#DIV/0!</v>
      </c>
    </row>
    <row r="336" spans="1:18" ht="12.75">
      <c r="A336" s="144" t="s">
        <v>113</v>
      </c>
      <c r="B336" s="211" t="s">
        <v>114</v>
      </c>
      <c r="C336" s="517"/>
      <c r="D336" s="144">
        <f>C336*2</f>
        <v>0</v>
      </c>
      <c r="E336" s="517"/>
      <c r="F336" s="144">
        <f>E336*2</f>
        <v>0</v>
      </c>
      <c r="H336" s="144" t="s">
        <v>357</v>
      </c>
      <c r="I336" s="144">
        <f>D340</f>
        <v>0</v>
      </c>
      <c r="J336" s="144">
        <v>3</v>
      </c>
      <c r="K336" s="144">
        <f>I336/J336</f>
        <v>0</v>
      </c>
      <c r="L336" s="144" t="e">
        <f aca="true" t="shared" si="45" ref="L336:L362">K336/K$364*1000</f>
        <v>#DIV/0!</v>
      </c>
      <c r="M336" s="108"/>
      <c r="N336" s="200" t="s">
        <v>357</v>
      </c>
      <c r="O336" s="144">
        <f>F340</f>
        <v>0</v>
      </c>
      <c r="P336" s="208">
        <v>3</v>
      </c>
      <c r="Q336" s="144">
        <f>O336/P336</f>
        <v>0</v>
      </c>
      <c r="R336" s="144" t="e">
        <f aca="true" t="shared" si="46" ref="R336:R362">Q336/Q$364*1000</f>
        <v>#DIV/0!</v>
      </c>
    </row>
    <row r="337" spans="1:18" ht="12.75">
      <c r="A337" s="144" t="s">
        <v>111</v>
      </c>
      <c r="B337" s="211" t="s">
        <v>105</v>
      </c>
      <c r="C337" s="517"/>
      <c r="D337" s="144">
        <f>C337</f>
        <v>0</v>
      </c>
      <c r="E337" s="517"/>
      <c r="F337" s="144">
        <f>E337</f>
        <v>0</v>
      </c>
      <c r="H337" s="144" t="s">
        <v>104</v>
      </c>
      <c r="I337" s="144">
        <f>D341</f>
        <v>0</v>
      </c>
      <c r="J337" s="480">
        <v>2</v>
      </c>
      <c r="K337" s="144">
        <f>I337/J337</f>
        <v>0</v>
      </c>
      <c r="L337" s="144" t="e">
        <f t="shared" si="45"/>
        <v>#DIV/0!</v>
      </c>
      <c r="M337" s="108"/>
      <c r="N337" s="200" t="s">
        <v>104</v>
      </c>
      <c r="O337" s="144">
        <f>F341</f>
        <v>0</v>
      </c>
      <c r="P337" s="514">
        <v>2</v>
      </c>
      <c r="Q337" s="144">
        <f>O337/P337</f>
        <v>0</v>
      </c>
      <c r="R337" s="144" t="e">
        <f t="shared" si="46"/>
        <v>#DIV/0!</v>
      </c>
    </row>
    <row r="338" spans="1:18" ht="12.75">
      <c r="A338" s="144" t="s">
        <v>112</v>
      </c>
      <c r="B338" s="211" t="s">
        <v>105</v>
      </c>
      <c r="C338" s="517"/>
      <c r="D338" s="144">
        <f>C338</f>
        <v>0</v>
      </c>
      <c r="E338" s="517"/>
      <c r="F338" s="144">
        <f>E338</f>
        <v>0</v>
      </c>
      <c r="H338" s="203" t="s">
        <v>117</v>
      </c>
      <c r="I338" s="144">
        <f>D342+D345</f>
        <v>0</v>
      </c>
      <c r="J338" s="480">
        <v>1</v>
      </c>
      <c r="K338" s="144">
        <f t="shared" si="43"/>
        <v>0</v>
      </c>
      <c r="L338" s="144" t="e">
        <f t="shared" si="45"/>
        <v>#DIV/0!</v>
      </c>
      <c r="M338" s="108"/>
      <c r="N338" s="201" t="s">
        <v>117</v>
      </c>
      <c r="O338" s="144">
        <f>F342+F345</f>
        <v>0</v>
      </c>
      <c r="P338" s="514">
        <v>1</v>
      </c>
      <c r="Q338" s="144">
        <f t="shared" si="44"/>
        <v>0</v>
      </c>
      <c r="R338" s="144" t="e">
        <f t="shared" si="46"/>
        <v>#DIV/0!</v>
      </c>
    </row>
    <row r="339" spans="1:18" ht="12.75">
      <c r="A339" s="144" t="s">
        <v>354</v>
      </c>
      <c r="B339" s="211" t="s">
        <v>353</v>
      </c>
      <c r="C339" s="517"/>
      <c r="D339" s="144">
        <f>C339*2.5</f>
        <v>0</v>
      </c>
      <c r="E339" s="517"/>
      <c r="F339" s="144">
        <f>E339*2.5</f>
        <v>0</v>
      </c>
      <c r="H339" s="203" t="s">
        <v>119</v>
      </c>
      <c r="I339" s="144">
        <f>D343+D344</f>
        <v>0</v>
      </c>
      <c r="J339" s="480">
        <v>0.8</v>
      </c>
      <c r="K339" s="144">
        <f t="shared" si="43"/>
        <v>0</v>
      </c>
      <c r="L339" s="144" t="e">
        <f t="shared" si="45"/>
        <v>#DIV/0!</v>
      </c>
      <c r="M339" s="108"/>
      <c r="N339" s="201" t="s">
        <v>119</v>
      </c>
      <c r="O339" s="144">
        <f>F343+F344</f>
        <v>0</v>
      </c>
      <c r="P339" s="514">
        <v>0.8</v>
      </c>
      <c r="Q339" s="144">
        <f t="shared" si="44"/>
        <v>0</v>
      </c>
      <c r="R339" s="144" t="e">
        <f t="shared" si="46"/>
        <v>#DIV/0!</v>
      </c>
    </row>
    <row r="340" spans="1:18" ht="12.75">
      <c r="A340" s="144" t="s">
        <v>356</v>
      </c>
      <c r="B340" s="211" t="s">
        <v>134</v>
      </c>
      <c r="C340" s="517"/>
      <c r="D340" s="144">
        <f>C340*2</f>
        <v>0</v>
      </c>
      <c r="E340" s="517"/>
      <c r="F340" s="144">
        <f>E340*2</f>
        <v>0</v>
      </c>
      <c r="H340" s="203" t="s">
        <v>133</v>
      </c>
      <c r="I340" s="144">
        <f>D346</f>
        <v>0</v>
      </c>
      <c r="J340" s="480">
        <v>1</v>
      </c>
      <c r="K340" s="144">
        <f t="shared" si="43"/>
        <v>0</v>
      </c>
      <c r="L340" s="144" t="e">
        <f t="shared" si="45"/>
        <v>#DIV/0!</v>
      </c>
      <c r="M340" s="108"/>
      <c r="N340" s="201" t="s">
        <v>133</v>
      </c>
      <c r="O340" s="144">
        <f>F346</f>
        <v>0</v>
      </c>
      <c r="P340" s="514">
        <v>1</v>
      </c>
      <c r="Q340" s="144">
        <f t="shared" si="44"/>
        <v>0</v>
      </c>
      <c r="R340" s="144" t="e">
        <f t="shared" si="46"/>
        <v>#DIV/0!</v>
      </c>
    </row>
    <row r="341" spans="1:18" ht="12.75">
      <c r="A341" s="144" t="s">
        <v>104</v>
      </c>
      <c r="B341" s="211" t="s">
        <v>105</v>
      </c>
      <c r="C341" s="517"/>
      <c r="D341" s="144">
        <f>C341</f>
        <v>0</v>
      </c>
      <c r="E341" s="517"/>
      <c r="F341" s="144">
        <f>E341</f>
        <v>0</v>
      </c>
      <c r="H341" s="203" t="s">
        <v>128</v>
      </c>
      <c r="I341" s="144">
        <f>D347+D348</f>
        <v>0</v>
      </c>
      <c r="J341" s="480">
        <v>2</v>
      </c>
      <c r="K341" s="144">
        <f t="shared" si="43"/>
        <v>0</v>
      </c>
      <c r="L341" s="144" t="e">
        <f t="shared" si="45"/>
        <v>#DIV/0!</v>
      </c>
      <c r="M341" s="108"/>
      <c r="N341" s="201" t="s">
        <v>128</v>
      </c>
      <c r="O341" s="144">
        <f>F347+F348</f>
        <v>0</v>
      </c>
      <c r="P341" s="514">
        <v>2</v>
      </c>
      <c r="Q341" s="144">
        <f t="shared" si="44"/>
        <v>0</v>
      </c>
      <c r="R341" s="144" t="e">
        <f t="shared" si="46"/>
        <v>#DIV/0!</v>
      </c>
    </row>
    <row r="342" spans="1:18" ht="12.75">
      <c r="A342" s="203" t="s">
        <v>115</v>
      </c>
      <c r="B342" s="211" t="s">
        <v>116</v>
      </c>
      <c r="C342" s="517"/>
      <c r="D342" s="144">
        <f>C342/4</f>
        <v>0</v>
      </c>
      <c r="E342" s="517"/>
      <c r="F342" s="114">
        <f>E342/4</f>
        <v>0</v>
      </c>
      <c r="H342" s="203" t="s">
        <v>121</v>
      </c>
      <c r="I342" s="144">
        <f>D351+D352</f>
        <v>0</v>
      </c>
      <c r="J342" s="480">
        <v>0.5</v>
      </c>
      <c r="K342" s="144">
        <f t="shared" si="43"/>
        <v>0</v>
      </c>
      <c r="L342" s="144" t="e">
        <f t="shared" si="45"/>
        <v>#DIV/0!</v>
      </c>
      <c r="M342" s="108"/>
      <c r="N342" s="201" t="s">
        <v>121</v>
      </c>
      <c r="O342" s="144">
        <f>F351+F352</f>
        <v>0</v>
      </c>
      <c r="P342" s="514">
        <v>0.5</v>
      </c>
      <c r="Q342" s="144">
        <f t="shared" si="44"/>
        <v>0</v>
      </c>
      <c r="R342" s="144" t="e">
        <f t="shared" si="46"/>
        <v>#DIV/0!</v>
      </c>
    </row>
    <row r="343" spans="1:18" ht="12.75">
      <c r="A343" s="203" t="s">
        <v>115</v>
      </c>
      <c r="B343" s="211" t="s">
        <v>118</v>
      </c>
      <c r="C343" s="517"/>
      <c r="D343" s="114">
        <f>C343/5</f>
        <v>0</v>
      </c>
      <c r="E343" s="517"/>
      <c r="F343" s="114">
        <f>E343/5</f>
        <v>0</v>
      </c>
      <c r="H343" s="203" t="s">
        <v>124</v>
      </c>
      <c r="I343" s="144">
        <f>D349+D350</f>
        <v>0</v>
      </c>
      <c r="J343" s="480">
        <v>0.5</v>
      </c>
      <c r="K343" s="144">
        <f t="shared" si="43"/>
        <v>0</v>
      </c>
      <c r="L343" s="144" t="e">
        <f t="shared" si="45"/>
        <v>#DIV/0!</v>
      </c>
      <c r="M343" s="108"/>
      <c r="N343" s="201" t="s">
        <v>124</v>
      </c>
      <c r="O343" s="144">
        <f>F349+F350</f>
        <v>0</v>
      </c>
      <c r="P343" s="514">
        <v>0.5</v>
      </c>
      <c r="Q343" s="144">
        <f t="shared" si="44"/>
        <v>0</v>
      </c>
      <c r="R343" s="144" t="e">
        <f t="shared" si="46"/>
        <v>#DIV/0!</v>
      </c>
    </row>
    <row r="344" spans="1:18" ht="12.75">
      <c r="A344" s="203" t="s">
        <v>115</v>
      </c>
      <c r="B344" s="203" t="s">
        <v>141</v>
      </c>
      <c r="C344" s="519"/>
      <c r="D344" s="144">
        <f>C344/2.5</f>
        <v>0</v>
      </c>
      <c r="E344" s="519"/>
      <c r="F344" s="144">
        <f>E344/2.5</f>
        <v>0</v>
      </c>
      <c r="H344" s="201" t="s">
        <v>159</v>
      </c>
      <c r="I344" s="144">
        <f>D354</f>
        <v>0</v>
      </c>
      <c r="J344" s="480">
        <v>1.2</v>
      </c>
      <c r="K344" s="144">
        <f t="shared" si="43"/>
        <v>0</v>
      </c>
      <c r="L344" s="209" t="e">
        <f t="shared" si="45"/>
        <v>#DIV/0!</v>
      </c>
      <c r="M344" s="108"/>
      <c r="N344" s="201" t="s">
        <v>159</v>
      </c>
      <c r="O344" s="144">
        <f>F354</f>
        <v>0</v>
      </c>
      <c r="P344" s="514">
        <v>1.2</v>
      </c>
      <c r="Q344" s="144">
        <f t="shared" si="44"/>
        <v>0</v>
      </c>
      <c r="R344" s="144" t="e">
        <f t="shared" si="46"/>
        <v>#DIV/0!</v>
      </c>
    </row>
    <row r="345" spans="1:18" ht="12.75">
      <c r="A345" s="203" t="s">
        <v>115</v>
      </c>
      <c r="B345" s="211" t="s">
        <v>120</v>
      </c>
      <c r="C345" s="517"/>
      <c r="D345" s="114">
        <f>C345/2</f>
        <v>0</v>
      </c>
      <c r="E345" s="517"/>
      <c r="F345" s="114">
        <f>E345/2</f>
        <v>0</v>
      </c>
      <c r="H345" s="201" t="s">
        <v>160</v>
      </c>
      <c r="I345" s="144">
        <f>D353</f>
        <v>0</v>
      </c>
      <c r="J345" s="480">
        <v>1.2</v>
      </c>
      <c r="K345" s="144">
        <f t="shared" si="43"/>
        <v>0</v>
      </c>
      <c r="L345" s="209" t="e">
        <f t="shared" si="45"/>
        <v>#DIV/0!</v>
      </c>
      <c r="M345" s="108"/>
      <c r="N345" s="201" t="s">
        <v>160</v>
      </c>
      <c r="O345" s="144">
        <f>F353</f>
        <v>0</v>
      </c>
      <c r="P345" s="514">
        <v>1.2</v>
      </c>
      <c r="Q345" s="144">
        <f t="shared" si="44"/>
        <v>0</v>
      </c>
      <c r="R345" s="144" t="e">
        <f t="shared" si="46"/>
        <v>#DIV/0!</v>
      </c>
    </row>
    <row r="346" spans="1:18" ht="12.75">
      <c r="A346" s="203" t="s">
        <v>133</v>
      </c>
      <c r="B346" s="211" t="s">
        <v>105</v>
      </c>
      <c r="C346" s="517"/>
      <c r="D346" s="114">
        <f>C346</f>
        <v>0</v>
      </c>
      <c r="E346" s="517"/>
      <c r="F346" s="114">
        <f>E346</f>
        <v>0</v>
      </c>
      <c r="H346" s="201" t="s">
        <v>131</v>
      </c>
      <c r="I346" s="114">
        <f>D355+D356</f>
        <v>0</v>
      </c>
      <c r="J346" s="480">
        <v>3</v>
      </c>
      <c r="K346" s="114">
        <f t="shared" si="43"/>
        <v>0</v>
      </c>
      <c r="L346" s="117" t="e">
        <f t="shared" si="45"/>
        <v>#DIV/0!</v>
      </c>
      <c r="M346" s="108"/>
      <c r="N346" s="201" t="s">
        <v>131</v>
      </c>
      <c r="O346" s="144">
        <f>F355+F356</f>
        <v>0</v>
      </c>
      <c r="P346" s="514">
        <v>3</v>
      </c>
      <c r="Q346" s="144">
        <f t="shared" si="44"/>
        <v>0</v>
      </c>
      <c r="R346" s="144" t="e">
        <f t="shared" si="46"/>
        <v>#DIV/0!</v>
      </c>
    </row>
    <row r="347" spans="1:18" ht="12.75">
      <c r="A347" s="203" t="s">
        <v>128</v>
      </c>
      <c r="B347" s="211" t="s">
        <v>123</v>
      </c>
      <c r="C347" s="517"/>
      <c r="D347" s="114">
        <f>C347/4</f>
        <v>0</v>
      </c>
      <c r="E347" s="517"/>
      <c r="F347" s="114">
        <f>E347/4</f>
        <v>0</v>
      </c>
      <c r="H347" s="201" t="s">
        <v>161</v>
      </c>
      <c r="I347" s="114">
        <f>D358</f>
        <v>0</v>
      </c>
      <c r="J347" s="480">
        <v>0.4</v>
      </c>
      <c r="K347" s="114">
        <f t="shared" si="43"/>
        <v>0</v>
      </c>
      <c r="L347" s="117" t="e">
        <f t="shared" si="45"/>
        <v>#DIV/0!</v>
      </c>
      <c r="M347" s="108"/>
      <c r="N347" s="201" t="s">
        <v>161</v>
      </c>
      <c r="O347" s="144">
        <f>F358</f>
        <v>0</v>
      </c>
      <c r="P347" s="514">
        <v>0.4</v>
      </c>
      <c r="Q347" s="144">
        <f t="shared" si="44"/>
        <v>0</v>
      </c>
      <c r="R347" s="144" t="e">
        <f t="shared" si="46"/>
        <v>#DIV/0!</v>
      </c>
    </row>
    <row r="348" spans="1:18" ht="12.75">
      <c r="A348" s="203" t="s">
        <v>128</v>
      </c>
      <c r="B348" s="211" t="s">
        <v>125</v>
      </c>
      <c r="C348" s="517"/>
      <c r="D348" s="114">
        <f>C348/2</f>
        <v>0</v>
      </c>
      <c r="E348" s="517"/>
      <c r="F348" s="114">
        <f>E348/2</f>
        <v>0</v>
      </c>
      <c r="H348" s="201" t="s">
        <v>162</v>
      </c>
      <c r="I348" s="114">
        <f>D357</f>
        <v>0</v>
      </c>
      <c r="J348" s="480">
        <v>0.4</v>
      </c>
      <c r="K348" s="114">
        <f t="shared" si="43"/>
        <v>0</v>
      </c>
      <c r="L348" s="117" t="e">
        <f t="shared" si="45"/>
        <v>#DIV/0!</v>
      </c>
      <c r="M348" s="108"/>
      <c r="N348" s="201" t="s">
        <v>162</v>
      </c>
      <c r="O348" s="144">
        <f>F357</f>
        <v>0</v>
      </c>
      <c r="P348" s="514">
        <v>0.4</v>
      </c>
      <c r="Q348" s="144">
        <f t="shared" si="44"/>
        <v>0</v>
      </c>
      <c r="R348" s="144" t="e">
        <f t="shared" si="46"/>
        <v>#DIV/0!</v>
      </c>
    </row>
    <row r="349" spans="1:18" ht="12.75">
      <c r="A349" s="203" t="s">
        <v>122</v>
      </c>
      <c r="B349" s="211" t="s">
        <v>123</v>
      </c>
      <c r="C349" s="517"/>
      <c r="D349" s="114">
        <f>C349/4</f>
        <v>0</v>
      </c>
      <c r="E349" s="517"/>
      <c r="F349" s="114">
        <f>E349/4</f>
        <v>0</v>
      </c>
      <c r="H349" s="201" t="s">
        <v>126</v>
      </c>
      <c r="I349" s="114">
        <f>D359+D360</f>
        <v>0</v>
      </c>
      <c r="J349" s="480">
        <v>14</v>
      </c>
      <c r="K349" s="114">
        <f t="shared" si="43"/>
        <v>0</v>
      </c>
      <c r="L349" s="117" t="e">
        <f t="shared" si="45"/>
        <v>#DIV/0!</v>
      </c>
      <c r="M349" s="108"/>
      <c r="N349" s="201" t="s">
        <v>126</v>
      </c>
      <c r="O349" s="144">
        <f>F359+F360</f>
        <v>0</v>
      </c>
      <c r="P349" s="514">
        <v>14</v>
      </c>
      <c r="Q349" s="144">
        <f t="shared" si="44"/>
        <v>0</v>
      </c>
      <c r="R349" s="144" t="e">
        <f t="shared" si="46"/>
        <v>#DIV/0!</v>
      </c>
    </row>
    <row r="350" spans="1:18" ht="12.75">
      <c r="A350" s="203" t="s">
        <v>122</v>
      </c>
      <c r="B350" s="211" t="s">
        <v>125</v>
      </c>
      <c r="C350" s="517"/>
      <c r="D350" s="114">
        <f>C350/2</f>
        <v>0</v>
      </c>
      <c r="E350" s="517"/>
      <c r="F350" s="114">
        <f>E350/2</f>
        <v>0</v>
      </c>
      <c r="H350" s="201" t="s">
        <v>138</v>
      </c>
      <c r="I350" s="114">
        <f>D361</f>
        <v>0</v>
      </c>
      <c r="J350" s="480">
        <v>0.15</v>
      </c>
      <c r="K350" s="114">
        <f t="shared" si="43"/>
        <v>0</v>
      </c>
      <c r="L350" s="117" t="e">
        <f t="shared" si="45"/>
        <v>#DIV/0!</v>
      </c>
      <c r="M350" s="108"/>
      <c r="N350" s="201" t="s">
        <v>138</v>
      </c>
      <c r="O350" s="144">
        <f>F361</f>
        <v>0</v>
      </c>
      <c r="P350" s="514">
        <v>0.15</v>
      </c>
      <c r="Q350" s="144">
        <f t="shared" si="44"/>
        <v>0</v>
      </c>
      <c r="R350" s="144" t="e">
        <f t="shared" si="46"/>
        <v>#DIV/0!</v>
      </c>
    </row>
    <row r="351" spans="1:18" ht="12.75">
      <c r="A351" s="201" t="s">
        <v>122</v>
      </c>
      <c r="B351" s="211" t="s">
        <v>116</v>
      </c>
      <c r="C351" s="113"/>
      <c r="D351" s="114">
        <f>C351/4</f>
        <v>0</v>
      </c>
      <c r="E351" s="113"/>
      <c r="F351" s="114">
        <f>E351/4</f>
        <v>0</v>
      </c>
      <c r="H351" s="201" t="s">
        <v>139</v>
      </c>
      <c r="I351" s="114">
        <f>D362+D363</f>
        <v>0</v>
      </c>
      <c r="J351" s="480">
        <v>0.3</v>
      </c>
      <c r="K351" s="114">
        <f t="shared" si="43"/>
        <v>0</v>
      </c>
      <c r="L351" s="117" t="e">
        <f t="shared" si="45"/>
        <v>#DIV/0!</v>
      </c>
      <c r="M351" s="108"/>
      <c r="N351" s="201" t="s">
        <v>139</v>
      </c>
      <c r="O351" s="144">
        <f>F362+F363</f>
        <v>0</v>
      </c>
      <c r="P351" s="514">
        <v>0.3</v>
      </c>
      <c r="Q351" s="144">
        <f t="shared" si="44"/>
        <v>0</v>
      </c>
      <c r="R351" s="144" t="e">
        <f t="shared" si="46"/>
        <v>#DIV/0!</v>
      </c>
    </row>
    <row r="352" spans="1:18" ht="12.75">
      <c r="A352" s="201" t="s">
        <v>122</v>
      </c>
      <c r="B352" s="211" t="s">
        <v>120</v>
      </c>
      <c r="C352" s="113"/>
      <c r="D352" s="114">
        <f>C352/2</f>
        <v>0</v>
      </c>
      <c r="E352" s="113"/>
      <c r="F352" s="114">
        <f>E352/2</f>
        <v>0</v>
      </c>
      <c r="H352" s="201" t="s">
        <v>137</v>
      </c>
      <c r="I352" s="114">
        <f>D364+D365</f>
        <v>0</v>
      </c>
      <c r="J352" s="480">
        <v>0.4</v>
      </c>
      <c r="K352" s="114">
        <f t="shared" si="43"/>
        <v>0</v>
      </c>
      <c r="L352" s="117" t="e">
        <f t="shared" si="45"/>
        <v>#DIV/0!</v>
      </c>
      <c r="M352" s="108"/>
      <c r="N352" s="201" t="s">
        <v>137</v>
      </c>
      <c r="O352" s="114">
        <f>F364+F365</f>
        <v>0</v>
      </c>
      <c r="P352" s="514">
        <v>0.4</v>
      </c>
      <c r="Q352" s="114">
        <f t="shared" si="44"/>
        <v>0</v>
      </c>
      <c r="R352" s="114" t="e">
        <f t="shared" si="46"/>
        <v>#DIV/0!</v>
      </c>
    </row>
    <row r="353" spans="1:18" ht="12.75">
      <c r="A353" s="201" t="s">
        <v>153</v>
      </c>
      <c r="B353" s="211" t="s">
        <v>155</v>
      </c>
      <c r="C353" s="113"/>
      <c r="D353" s="114">
        <f>C353/1.67</f>
        <v>0</v>
      </c>
      <c r="E353" s="113"/>
      <c r="F353" s="114">
        <f>E353/1.67</f>
        <v>0</v>
      </c>
      <c r="H353" s="201" t="s">
        <v>135</v>
      </c>
      <c r="I353" s="114">
        <f>D366+D367</f>
        <v>0</v>
      </c>
      <c r="J353" s="480">
        <v>2</v>
      </c>
      <c r="K353" s="114">
        <f t="shared" si="43"/>
        <v>0</v>
      </c>
      <c r="L353" s="117" t="e">
        <f t="shared" si="45"/>
        <v>#DIV/0!</v>
      </c>
      <c r="M353" s="108"/>
      <c r="N353" s="201" t="s">
        <v>135</v>
      </c>
      <c r="O353" s="114">
        <f>F366+F367</f>
        <v>0</v>
      </c>
      <c r="P353" s="514">
        <v>2</v>
      </c>
      <c r="Q353" s="114">
        <f t="shared" si="44"/>
        <v>0</v>
      </c>
      <c r="R353" s="114" t="e">
        <f t="shared" si="46"/>
        <v>#DIV/0!</v>
      </c>
    </row>
    <row r="354" spans="1:18" ht="12.75">
      <c r="A354" s="201" t="s">
        <v>153</v>
      </c>
      <c r="B354" s="211" t="s">
        <v>154</v>
      </c>
      <c r="C354" s="113"/>
      <c r="D354" s="114">
        <f>C354/1.67</f>
        <v>0</v>
      </c>
      <c r="E354" s="113"/>
      <c r="F354" s="114">
        <f>E354/1.67</f>
        <v>0</v>
      </c>
      <c r="H354" s="144" t="s">
        <v>265</v>
      </c>
      <c r="I354" s="144">
        <f>D368</f>
        <v>0</v>
      </c>
      <c r="J354" s="480">
        <v>0.28</v>
      </c>
      <c r="K354" s="114">
        <f aca="true" t="shared" si="47" ref="K354:K362">I354/J354</f>
        <v>0</v>
      </c>
      <c r="L354" s="117" t="e">
        <f t="shared" si="45"/>
        <v>#DIV/0!</v>
      </c>
      <c r="M354" s="145"/>
      <c r="N354" s="144" t="s">
        <v>265</v>
      </c>
      <c r="O354" s="144">
        <f>F368</f>
        <v>0</v>
      </c>
      <c r="P354" s="514">
        <v>0.28</v>
      </c>
      <c r="Q354" s="114">
        <f aca="true" t="shared" si="48" ref="Q354:Q362">O354/P354</f>
        <v>0</v>
      </c>
      <c r="R354" s="114" t="e">
        <f t="shared" si="46"/>
        <v>#DIV/0!</v>
      </c>
    </row>
    <row r="355" spans="1:18" ht="12.75">
      <c r="A355" s="201" t="s">
        <v>131</v>
      </c>
      <c r="B355" s="211" t="s">
        <v>125</v>
      </c>
      <c r="C355" s="113"/>
      <c r="D355" s="114">
        <f>C355/2</f>
        <v>0</v>
      </c>
      <c r="E355" s="113"/>
      <c r="F355" s="114">
        <f>E355/2</f>
        <v>0</v>
      </c>
      <c r="H355" s="144" t="s">
        <v>266</v>
      </c>
      <c r="I355" s="144">
        <f>D369</f>
        <v>0</v>
      </c>
      <c r="J355" s="480">
        <v>0.1</v>
      </c>
      <c r="K355" s="114">
        <f t="shared" si="47"/>
        <v>0</v>
      </c>
      <c r="L355" s="117" t="e">
        <f t="shared" si="45"/>
        <v>#DIV/0!</v>
      </c>
      <c r="M355" s="145"/>
      <c r="N355" s="144" t="s">
        <v>266</v>
      </c>
      <c r="O355" s="144">
        <f>F369</f>
        <v>0</v>
      </c>
      <c r="P355" s="514">
        <v>0.1</v>
      </c>
      <c r="Q355" s="114">
        <f t="shared" si="48"/>
        <v>0</v>
      </c>
      <c r="R355" s="114" t="e">
        <f t="shared" si="46"/>
        <v>#DIV/0!</v>
      </c>
    </row>
    <row r="356" spans="1:18" ht="12.75">
      <c r="A356" s="201" t="s">
        <v>131</v>
      </c>
      <c r="B356" s="211" t="s">
        <v>105</v>
      </c>
      <c r="C356" s="113"/>
      <c r="D356" s="114">
        <f>C356</f>
        <v>0</v>
      </c>
      <c r="E356" s="113"/>
      <c r="F356" s="114">
        <f>E356</f>
        <v>0</v>
      </c>
      <c r="H356" s="200" t="s">
        <v>235</v>
      </c>
      <c r="I356" s="114">
        <f>D370</f>
        <v>0</v>
      </c>
      <c r="J356" s="480">
        <v>0.04</v>
      </c>
      <c r="K356" s="114">
        <f t="shared" si="47"/>
        <v>0</v>
      </c>
      <c r="L356" s="117" t="e">
        <f t="shared" si="45"/>
        <v>#DIV/0!</v>
      </c>
      <c r="M356" s="108"/>
      <c r="N356" s="144" t="s">
        <v>235</v>
      </c>
      <c r="O356" s="114">
        <f>F370</f>
        <v>0</v>
      </c>
      <c r="P356" s="514">
        <v>0.04</v>
      </c>
      <c r="Q356" s="114">
        <f t="shared" si="48"/>
        <v>0</v>
      </c>
      <c r="R356" s="114" t="e">
        <f t="shared" si="46"/>
        <v>#DIV/0!</v>
      </c>
    </row>
    <row r="357" spans="1:18" ht="12.75">
      <c r="A357" s="201" t="s">
        <v>156</v>
      </c>
      <c r="B357" s="211" t="s">
        <v>158</v>
      </c>
      <c r="C357" s="113"/>
      <c r="D357" s="114">
        <f>C357/2.5</f>
        <v>0</v>
      </c>
      <c r="E357" s="113"/>
      <c r="F357" s="114">
        <f>E357/2.5</f>
        <v>0</v>
      </c>
      <c r="H357" s="200" t="s">
        <v>236</v>
      </c>
      <c r="I357" s="114">
        <f>D371</f>
        <v>0</v>
      </c>
      <c r="J357" s="479">
        <v>0.21</v>
      </c>
      <c r="K357" s="114">
        <f t="shared" si="47"/>
        <v>0</v>
      </c>
      <c r="L357" s="117" t="e">
        <f t="shared" si="45"/>
        <v>#DIV/0!</v>
      </c>
      <c r="M357" s="108"/>
      <c r="N357" s="144" t="s">
        <v>236</v>
      </c>
      <c r="O357" s="114">
        <f>F371</f>
        <v>0</v>
      </c>
      <c r="P357" s="515">
        <v>0.21</v>
      </c>
      <c r="Q357" s="114">
        <f t="shared" si="48"/>
        <v>0</v>
      </c>
      <c r="R357" s="114" t="e">
        <f t="shared" si="46"/>
        <v>#DIV/0!</v>
      </c>
    </row>
    <row r="358" spans="1:18" ht="12.75">
      <c r="A358" s="201" t="s">
        <v>156</v>
      </c>
      <c r="B358" s="211" t="s">
        <v>157</v>
      </c>
      <c r="C358" s="113"/>
      <c r="D358" s="114">
        <f>C358/2.5</f>
        <v>0</v>
      </c>
      <c r="E358" s="113"/>
      <c r="F358" s="114">
        <f>E358/2.5</f>
        <v>0</v>
      </c>
      <c r="H358" s="200" t="s">
        <v>237</v>
      </c>
      <c r="I358" s="114">
        <f>D372</f>
        <v>0</v>
      </c>
      <c r="J358" s="479">
        <v>0.1</v>
      </c>
      <c r="K358" s="114">
        <f t="shared" si="47"/>
        <v>0</v>
      </c>
      <c r="L358" s="117" t="e">
        <f t="shared" si="45"/>
        <v>#DIV/0!</v>
      </c>
      <c r="M358" s="108"/>
      <c r="N358" s="144" t="s">
        <v>237</v>
      </c>
      <c r="O358" s="114">
        <f>F372</f>
        <v>0</v>
      </c>
      <c r="P358" s="515">
        <v>0.1</v>
      </c>
      <c r="Q358" s="114">
        <f t="shared" si="48"/>
        <v>0</v>
      </c>
      <c r="R358" s="114" t="e">
        <f t="shared" si="46"/>
        <v>#DIV/0!</v>
      </c>
    </row>
    <row r="359" spans="1:18" ht="12.75">
      <c r="A359" s="201" t="s">
        <v>129</v>
      </c>
      <c r="B359" s="211" t="s">
        <v>130</v>
      </c>
      <c r="C359" s="113"/>
      <c r="D359" s="114">
        <f>C359*4</f>
        <v>0</v>
      </c>
      <c r="E359" s="113"/>
      <c r="F359" s="114">
        <f>E359*4</f>
        <v>0</v>
      </c>
      <c r="H359" s="200" t="s">
        <v>238</v>
      </c>
      <c r="I359" s="114">
        <f>D373+D374</f>
        <v>0</v>
      </c>
      <c r="J359" s="479">
        <v>0.05</v>
      </c>
      <c r="K359" s="114">
        <f t="shared" si="47"/>
        <v>0</v>
      </c>
      <c r="L359" s="117" t="e">
        <f t="shared" si="45"/>
        <v>#DIV/0!</v>
      </c>
      <c r="M359" s="108"/>
      <c r="N359" s="144" t="s">
        <v>238</v>
      </c>
      <c r="O359" s="114">
        <f>F373+F374</f>
        <v>0</v>
      </c>
      <c r="P359" s="515">
        <v>0.05</v>
      </c>
      <c r="Q359" s="114">
        <f t="shared" si="48"/>
        <v>0</v>
      </c>
      <c r="R359" s="114" t="e">
        <f t="shared" si="46"/>
        <v>#DIV/0!</v>
      </c>
    </row>
    <row r="360" spans="1:18" ht="12.75">
      <c r="A360" s="201" t="s">
        <v>129</v>
      </c>
      <c r="B360" s="211" t="s">
        <v>132</v>
      </c>
      <c r="C360" s="113"/>
      <c r="D360" s="114">
        <f>C360*2</f>
        <v>0</v>
      </c>
      <c r="E360" s="113"/>
      <c r="F360" s="114">
        <f>E360*2</f>
        <v>0</v>
      </c>
      <c r="H360" s="200" t="s">
        <v>240</v>
      </c>
      <c r="I360" s="114">
        <f>D375</f>
        <v>0</v>
      </c>
      <c r="J360" s="479">
        <v>0.2</v>
      </c>
      <c r="K360" s="114">
        <f t="shared" si="47"/>
        <v>0</v>
      </c>
      <c r="L360" s="117" t="e">
        <f t="shared" si="45"/>
        <v>#DIV/0!</v>
      </c>
      <c r="M360" s="108"/>
      <c r="N360" s="144" t="s">
        <v>240</v>
      </c>
      <c r="O360" s="114">
        <f>F375</f>
        <v>0</v>
      </c>
      <c r="P360" s="515">
        <v>0.2</v>
      </c>
      <c r="Q360" s="114">
        <f t="shared" si="48"/>
        <v>0</v>
      </c>
      <c r="R360" s="114" t="e">
        <f t="shared" si="46"/>
        <v>#DIV/0!</v>
      </c>
    </row>
    <row r="361" spans="1:18" ht="12.75">
      <c r="A361" s="201" t="s">
        <v>138</v>
      </c>
      <c r="B361" s="211" t="s">
        <v>142</v>
      </c>
      <c r="C361" s="113"/>
      <c r="D361" s="114">
        <f>C361/20</f>
        <v>0</v>
      </c>
      <c r="E361" s="113"/>
      <c r="F361" s="114">
        <f>E361/20</f>
        <v>0</v>
      </c>
      <c r="H361" s="200" t="s">
        <v>242</v>
      </c>
      <c r="I361" s="114">
        <f>D376</f>
        <v>0</v>
      </c>
      <c r="J361" s="479">
        <v>0.1</v>
      </c>
      <c r="K361" s="114">
        <f t="shared" si="47"/>
        <v>0</v>
      </c>
      <c r="L361" s="117" t="e">
        <f t="shared" si="45"/>
        <v>#DIV/0!</v>
      </c>
      <c r="M361" s="108"/>
      <c r="N361" s="144" t="s">
        <v>242</v>
      </c>
      <c r="O361" s="114">
        <f>F376</f>
        <v>0</v>
      </c>
      <c r="P361" s="515">
        <v>0.1</v>
      </c>
      <c r="Q361" s="114">
        <f t="shared" si="48"/>
        <v>0</v>
      </c>
      <c r="R361" s="114" t="e">
        <f t="shared" si="46"/>
        <v>#DIV/0!</v>
      </c>
    </row>
    <row r="362" spans="1:18" ht="13.5" thickBot="1">
      <c r="A362" s="201" t="s">
        <v>139</v>
      </c>
      <c r="B362" s="211" t="s">
        <v>239</v>
      </c>
      <c r="C362" s="113"/>
      <c r="D362" s="114">
        <f>C362/30</f>
        <v>0</v>
      </c>
      <c r="E362" s="113"/>
      <c r="F362" s="114">
        <f>E362/30</f>
        <v>0</v>
      </c>
      <c r="H362" s="202" t="s">
        <v>243</v>
      </c>
      <c r="I362" s="120">
        <f>D377</f>
        <v>0</v>
      </c>
      <c r="J362" s="481">
        <v>0.4</v>
      </c>
      <c r="K362" s="120">
        <f t="shared" si="47"/>
        <v>0</v>
      </c>
      <c r="L362" s="129" t="e">
        <f t="shared" si="45"/>
        <v>#DIV/0!</v>
      </c>
      <c r="M362" s="108"/>
      <c r="N362" s="204" t="s">
        <v>243</v>
      </c>
      <c r="O362" s="120">
        <f>F377</f>
        <v>0</v>
      </c>
      <c r="P362" s="516">
        <v>0.4</v>
      </c>
      <c r="Q362" s="120">
        <f t="shared" si="48"/>
        <v>0</v>
      </c>
      <c r="R362" s="120" t="e">
        <f t="shared" si="46"/>
        <v>#DIV/0!</v>
      </c>
    </row>
    <row r="363" spans="1:6" ht="13.5" thickBot="1">
      <c r="A363" s="201" t="s">
        <v>139</v>
      </c>
      <c r="B363" s="211" t="s">
        <v>241</v>
      </c>
      <c r="C363" s="113"/>
      <c r="D363" s="114">
        <f>C363/6.67</f>
        <v>0</v>
      </c>
      <c r="E363" s="113"/>
      <c r="F363" s="114">
        <f>E363/6.67</f>
        <v>0</v>
      </c>
    </row>
    <row r="364" spans="1:17" ht="13.5" thickBot="1">
      <c r="A364" s="201" t="s">
        <v>137</v>
      </c>
      <c r="B364" s="211" t="s">
        <v>118</v>
      </c>
      <c r="C364" s="113"/>
      <c r="D364" s="114">
        <f>C364/5</f>
        <v>0</v>
      </c>
      <c r="E364" s="113"/>
      <c r="F364" s="114">
        <f>E364/5</f>
        <v>0</v>
      </c>
      <c r="J364" s="130" t="s">
        <v>140</v>
      </c>
      <c r="K364" s="123">
        <f>SUM('Plan2 - UTI'!I134:I137)</f>
        <v>0</v>
      </c>
      <c r="P364" s="130" t="s">
        <v>140</v>
      </c>
      <c r="Q364" s="123">
        <f>'Plan2 - UTI'!I138</f>
        <v>0</v>
      </c>
    </row>
    <row r="365" spans="1:6" ht="12.75">
      <c r="A365" s="201" t="s">
        <v>137</v>
      </c>
      <c r="B365" s="211" t="s">
        <v>141</v>
      </c>
      <c r="C365" s="113"/>
      <c r="D365" s="114">
        <f>C365/2.5</f>
        <v>0</v>
      </c>
      <c r="E365" s="113"/>
      <c r="F365" s="114">
        <f>E365/2.5</f>
        <v>0</v>
      </c>
    </row>
    <row r="366" spans="1:6" ht="12.75">
      <c r="A366" s="201" t="s">
        <v>135</v>
      </c>
      <c r="B366" s="211" t="s">
        <v>125</v>
      </c>
      <c r="C366" s="113"/>
      <c r="D366" s="114">
        <f>C366/2</f>
        <v>0</v>
      </c>
      <c r="E366" s="113"/>
      <c r="F366" s="114">
        <f>E366/2</f>
        <v>0</v>
      </c>
    </row>
    <row r="367" spans="1:6" ht="12.75">
      <c r="A367" s="212" t="s">
        <v>135</v>
      </c>
      <c r="B367" s="213" t="s">
        <v>105</v>
      </c>
      <c r="C367" s="124"/>
      <c r="D367" s="125">
        <f>C367</f>
        <v>0</v>
      </c>
      <c r="E367" s="124"/>
      <c r="F367" s="125">
        <f>E367</f>
        <v>0</v>
      </c>
    </row>
    <row r="368" spans="1:6" ht="12.75">
      <c r="A368" s="201" t="s">
        <v>265</v>
      </c>
      <c r="B368" s="214" t="s">
        <v>125</v>
      </c>
      <c r="C368" s="124"/>
      <c r="D368" s="125">
        <f>C368/2</f>
        <v>0</v>
      </c>
      <c r="E368" s="124"/>
      <c r="F368" s="125">
        <f>E368/2</f>
        <v>0</v>
      </c>
    </row>
    <row r="369" spans="1:6" ht="12.75">
      <c r="A369" s="201" t="s">
        <v>266</v>
      </c>
      <c r="B369" s="214" t="s">
        <v>267</v>
      </c>
      <c r="C369" s="124"/>
      <c r="D369" s="125">
        <f>C369/20</f>
        <v>0</v>
      </c>
      <c r="E369" s="124"/>
      <c r="F369" s="125">
        <f>E369/20</f>
        <v>0</v>
      </c>
    </row>
    <row r="370" spans="1:6" ht="12.75">
      <c r="A370" s="200" t="s">
        <v>235</v>
      </c>
      <c r="B370" s="211" t="s">
        <v>244</v>
      </c>
      <c r="C370" s="113"/>
      <c r="D370" s="114">
        <f>C370/20</f>
        <v>0</v>
      </c>
      <c r="E370" s="113"/>
      <c r="F370" s="114">
        <f>E370/20</f>
        <v>0</v>
      </c>
    </row>
    <row r="371" spans="1:6" ht="12.75">
      <c r="A371" s="200" t="s">
        <v>236</v>
      </c>
      <c r="B371" s="211" t="s">
        <v>244</v>
      </c>
      <c r="C371" s="113"/>
      <c r="D371" s="114">
        <f>C371/20</f>
        <v>0</v>
      </c>
      <c r="E371" s="113"/>
      <c r="F371" s="114">
        <f>E371/20</f>
        <v>0</v>
      </c>
    </row>
    <row r="372" spans="1:6" ht="12.75">
      <c r="A372" s="200" t="s">
        <v>237</v>
      </c>
      <c r="B372" s="211" t="s">
        <v>245</v>
      </c>
      <c r="C372" s="113"/>
      <c r="D372" s="114">
        <f>C372/10</f>
        <v>0</v>
      </c>
      <c r="E372" s="113"/>
      <c r="F372" s="114">
        <f>E372/10</f>
        <v>0</v>
      </c>
    </row>
    <row r="373" spans="1:6" ht="12.75">
      <c r="A373" s="200" t="s">
        <v>238</v>
      </c>
      <c r="B373" s="211" t="s">
        <v>244</v>
      </c>
      <c r="C373" s="113"/>
      <c r="D373" s="114">
        <f>C373/20</f>
        <v>0</v>
      </c>
      <c r="E373" s="113"/>
      <c r="F373" s="114">
        <f>E373/20</f>
        <v>0</v>
      </c>
    </row>
    <row r="374" spans="1:17" ht="12.75">
      <c r="A374" s="200" t="s">
        <v>238</v>
      </c>
      <c r="B374" s="211" t="s">
        <v>246</v>
      </c>
      <c r="C374" s="113"/>
      <c r="D374" s="114">
        <f>C374*0.07</f>
        <v>0</v>
      </c>
      <c r="E374" s="113"/>
      <c r="F374" s="114">
        <f>E374*0.07</f>
        <v>0</v>
      </c>
      <c r="P374" s="130"/>
      <c r="Q374" s="107"/>
    </row>
    <row r="375" spans="1:6" ht="12.75">
      <c r="A375" s="200" t="s">
        <v>240</v>
      </c>
      <c r="B375" s="211" t="s">
        <v>247</v>
      </c>
      <c r="C375" s="113"/>
      <c r="D375" s="114">
        <f>C375/5</f>
        <v>0</v>
      </c>
      <c r="E375" s="113"/>
      <c r="F375" s="114">
        <f>E375/5</f>
        <v>0</v>
      </c>
    </row>
    <row r="376" spans="1:6" ht="12.75">
      <c r="A376" s="200" t="s">
        <v>242</v>
      </c>
      <c r="B376" s="211" t="s">
        <v>245</v>
      </c>
      <c r="C376" s="113"/>
      <c r="D376" s="114">
        <f>C376/10</f>
        <v>0</v>
      </c>
      <c r="E376" s="113"/>
      <c r="F376" s="114">
        <f>E376/10</f>
        <v>0</v>
      </c>
    </row>
    <row r="377" spans="1:6" ht="13.5" thickBot="1">
      <c r="A377" s="202" t="s">
        <v>243</v>
      </c>
      <c r="B377" s="215" t="s">
        <v>248</v>
      </c>
      <c r="C377" s="126"/>
      <c r="D377" s="120">
        <f>C377/5</f>
        <v>0</v>
      </c>
      <c r="E377" s="126"/>
      <c r="F377" s="120">
        <f>E377/5</f>
        <v>0</v>
      </c>
    </row>
    <row r="378" ht="13.5" thickBot="1"/>
    <row r="379" spans="1:18" ht="13.5" thickBot="1">
      <c r="A379" s="567" t="s">
        <v>46</v>
      </c>
      <c r="B379" s="568"/>
      <c r="C379" s="765" t="s">
        <v>96</v>
      </c>
      <c r="D379" s="766"/>
      <c r="E379" s="765" t="s">
        <v>97</v>
      </c>
      <c r="F379" s="766"/>
      <c r="H379" s="569" t="s">
        <v>96</v>
      </c>
      <c r="I379" s="570"/>
      <c r="J379" s="571"/>
      <c r="K379" s="571"/>
      <c r="L379" s="571"/>
      <c r="M379" s="571"/>
      <c r="N379" s="569" t="s">
        <v>97</v>
      </c>
      <c r="O379" s="572"/>
      <c r="P379" s="571"/>
      <c r="Q379" s="571"/>
      <c r="R379" s="571"/>
    </row>
    <row r="380" spans="1:18" ht="13.5" thickBot="1">
      <c r="A380" s="309" t="s">
        <v>98</v>
      </c>
      <c r="B380" s="309" t="s">
        <v>99</v>
      </c>
      <c r="C380" s="309" t="s">
        <v>100</v>
      </c>
      <c r="D380" s="309" t="s">
        <v>101</v>
      </c>
      <c r="E380" s="309" t="s">
        <v>100</v>
      </c>
      <c r="F380" s="109" t="s">
        <v>101</v>
      </c>
      <c r="H380" s="573" t="s">
        <v>46</v>
      </c>
      <c r="I380" s="574" t="s">
        <v>102</v>
      </c>
      <c r="J380" s="574" t="s">
        <v>103</v>
      </c>
      <c r="K380" s="575"/>
      <c r="L380" s="576"/>
      <c r="M380" s="571"/>
      <c r="N380" s="573" t="s">
        <v>46</v>
      </c>
      <c r="O380" s="574" t="s">
        <v>102</v>
      </c>
      <c r="P380" s="574" t="s">
        <v>103</v>
      </c>
      <c r="Q380" s="575"/>
      <c r="R380" s="576"/>
    </row>
    <row r="381" spans="1:18" ht="13.5" thickBot="1">
      <c r="A381" s="553" t="s">
        <v>386</v>
      </c>
      <c r="B381" s="553" t="s">
        <v>387</v>
      </c>
      <c r="C381" s="523"/>
      <c r="D381" s="553">
        <f>C381/10</f>
        <v>0</v>
      </c>
      <c r="E381" s="524"/>
      <c r="F381" s="553">
        <f>E381/10</f>
        <v>0</v>
      </c>
      <c r="H381" s="110" t="s">
        <v>106</v>
      </c>
      <c r="I381" s="111" t="s">
        <v>107</v>
      </c>
      <c r="J381" s="478" t="s">
        <v>108</v>
      </c>
      <c r="K381" s="112" t="s">
        <v>109</v>
      </c>
      <c r="L381" s="111" t="s">
        <v>110</v>
      </c>
      <c r="M381" s="108"/>
      <c r="N381" s="110" t="s">
        <v>106</v>
      </c>
      <c r="O381" s="111" t="s">
        <v>107</v>
      </c>
      <c r="P381" s="478" t="s">
        <v>108</v>
      </c>
      <c r="Q381" s="112" t="s">
        <v>109</v>
      </c>
      <c r="R381" s="111" t="s">
        <v>110</v>
      </c>
    </row>
    <row r="382" spans="1:18" ht="12.75">
      <c r="A382" s="203" t="s">
        <v>386</v>
      </c>
      <c r="B382" s="203" t="s">
        <v>388</v>
      </c>
      <c r="C382" s="496"/>
      <c r="D382" s="203">
        <f>C382/4</f>
        <v>0</v>
      </c>
      <c r="E382" s="497"/>
      <c r="F382" s="203">
        <f>E382/4</f>
        <v>0</v>
      </c>
      <c r="H382" s="556" t="s">
        <v>385</v>
      </c>
      <c r="I382" s="206">
        <f>SUM(D381:D384)</f>
        <v>0</v>
      </c>
      <c r="J382" s="206">
        <v>1</v>
      </c>
      <c r="K382" s="206">
        <f>I382/J382</f>
        <v>0</v>
      </c>
      <c r="L382" s="206" t="e">
        <f aca="true" t="shared" si="49" ref="L382:L387">K382/K$416*1000</f>
        <v>#DIV/0!</v>
      </c>
      <c r="M382" s="512"/>
      <c r="N382" s="556" t="s">
        <v>385</v>
      </c>
      <c r="O382" s="206">
        <f>SUM(F381:F384)</f>
        <v>0</v>
      </c>
      <c r="P382" s="206">
        <v>1</v>
      </c>
      <c r="Q382" s="206">
        <f>O382/P382</f>
        <v>0</v>
      </c>
      <c r="R382" s="206" t="e">
        <f aca="true" t="shared" si="50" ref="R382:R387">Q382/Q$416*1000</f>
        <v>#DIV/0!</v>
      </c>
    </row>
    <row r="383" spans="1:18" ht="12.75">
      <c r="A383" s="203" t="s">
        <v>386</v>
      </c>
      <c r="B383" s="203" t="s">
        <v>389</v>
      </c>
      <c r="C383" s="496"/>
      <c r="D383" s="203">
        <f>C383/2</f>
        <v>0</v>
      </c>
      <c r="E383" s="497"/>
      <c r="F383" s="203">
        <f>E383/2</f>
        <v>0</v>
      </c>
      <c r="H383" s="203" t="s">
        <v>127</v>
      </c>
      <c r="I383" s="144">
        <f>D385+D386</f>
        <v>0</v>
      </c>
      <c r="J383" s="489">
        <v>6</v>
      </c>
      <c r="K383" s="144">
        <f aca="true" t="shared" si="51" ref="K383:K405">I383/J383</f>
        <v>0</v>
      </c>
      <c r="L383" s="144" t="e">
        <f t="shared" si="49"/>
        <v>#DIV/0!</v>
      </c>
      <c r="M383" s="108"/>
      <c r="N383" s="203" t="s">
        <v>127</v>
      </c>
      <c r="O383" s="144">
        <f>F385+F386</f>
        <v>0</v>
      </c>
      <c r="P383" s="489">
        <v>6</v>
      </c>
      <c r="Q383" s="144">
        <f aca="true" t="shared" si="52" ref="Q383:Q405">O383/P383</f>
        <v>0</v>
      </c>
      <c r="R383" s="144" t="e">
        <f t="shared" si="50"/>
        <v>#DIV/0!</v>
      </c>
    </row>
    <row r="384" spans="1:18" ht="12.75">
      <c r="A384" s="203" t="s">
        <v>386</v>
      </c>
      <c r="B384" s="203" t="s">
        <v>390</v>
      </c>
      <c r="C384" s="496"/>
      <c r="D384" s="203">
        <f>C384</f>
        <v>0</v>
      </c>
      <c r="E384" s="497"/>
      <c r="F384" s="203">
        <f>E384</f>
        <v>0</v>
      </c>
      <c r="H384" s="144" t="s">
        <v>113</v>
      </c>
      <c r="I384" s="144">
        <f>D387+D388</f>
        <v>0</v>
      </c>
      <c r="J384" s="489">
        <v>4</v>
      </c>
      <c r="K384" s="144">
        <f t="shared" si="51"/>
        <v>0</v>
      </c>
      <c r="L384" s="144" t="e">
        <f t="shared" si="49"/>
        <v>#DIV/0!</v>
      </c>
      <c r="M384" s="108"/>
      <c r="N384" s="144" t="s">
        <v>113</v>
      </c>
      <c r="O384" s="144">
        <f>F387+F388</f>
        <v>0</v>
      </c>
      <c r="P384" s="489">
        <v>4</v>
      </c>
      <c r="Q384" s="144">
        <f t="shared" si="52"/>
        <v>0</v>
      </c>
      <c r="R384" s="144" t="e">
        <f t="shared" si="50"/>
        <v>#DIV/0!</v>
      </c>
    </row>
    <row r="385" spans="1:18" ht="12.75">
      <c r="A385" s="203" t="s">
        <v>384</v>
      </c>
      <c r="B385" s="211" t="s">
        <v>134</v>
      </c>
      <c r="C385" s="517"/>
      <c r="D385" s="144">
        <f>C385*2</f>
        <v>0</v>
      </c>
      <c r="E385" s="518"/>
      <c r="F385" s="144">
        <f>E385*2</f>
        <v>0</v>
      </c>
      <c r="H385" s="144" t="s">
        <v>111</v>
      </c>
      <c r="I385" s="144">
        <f>D389</f>
        <v>0</v>
      </c>
      <c r="J385" s="489">
        <v>4</v>
      </c>
      <c r="K385" s="144">
        <f t="shared" si="51"/>
        <v>0</v>
      </c>
      <c r="L385" s="144" t="e">
        <f t="shared" si="49"/>
        <v>#DIV/0!</v>
      </c>
      <c r="M385" s="108"/>
      <c r="N385" s="144" t="s">
        <v>111</v>
      </c>
      <c r="O385" s="144">
        <f>F389</f>
        <v>0</v>
      </c>
      <c r="P385" s="489">
        <v>4</v>
      </c>
      <c r="Q385" s="144">
        <f t="shared" si="52"/>
        <v>0</v>
      </c>
      <c r="R385" s="144" t="e">
        <f t="shared" si="50"/>
        <v>#DIV/0!</v>
      </c>
    </row>
    <row r="386" spans="1:18" ht="12.75">
      <c r="A386" s="203" t="s">
        <v>384</v>
      </c>
      <c r="B386" s="211" t="s">
        <v>136</v>
      </c>
      <c r="C386" s="517"/>
      <c r="D386" s="144">
        <f>C386*3</f>
        <v>0</v>
      </c>
      <c r="E386" s="518"/>
      <c r="F386" s="144">
        <f>E386*3</f>
        <v>0</v>
      </c>
      <c r="H386" s="144" t="s">
        <v>112</v>
      </c>
      <c r="I386" s="144">
        <f>D390</f>
        <v>0</v>
      </c>
      <c r="J386" s="489">
        <v>4</v>
      </c>
      <c r="K386" s="144">
        <f t="shared" si="51"/>
        <v>0</v>
      </c>
      <c r="L386" s="144" t="e">
        <f t="shared" si="49"/>
        <v>#DIV/0!</v>
      </c>
      <c r="M386" s="108"/>
      <c r="N386" s="144" t="s">
        <v>112</v>
      </c>
      <c r="O386" s="144">
        <f>F390</f>
        <v>0</v>
      </c>
      <c r="P386" s="489">
        <v>4</v>
      </c>
      <c r="Q386" s="144">
        <f t="shared" si="52"/>
        <v>0</v>
      </c>
      <c r="R386" s="144" t="e">
        <f t="shared" si="50"/>
        <v>#DIV/0!</v>
      </c>
    </row>
    <row r="387" spans="1:18" ht="12.75">
      <c r="A387" s="144" t="s">
        <v>113</v>
      </c>
      <c r="B387" s="211" t="s">
        <v>105</v>
      </c>
      <c r="C387" s="517"/>
      <c r="D387" s="144">
        <f>C387</f>
        <v>0</v>
      </c>
      <c r="E387" s="517"/>
      <c r="F387" s="144">
        <f>E387</f>
        <v>0</v>
      </c>
      <c r="H387" s="144" t="s">
        <v>355</v>
      </c>
      <c r="I387" s="144">
        <f>D391</f>
        <v>0</v>
      </c>
      <c r="J387" s="144">
        <v>6</v>
      </c>
      <c r="K387" s="144">
        <f>I387/J387</f>
        <v>0</v>
      </c>
      <c r="L387" s="144" t="e">
        <f t="shared" si="49"/>
        <v>#DIV/0!</v>
      </c>
      <c r="M387" s="108"/>
      <c r="N387" s="144" t="s">
        <v>355</v>
      </c>
      <c r="O387" s="144">
        <f>F391</f>
        <v>0</v>
      </c>
      <c r="P387" s="144">
        <v>6</v>
      </c>
      <c r="Q387" s="144">
        <f>O387/P387</f>
        <v>0</v>
      </c>
      <c r="R387" s="144" t="e">
        <f t="shared" si="50"/>
        <v>#DIV/0!</v>
      </c>
    </row>
    <row r="388" spans="1:18" ht="12.75">
      <c r="A388" s="144" t="s">
        <v>113</v>
      </c>
      <c r="B388" s="211" t="s">
        <v>114</v>
      </c>
      <c r="C388" s="517"/>
      <c r="D388" s="144">
        <f>C388*2</f>
        <v>0</v>
      </c>
      <c r="E388" s="517"/>
      <c r="F388" s="144">
        <f>E388*2</f>
        <v>0</v>
      </c>
      <c r="H388" s="144" t="s">
        <v>357</v>
      </c>
      <c r="I388" s="144">
        <f>D392</f>
        <v>0</v>
      </c>
      <c r="J388" s="144">
        <v>3</v>
      </c>
      <c r="K388" s="144">
        <f>I388/J388</f>
        <v>0</v>
      </c>
      <c r="L388" s="144" t="e">
        <f aca="true" t="shared" si="53" ref="L388:L414">K388/K$416*1000</f>
        <v>#DIV/0!</v>
      </c>
      <c r="M388" s="108"/>
      <c r="N388" s="144" t="s">
        <v>357</v>
      </c>
      <c r="O388" s="144">
        <f>F392</f>
        <v>0</v>
      </c>
      <c r="P388" s="144">
        <v>3</v>
      </c>
      <c r="Q388" s="144">
        <f>O388/P388</f>
        <v>0</v>
      </c>
      <c r="R388" s="144" t="e">
        <f aca="true" t="shared" si="54" ref="R388:R414">Q388/Q$416*1000</f>
        <v>#DIV/0!</v>
      </c>
    </row>
    <row r="389" spans="1:18" ht="12.75">
      <c r="A389" s="144" t="s">
        <v>111</v>
      </c>
      <c r="B389" s="211" t="s">
        <v>105</v>
      </c>
      <c r="C389" s="517"/>
      <c r="D389" s="144">
        <f>C389</f>
        <v>0</v>
      </c>
      <c r="E389" s="517"/>
      <c r="F389" s="144">
        <f>E389</f>
        <v>0</v>
      </c>
      <c r="H389" s="144" t="s">
        <v>104</v>
      </c>
      <c r="I389" s="144">
        <f>D393</f>
        <v>0</v>
      </c>
      <c r="J389" s="480">
        <v>2</v>
      </c>
      <c r="K389" s="144">
        <f>I389/J389</f>
        <v>0</v>
      </c>
      <c r="L389" s="144" t="e">
        <f t="shared" si="53"/>
        <v>#DIV/0!</v>
      </c>
      <c r="M389" s="108"/>
      <c r="N389" s="144" t="s">
        <v>104</v>
      </c>
      <c r="O389" s="144">
        <f>F393</f>
        <v>0</v>
      </c>
      <c r="P389" s="480">
        <v>2</v>
      </c>
      <c r="Q389" s="144">
        <f>O389/P389</f>
        <v>0</v>
      </c>
      <c r="R389" s="144" t="e">
        <f t="shared" si="54"/>
        <v>#DIV/0!</v>
      </c>
    </row>
    <row r="390" spans="1:18" ht="12.75">
      <c r="A390" s="144" t="s">
        <v>112</v>
      </c>
      <c r="B390" s="211" t="s">
        <v>105</v>
      </c>
      <c r="C390" s="517"/>
      <c r="D390" s="144">
        <f>C390</f>
        <v>0</v>
      </c>
      <c r="E390" s="517"/>
      <c r="F390" s="144">
        <f>E390</f>
        <v>0</v>
      </c>
      <c r="H390" s="203" t="s">
        <v>117</v>
      </c>
      <c r="I390" s="144">
        <f>D394+D397</f>
        <v>0</v>
      </c>
      <c r="J390" s="480">
        <v>1</v>
      </c>
      <c r="K390" s="144">
        <f t="shared" si="51"/>
        <v>0</v>
      </c>
      <c r="L390" s="144" t="e">
        <f t="shared" si="53"/>
        <v>#DIV/0!</v>
      </c>
      <c r="M390" s="108"/>
      <c r="N390" s="203" t="s">
        <v>117</v>
      </c>
      <c r="O390" s="144">
        <f>F394+F397</f>
        <v>0</v>
      </c>
      <c r="P390" s="480">
        <v>1</v>
      </c>
      <c r="Q390" s="144">
        <f t="shared" si="52"/>
        <v>0</v>
      </c>
      <c r="R390" s="144" t="e">
        <f t="shared" si="54"/>
        <v>#DIV/0!</v>
      </c>
    </row>
    <row r="391" spans="1:18" ht="12.75">
      <c r="A391" s="144" t="s">
        <v>354</v>
      </c>
      <c r="B391" s="211" t="s">
        <v>353</v>
      </c>
      <c r="C391" s="517"/>
      <c r="D391" s="144">
        <f>C391*2.5</f>
        <v>0</v>
      </c>
      <c r="E391" s="517"/>
      <c r="F391" s="144">
        <f>E391*2.5</f>
        <v>0</v>
      </c>
      <c r="H391" s="203" t="s">
        <v>119</v>
      </c>
      <c r="I391" s="144">
        <f>D395+D396</f>
        <v>0</v>
      </c>
      <c r="J391" s="480">
        <v>0.8</v>
      </c>
      <c r="K391" s="144">
        <f t="shared" si="51"/>
        <v>0</v>
      </c>
      <c r="L391" s="144" t="e">
        <f t="shared" si="53"/>
        <v>#DIV/0!</v>
      </c>
      <c r="M391" s="108"/>
      <c r="N391" s="203" t="s">
        <v>119</v>
      </c>
      <c r="O391" s="144">
        <f>F395+F396</f>
        <v>0</v>
      </c>
      <c r="P391" s="480">
        <v>0.8</v>
      </c>
      <c r="Q391" s="144">
        <f t="shared" si="52"/>
        <v>0</v>
      </c>
      <c r="R391" s="144" t="e">
        <f t="shared" si="54"/>
        <v>#DIV/0!</v>
      </c>
    </row>
    <row r="392" spans="1:18" ht="12.75">
      <c r="A392" s="144" t="s">
        <v>356</v>
      </c>
      <c r="B392" s="211" t="s">
        <v>134</v>
      </c>
      <c r="C392" s="517"/>
      <c r="D392" s="144">
        <f>C392*2</f>
        <v>0</v>
      </c>
      <c r="E392" s="517"/>
      <c r="F392" s="144">
        <f>E392*2</f>
        <v>0</v>
      </c>
      <c r="H392" s="203" t="s">
        <v>133</v>
      </c>
      <c r="I392" s="144">
        <f>D398</f>
        <v>0</v>
      </c>
      <c r="J392" s="480">
        <v>1</v>
      </c>
      <c r="K392" s="144">
        <f t="shared" si="51"/>
        <v>0</v>
      </c>
      <c r="L392" s="144" t="e">
        <f t="shared" si="53"/>
        <v>#DIV/0!</v>
      </c>
      <c r="M392" s="108"/>
      <c r="N392" s="203" t="s">
        <v>133</v>
      </c>
      <c r="O392" s="144">
        <f>F398</f>
        <v>0</v>
      </c>
      <c r="P392" s="480">
        <v>1</v>
      </c>
      <c r="Q392" s="144">
        <f t="shared" si="52"/>
        <v>0</v>
      </c>
      <c r="R392" s="144" t="e">
        <f t="shared" si="54"/>
        <v>#DIV/0!</v>
      </c>
    </row>
    <row r="393" spans="1:18" ht="12.75">
      <c r="A393" s="144" t="s">
        <v>104</v>
      </c>
      <c r="B393" s="211" t="s">
        <v>105</v>
      </c>
      <c r="C393" s="517"/>
      <c r="D393" s="144">
        <f>C393</f>
        <v>0</v>
      </c>
      <c r="E393" s="517"/>
      <c r="F393" s="144">
        <f>E393</f>
        <v>0</v>
      </c>
      <c r="H393" s="203" t="s">
        <v>128</v>
      </c>
      <c r="I393" s="144">
        <f>D399+D400</f>
        <v>0</v>
      </c>
      <c r="J393" s="480">
        <v>2</v>
      </c>
      <c r="K393" s="144">
        <f t="shared" si="51"/>
        <v>0</v>
      </c>
      <c r="L393" s="144" t="e">
        <f t="shared" si="53"/>
        <v>#DIV/0!</v>
      </c>
      <c r="M393" s="108"/>
      <c r="N393" s="203" t="s">
        <v>128</v>
      </c>
      <c r="O393" s="144">
        <f>F399+F400</f>
        <v>0</v>
      </c>
      <c r="P393" s="480">
        <v>2</v>
      </c>
      <c r="Q393" s="144">
        <f t="shared" si="52"/>
        <v>0</v>
      </c>
      <c r="R393" s="144" t="e">
        <f t="shared" si="54"/>
        <v>#DIV/0!</v>
      </c>
    </row>
    <row r="394" spans="1:18" ht="12.75">
      <c r="A394" s="203" t="s">
        <v>115</v>
      </c>
      <c r="B394" s="211" t="s">
        <v>116</v>
      </c>
      <c r="C394" s="517"/>
      <c r="D394" s="144">
        <f>C394/4</f>
        <v>0</v>
      </c>
      <c r="E394" s="517"/>
      <c r="F394" s="114">
        <f>E394/4</f>
        <v>0</v>
      </c>
      <c r="H394" s="203" t="s">
        <v>121</v>
      </c>
      <c r="I394" s="144">
        <f>D403+D404</f>
        <v>0</v>
      </c>
      <c r="J394" s="480">
        <v>0.5</v>
      </c>
      <c r="K394" s="144">
        <f t="shared" si="51"/>
        <v>0</v>
      </c>
      <c r="L394" s="144" t="e">
        <f t="shared" si="53"/>
        <v>#DIV/0!</v>
      </c>
      <c r="M394" s="108"/>
      <c r="N394" s="203" t="s">
        <v>121</v>
      </c>
      <c r="O394" s="144">
        <f>F403+F404</f>
        <v>0</v>
      </c>
      <c r="P394" s="480">
        <v>0.5</v>
      </c>
      <c r="Q394" s="144">
        <f t="shared" si="52"/>
        <v>0</v>
      </c>
      <c r="R394" s="144" t="e">
        <f t="shared" si="54"/>
        <v>#DIV/0!</v>
      </c>
    </row>
    <row r="395" spans="1:18" ht="12.75">
      <c r="A395" s="203" t="s">
        <v>115</v>
      </c>
      <c r="B395" s="211" t="s">
        <v>118</v>
      </c>
      <c r="C395" s="517"/>
      <c r="D395" s="114">
        <f>C395/5</f>
        <v>0</v>
      </c>
      <c r="E395" s="517"/>
      <c r="F395" s="114">
        <f>E395/5</f>
        <v>0</v>
      </c>
      <c r="H395" s="203" t="s">
        <v>124</v>
      </c>
      <c r="I395" s="144">
        <f>D401+D402</f>
        <v>0</v>
      </c>
      <c r="J395" s="480">
        <v>0.5</v>
      </c>
      <c r="K395" s="144">
        <f t="shared" si="51"/>
        <v>0</v>
      </c>
      <c r="L395" s="144" t="e">
        <f t="shared" si="53"/>
        <v>#DIV/0!</v>
      </c>
      <c r="M395" s="108"/>
      <c r="N395" s="203" t="s">
        <v>124</v>
      </c>
      <c r="O395" s="144">
        <f>F401+F402</f>
        <v>0</v>
      </c>
      <c r="P395" s="480">
        <v>0.5</v>
      </c>
      <c r="Q395" s="144">
        <f t="shared" si="52"/>
        <v>0</v>
      </c>
      <c r="R395" s="144" t="e">
        <f t="shared" si="54"/>
        <v>#DIV/0!</v>
      </c>
    </row>
    <row r="396" spans="1:18" ht="12.75">
      <c r="A396" s="203" t="s">
        <v>115</v>
      </c>
      <c r="B396" s="203" t="s">
        <v>141</v>
      </c>
      <c r="C396" s="519"/>
      <c r="D396" s="144">
        <f>C396/2.5</f>
        <v>0</v>
      </c>
      <c r="E396" s="519"/>
      <c r="F396" s="144">
        <f>E396/2.5</f>
        <v>0</v>
      </c>
      <c r="H396" s="203" t="s">
        <v>159</v>
      </c>
      <c r="I396" s="144">
        <f>D406</f>
        <v>0</v>
      </c>
      <c r="J396" s="480">
        <v>1.2</v>
      </c>
      <c r="K396" s="144">
        <f t="shared" si="51"/>
        <v>0</v>
      </c>
      <c r="L396" s="144" t="e">
        <f t="shared" si="53"/>
        <v>#DIV/0!</v>
      </c>
      <c r="M396" s="108"/>
      <c r="N396" s="203" t="s">
        <v>159</v>
      </c>
      <c r="O396" s="144">
        <f>F406</f>
        <v>0</v>
      </c>
      <c r="P396" s="480">
        <v>1.2</v>
      </c>
      <c r="Q396" s="144">
        <f t="shared" si="52"/>
        <v>0</v>
      </c>
      <c r="R396" s="144" t="e">
        <f t="shared" si="54"/>
        <v>#DIV/0!</v>
      </c>
    </row>
    <row r="397" spans="1:18" ht="12.75">
      <c r="A397" s="203" t="s">
        <v>115</v>
      </c>
      <c r="B397" s="211" t="s">
        <v>120</v>
      </c>
      <c r="C397" s="517"/>
      <c r="D397" s="114">
        <f>C397/2</f>
        <v>0</v>
      </c>
      <c r="E397" s="517"/>
      <c r="F397" s="114">
        <f>E397/2</f>
        <v>0</v>
      </c>
      <c r="H397" s="203" t="s">
        <v>160</v>
      </c>
      <c r="I397" s="144">
        <f>D405</f>
        <v>0</v>
      </c>
      <c r="J397" s="480">
        <v>1.2</v>
      </c>
      <c r="K397" s="144">
        <f t="shared" si="51"/>
        <v>0</v>
      </c>
      <c r="L397" s="144" t="e">
        <f t="shared" si="53"/>
        <v>#DIV/0!</v>
      </c>
      <c r="M397" s="108"/>
      <c r="N397" s="203" t="s">
        <v>160</v>
      </c>
      <c r="O397" s="144">
        <f>F405</f>
        <v>0</v>
      </c>
      <c r="P397" s="480">
        <v>1.2</v>
      </c>
      <c r="Q397" s="144">
        <f t="shared" si="52"/>
        <v>0</v>
      </c>
      <c r="R397" s="144" t="e">
        <f t="shared" si="54"/>
        <v>#DIV/0!</v>
      </c>
    </row>
    <row r="398" spans="1:18" ht="12.75">
      <c r="A398" s="203" t="s">
        <v>133</v>
      </c>
      <c r="B398" s="211" t="s">
        <v>105</v>
      </c>
      <c r="C398" s="517"/>
      <c r="D398" s="114">
        <f>C398</f>
        <v>0</v>
      </c>
      <c r="E398" s="517"/>
      <c r="F398" s="114">
        <f>E398</f>
        <v>0</v>
      </c>
      <c r="H398" s="203" t="s">
        <v>131</v>
      </c>
      <c r="I398" s="144">
        <f>D407+D408</f>
        <v>0</v>
      </c>
      <c r="J398" s="480">
        <v>3</v>
      </c>
      <c r="K398" s="144">
        <f t="shared" si="51"/>
        <v>0</v>
      </c>
      <c r="L398" s="144" t="e">
        <f t="shared" si="53"/>
        <v>#DIV/0!</v>
      </c>
      <c r="M398" s="108"/>
      <c r="N398" s="203" t="s">
        <v>131</v>
      </c>
      <c r="O398" s="144">
        <f>F407+F408</f>
        <v>0</v>
      </c>
      <c r="P398" s="480">
        <v>3</v>
      </c>
      <c r="Q398" s="144">
        <f t="shared" si="52"/>
        <v>0</v>
      </c>
      <c r="R398" s="144" t="e">
        <f t="shared" si="54"/>
        <v>#DIV/0!</v>
      </c>
    </row>
    <row r="399" spans="1:18" ht="12.75">
      <c r="A399" s="203" t="s">
        <v>128</v>
      </c>
      <c r="B399" s="211" t="s">
        <v>123</v>
      </c>
      <c r="C399" s="517"/>
      <c r="D399" s="114">
        <f>C399/4</f>
        <v>0</v>
      </c>
      <c r="E399" s="517"/>
      <c r="F399" s="114">
        <f>E399/4</f>
        <v>0</v>
      </c>
      <c r="H399" s="203" t="s">
        <v>161</v>
      </c>
      <c r="I399" s="144">
        <f>D410</f>
        <v>0</v>
      </c>
      <c r="J399" s="480">
        <v>0.4</v>
      </c>
      <c r="K399" s="144">
        <f t="shared" si="51"/>
        <v>0</v>
      </c>
      <c r="L399" s="144" t="e">
        <f t="shared" si="53"/>
        <v>#DIV/0!</v>
      </c>
      <c r="M399" s="108"/>
      <c r="N399" s="203" t="s">
        <v>161</v>
      </c>
      <c r="O399" s="144">
        <f>F410</f>
        <v>0</v>
      </c>
      <c r="P399" s="480">
        <v>0.4</v>
      </c>
      <c r="Q399" s="144">
        <f t="shared" si="52"/>
        <v>0</v>
      </c>
      <c r="R399" s="144" t="e">
        <f t="shared" si="54"/>
        <v>#DIV/0!</v>
      </c>
    </row>
    <row r="400" spans="1:18" ht="12.75">
      <c r="A400" s="203" t="s">
        <v>128</v>
      </c>
      <c r="B400" s="211" t="s">
        <v>125</v>
      </c>
      <c r="C400" s="517"/>
      <c r="D400" s="114">
        <f>C400/2</f>
        <v>0</v>
      </c>
      <c r="E400" s="517"/>
      <c r="F400" s="114">
        <f>E400/2</f>
        <v>0</v>
      </c>
      <c r="H400" s="203" t="s">
        <v>162</v>
      </c>
      <c r="I400" s="144">
        <f>D409</f>
        <v>0</v>
      </c>
      <c r="J400" s="480">
        <v>0.4</v>
      </c>
      <c r="K400" s="144">
        <f t="shared" si="51"/>
        <v>0</v>
      </c>
      <c r="L400" s="144" t="e">
        <f t="shared" si="53"/>
        <v>#DIV/0!</v>
      </c>
      <c r="M400" s="108"/>
      <c r="N400" s="203" t="s">
        <v>162</v>
      </c>
      <c r="O400" s="144">
        <f>F409</f>
        <v>0</v>
      </c>
      <c r="P400" s="480">
        <v>0.4</v>
      </c>
      <c r="Q400" s="144">
        <f t="shared" si="52"/>
        <v>0</v>
      </c>
      <c r="R400" s="144" t="e">
        <f t="shared" si="54"/>
        <v>#DIV/0!</v>
      </c>
    </row>
    <row r="401" spans="1:18" ht="12.75">
      <c r="A401" s="203" t="s">
        <v>122</v>
      </c>
      <c r="B401" s="211" t="s">
        <v>123</v>
      </c>
      <c r="C401" s="517"/>
      <c r="D401" s="114">
        <f>C401/4</f>
        <v>0</v>
      </c>
      <c r="E401" s="517"/>
      <c r="F401" s="114">
        <f>E401/4</f>
        <v>0</v>
      </c>
      <c r="H401" s="201" t="s">
        <v>126</v>
      </c>
      <c r="I401" s="144">
        <f>D411+D412</f>
        <v>0</v>
      </c>
      <c r="J401" s="480">
        <v>14</v>
      </c>
      <c r="K401" s="144">
        <f t="shared" si="51"/>
        <v>0</v>
      </c>
      <c r="L401" s="209" t="e">
        <f t="shared" si="53"/>
        <v>#DIV/0!</v>
      </c>
      <c r="M401" s="108"/>
      <c r="N401" s="203" t="s">
        <v>126</v>
      </c>
      <c r="O401" s="144">
        <f>F411+F412</f>
        <v>0</v>
      </c>
      <c r="P401" s="480">
        <v>14</v>
      </c>
      <c r="Q401" s="144">
        <f t="shared" si="52"/>
        <v>0</v>
      </c>
      <c r="R401" s="144" t="e">
        <f t="shared" si="54"/>
        <v>#DIV/0!</v>
      </c>
    </row>
    <row r="402" spans="1:18" ht="12.75">
      <c r="A402" s="203" t="s">
        <v>122</v>
      </c>
      <c r="B402" s="211" t="s">
        <v>125</v>
      </c>
      <c r="C402" s="517"/>
      <c r="D402" s="114">
        <f>C402/2</f>
        <v>0</v>
      </c>
      <c r="E402" s="517"/>
      <c r="F402" s="114">
        <f>E402/2</f>
        <v>0</v>
      </c>
      <c r="H402" s="201" t="s">
        <v>138</v>
      </c>
      <c r="I402" s="144">
        <f>D413</f>
        <v>0</v>
      </c>
      <c r="J402" s="480">
        <v>0.15</v>
      </c>
      <c r="K402" s="144">
        <f t="shared" si="51"/>
        <v>0</v>
      </c>
      <c r="L402" s="209" t="e">
        <f t="shared" si="53"/>
        <v>#DIV/0!</v>
      </c>
      <c r="M402" s="108"/>
      <c r="N402" s="203" t="s">
        <v>138</v>
      </c>
      <c r="O402" s="144">
        <f>F413</f>
        <v>0</v>
      </c>
      <c r="P402" s="480">
        <v>0.15</v>
      </c>
      <c r="Q402" s="144">
        <f t="shared" si="52"/>
        <v>0</v>
      </c>
      <c r="R402" s="144" t="e">
        <f t="shared" si="54"/>
        <v>#DIV/0!</v>
      </c>
    </row>
    <row r="403" spans="1:18" ht="12.75">
      <c r="A403" s="203" t="s">
        <v>122</v>
      </c>
      <c r="B403" s="211" t="s">
        <v>116</v>
      </c>
      <c r="C403" s="517"/>
      <c r="D403" s="114">
        <f>C403/4</f>
        <v>0</v>
      </c>
      <c r="E403" s="517"/>
      <c r="F403" s="114">
        <f>E403/4</f>
        <v>0</v>
      </c>
      <c r="H403" s="201" t="s">
        <v>139</v>
      </c>
      <c r="I403" s="144">
        <f>D414+D415</f>
        <v>0</v>
      </c>
      <c r="J403" s="480">
        <v>0.3</v>
      </c>
      <c r="K403" s="114">
        <f t="shared" si="51"/>
        <v>0</v>
      </c>
      <c r="L403" s="117" t="e">
        <f t="shared" si="53"/>
        <v>#DIV/0!</v>
      </c>
      <c r="M403" s="108"/>
      <c r="N403" s="201" t="s">
        <v>139</v>
      </c>
      <c r="O403" s="144">
        <f>F414+F415</f>
        <v>0</v>
      </c>
      <c r="P403" s="480">
        <v>0.3</v>
      </c>
      <c r="Q403" s="144">
        <f t="shared" si="52"/>
        <v>0</v>
      </c>
      <c r="R403" s="209" t="e">
        <f t="shared" si="54"/>
        <v>#DIV/0!</v>
      </c>
    </row>
    <row r="404" spans="1:18" ht="12.75">
      <c r="A404" s="201" t="s">
        <v>122</v>
      </c>
      <c r="B404" s="211" t="s">
        <v>120</v>
      </c>
      <c r="C404" s="113"/>
      <c r="D404" s="114">
        <f>C404/2</f>
        <v>0</v>
      </c>
      <c r="E404" s="113"/>
      <c r="F404" s="114">
        <f>E404/2</f>
        <v>0</v>
      </c>
      <c r="H404" s="201" t="s">
        <v>137</v>
      </c>
      <c r="I404" s="144">
        <f>D416+D417</f>
        <v>0</v>
      </c>
      <c r="J404" s="480">
        <v>0.4</v>
      </c>
      <c r="K404" s="114">
        <f t="shared" si="51"/>
        <v>0</v>
      </c>
      <c r="L404" s="117" t="e">
        <f t="shared" si="53"/>
        <v>#DIV/0!</v>
      </c>
      <c r="M404" s="108"/>
      <c r="N404" s="201" t="s">
        <v>137</v>
      </c>
      <c r="O404" s="144">
        <f>F416+F417</f>
        <v>0</v>
      </c>
      <c r="P404" s="480">
        <v>0.4</v>
      </c>
      <c r="Q404" s="144">
        <f t="shared" si="52"/>
        <v>0</v>
      </c>
      <c r="R404" s="209" t="e">
        <f t="shared" si="54"/>
        <v>#DIV/0!</v>
      </c>
    </row>
    <row r="405" spans="1:18" ht="12.75">
      <c r="A405" s="201" t="s">
        <v>153</v>
      </c>
      <c r="B405" s="211" t="s">
        <v>155</v>
      </c>
      <c r="C405" s="113"/>
      <c r="D405" s="114">
        <f>C405/1.67</f>
        <v>0</v>
      </c>
      <c r="E405" s="113"/>
      <c r="F405" s="114">
        <f>E405/1.67</f>
        <v>0</v>
      </c>
      <c r="H405" s="201" t="s">
        <v>135</v>
      </c>
      <c r="I405" s="144">
        <f>D418+D419</f>
        <v>0</v>
      </c>
      <c r="J405" s="480">
        <v>2</v>
      </c>
      <c r="K405" s="114">
        <f t="shared" si="51"/>
        <v>0</v>
      </c>
      <c r="L405" s="117" t="e">
        <f t="shared" si="53"/>
        <v>#DIV/0!</v>
      </c>
      <c r="M405" s="108"/>
      <c r="N405" s="201" t="s">
        <v>135</v>
      </c>
      <c r="O405" s="144">
        <f>F418+F419</f>
        <v>0</v>
      </c>
      <c r="P405" s="480">
        <v>2</v>
      </c>
      <c r="Q405" s="144">
        <f t="shared" si="52"/>
        <v>0</v>
      </c>
      <c r="R405" s="209" t="e">
        <f t="shared" si="54"/>
        <v>#DIV/0!</v>
      </c>
    </row>
    <row r="406" spans="1:18" ht="12.75">
      <c r="A406" s="201" t="s">
        <v>153</v>
      </c>
      <c r="B406" s="211" t="s">
        <v>154</v>
      </c>
      <c r="C406" s="113"/>
      <c r="D406" s="114">
        <f>C406/1.67</f>
        <v>0</v>
      </c>
      <c r="E406" s="113"/>
      <c r="F406" s="114">
        <f>E406/1.67</f>
        <v>0</v>
      </c>
      <c r="H406" s="144" t="s">
        <v>265</v>
      </c>
      <c r="I406" s="144">
        <f>D420</f>
        <v>0</v>
      </c>
      <c r="J406" s="480">
        <v>0.28</v>
      </c>
      <c r="K406" s="114">
        <f aca="true" t="shared" si="55" ref="K406:K414">I406/J406</f>
        <v>0</v>
      </c>
      <c r="L406" s="117" t="e">
        <f t="shared" si="53"/>
        <v>#DIV/0!</v>
      </c>
      <c r="M406" s="145"/>
      <c r="N406" s="144" t="s">
        <v>265</v>
      </c>
      <c r="O406" s="144">
        <f>F420</f>
        <v>0</v>
      </c>
      <c r="P406" s="480">
        <v>0.28</v>
      </c>
      <c r="Q406" s="144">
        <f aca="true" t="shared" si="56" ref="Q406:Q414">O406/P406</f>
        <v>0</v>
      </c>
      <c r="R406" s="209" t="e">
        <f t="shared" si="54"/>
        <v>#DIV/0!</v>
      </c>
    </row>
    <row r="407" spans="1:18" ht="12.75">
      <c r="A407" s="201" t="s">
        <v>131</v>
      </c>
      <c r="B407" s="211" t="s">
        <v>125</v>
      </c>
      <c r="C407" s="113"/>
      <c r="D407" s="114">
        <f>C407/2</f>
        <v>0</v>
      </c>
      <c r="E407" s="113"/>
      <c r="F407" s="114">
        <f>E407/2</f>
        <v>0</v>
      </c>
      <c r="H407" s="144" t="s">
        <v>266</v>
      </c>
      <c r="I407" s="144">
        <f>D421</f>
        <v>0</v>
      </c>
      <c r="J407" s="480">
        <v>0.1</v>
      </c>
      <c r="K407" s="114">
        <f t="shared" si="55"/>
        <v>0</v>
      </c>
      <c r="L407" s="117" t="e">
        <f t="shared" si="53"/>
        <v>#DIV/0!</v>
      </c>
      <c r="M407" s="145"/>
      <c r="N407" s="144" t="s">
        <v>266</v>
      </c>
      <c r="O407" s="144">
        <f>F421</f>
        <v>0</v>
      </c>
      <c r="P407" s="480">
        <v>0.1</v>
      </c>
      <c r="Q407" s="144">
        <f t="shared" si="56"/>
        <v>0</v>
      </c>
      <c r="R407" s="209" t="e">
        <f t="shared" si="54"/>
        <v>#DIV/0!</v>
      </c>
    </row>
    <row r="408" spans="1:18" ht="12.75">
      <c r="A408" s="201" t="s">
        <v>131</v>
      </c>
      <c r="B408" s="211" t="s">
        <v>105</v>
      </c>
      <c r="C408" s="113"/>
      <c r="D408" s="114">
        <f>C408</f>
        <v>0</v>
      </c>
      <c r="E408" s="113"/>
      <c r="F408" s="114">
        <f>E408</f>
        <v>0</v>
      </c>
      <c r="H408" s="200" t="s">
        <v>235</v>
      </c>
      <c r="I408" s="144">
        <f>D422</f>
        <v>0</v>
      </c>
      <c r="J408" s="480">
        <v>0.04</v>
      </c>
      <c r="K408" s="114">
        <f t="shared" si="55"/>
        <v>0</v>
      </c>
      <c r="L408" s="117" t="e">
        <f t="shared" si="53"/>
        <v>#DIV/0!</v>
      </c>
      <c r="M408" s="108"/>
      <c r="N408" s="144" t="s">
        <v>235</v>
      </c>
      <c r="O408" s="144">
        <f>F422</f>
        <v>0</v>
      </c>
      <c r="P408" s="480">
        <v>0.04</v>
      </c>
      <c r="Q408" s="114">
        <f t="shared" si="56"/>
        <v>0</v>
      </c>
      <c r="R408" s="117" t="e">
        <f t="shared" si="54"/>
        <v>#DIV/0!</v>
      </c>
    </row>
    <row r="409" spans="1:18" ht="12.75">
      <c r="A409" s="201" t="s">
        <v>156</v>
      </c>
      <c r="B409" s="211" t="s">
        <v>158</v>
      </c>
      <c r="C409" s="113"/>
      <c r="D409" s="114">
        <f>C409/2.5</f>
        <v>0</v>
      </c>
      <c r="E409" s="113"/>
      <c r="F409" s="114">
        <f>E409/2.5</f>
        <v>0</v>
      </c>
      <c r="H409" s="200" t="s">
        <v>236</v>
      </c>
      <c r="I409" s="144">
        <f>D423</f>
        <v>0</v>
      </c>
      <c r="J409" s="480">
        <v>0.21</v>
      </c>
      <c r="K409" s="114">
        <f t="shared" si="55"/>
        <v>0</v>
      </c>
      <c r="L409" s="117" t="e">
        <f t="shared" si="53"/>
        <v>#DIV/0!</v>
      </c>
      <c r="M409" s="108"/>
      <c r="N409" s="144" t="s">
        <v>236</v>
      </c>
      <c r="O409" s="144">
        <f>F423</f>
        <v>0</v>
      </c>
      <c r="P409" s="479">
        <v>0.21</v>
      </c>
      <c r="Q409" s="114">
        <f t="shared" si="56"/>
        <v>0</v>
      </c>
      <c r="R409" s="117" t="e">
        <f t="shared" si="54"/>
        <v>#DIV/0!</v>
      </c>
    </row>
    <row r="410" spans="1:18" ht="12.75">
      <c r="A410" s="201" t="s">
        <v>156</v>
      </c>
      <c r="B410" s="211" t="s">
        <v>157</v>
      </c>
      <c r="C410" s="113"/>
      <c r="D410" s="114">
        <f>C410/2.5</f>
        <v>0</v>
      </c>
      <c r="E410" s="113"/>
      <c r="F410" s="114">
        <f>E410/2.5</f>
        <v>0</v>
      </c>
      <c r="H410" s="200" t="s">
        <v>237</v>
      </c>
      <c r="I410" s="144">
        <f>D424</f>
        <v>0</v>
      </c>
      <c r="J410" s="479">
        <v>0.1</v>
      </c>
      <c r="K410" s="114">
        <f t="shared" si="55"/>
        <v>0</v>
      </c>
      <c r="L410" s="117" t="e">
        <f t="shared" si="53"/>
        <v>#DIV/0!</v>
      </c>
      <c r="M410" s="108"/>
      <c r="N410" s="144" t="s">
        <v>237</v>
      </c>
      <c r="O410" s="144">
        <f>F424</f>
        <v>0</v>
      </c>
      <c r="P410" s="479">
        <v>0.1</v>
      </c>
      <c r="Q410" s="114">
        <f t="shared" si="56"/>
        <v>0</v>
      </c>
      <c r="R410" s="117" t="e">
        <f t="shared" si="54"/>
        <v>#DIV/0!</v>
      </c>
    </row>
    <row r="411" spans="1:18" ht="12.75">
      <c r="A411" s="201" t="s">
        <v>129</v>
      </c>
      <c r="B411" s="211" t="s">
        <v>130</v>
      </c>
      <c r="C411" s="113"/>
      <c r="D411" s="114">
        <f>C411*4</f>
        <v>0</v>
      </c>
      <c r="E411" s="113"/>
      <c r="F411" s="114">
        <f>E411*4</f>
        <v>0</v>
      </c>
      <c r="H411" s="200" t="s">
        <v>238</v>
      </c>
      <c r="I411" s="144">
        <f>D425+D426</f>
        <v>0</v>
      </c>
      <c r="J411" s="479">
        <v>0.05</v>
      </c>
      <c r="K411" s="114">
        <f t="shared" si="55"/>
        <v>0</v>
      </c>
      <c r="L411" s="117" t="e">
        <f t="shared" si="53"/>
        <v>#DIV/0!</v>
      </c>
      <c r="M411" s="108"/>
      <c r="N411" s="144" t="s">
        <v>238</v>
      </c>
      <c r="O411" s="144">
        <f>F425+F426</f>
        <v>0</v>
      </c>
      <c r="P411" s="479">
        <v>0.05</v>
      </c>
      <c r="Q411" s="114">
        <f t="shared" si="56"/>
        <v>0</v>
      </c>
      <c r="R411" s="117" t="e">
        <f t="shared" si="54"/>
        <v>#DIV/0!</v>
      </c>
    </row>
    <row r="412" spans="1:18" ht="12.75">
      <c r="A412" s="201" t="s">
        <v>129</v>
      </c>
      <c r="B412" s="211" t="s">
        <v>132</v>
      </c>
      <c r="C412" s="113"/>
      <c r="D412" s="114">
        <f>C412*2</f>
        <v>0</v>
      </c>
      <c r="E412" s="113"/>
      <c r="F412" s="114">
        <f>E412*2</f>
        <v>0</v>
      </c>
      <c r="H412" s="200" t="s">
        <v>240</v>
      </c>
      <c r="I412" s="144">
        <f>D427</f>
        <v>0</v>
      </c>
      <c r="J412" s="479">
        <v>0.2</v>
      </c>
      <c r="K412" s="114">
        <f t="shared" si="55"/>
        <v>0</v>
      </c>
      <c r="L412" s="117" t="e">
        <f t="shared" si="53"/>
        <v>#DIV/0!</v>
      </c>
      <c r="M412" s="108"/>
      <c r="N412" s="144" t="s">
        <v>240</v>
      </c>
      <c r="O412" s="144">
        <f>F427</f>
        <v>0</v>
      </c>
      <c r="P412" s="479">
        <v>0.2</v>
      </c>
      <c r="Q412" s="114">
        <f t="shared" si="56"/>
        <v>0</v>
      </c>
      <c r="R412" s="117" t="e">
        <f t="shared" si="54"/>
        <v>#DIV/0!</v>
      </c>
    </row>
    <row r="413" spans="1:18" ht="12.75">
      <c r="A413" s="201" t="s">
        <v>138</v>
      </c>
      <c r="B413" s="211" t="s">
        <v>142</v>
      </c>
      <c r="C413" s="113"/>
      <c r="D413" s="114">
        <f>C413/20</f>
        <v>0</v>
      </c>
      <c r="E413" s="113"/>
      <c r="F413" s="114">
        <f>E413/20</f>
        <v>0</v>
      </c>
      <c r="H413" s="200" t="s">
        <v>242</v>
      </c>
      <c r="I413" s="144">
        <f>D428</f>
        <v>0</v>
      </c>
      <c r="J413" s="479">
        <v>0.1</v>
      </c>
      <c r="K413" s="114">
        <f t="shared" si="55"/>
        <v>0</v>
      </c>
      <c r="L413" s="117" t="e">
        <f t="shared" si="53"/>
        <v>#DIV/0!</v>
      </c>
      <c r="M413" s="108"/>
      <c r="N413" s="144" t="s">
        <v>242</v>
      </c>
      <c r="O413" s="144">
        <f>F428</f>
        <v>0</v>
      </c>
      <c r="P413" s="479">
        <v>0.1</v>
      </c>
      <c r="Q413" s="114">
        <f t="shared" si="56"/>
        <v>0</v>
      </c>
      <c r="R413" s="117" t="e">
        <f t="shared" si="54"/>
        <v>#DIV/0!</v>
      </c>
    </row>
    <row r="414" spans="1:18" ht="13.5" thickBot="1">
      <c r="A414" s="201" t="s">
        <v>139</v>
      </c>
      <c r="B414" s="211" t="s">
        <v>239</v>
      </c>
      <c r="C414" s="113"/>
      <c r="D414" s="114">
        <f>C414/30</f>
        <v>0</v>
      </c>
      <c r="E414" s="113"/>
      <c r="F414" s="114">
        <f>E414/30</f>
        <v>0</v>
      </c>
      <c r="H414" s="202" t="s">
        <v>243</v>
      </c>
      <c r="I414" s="204">
        <f>D429</f>
        <v>0</v>
      </c>
      <c r="J414" s="481">
        <v>0.4</v>
      </c>
      <c r="K414" s="120">
        <f t="shared" si="55"/>
        <v>0</v>
      </c>
      <c r="L414" s="129" t="e">
        <f t="shared" si="53"/>
        <v>#DIV/0!</v>
      </c>
      <c r="M414" s="108"/>
      <c r="N414" s="204" t="s">
        <v>243</v>
      </c>
      <c r="O414" s="204">
        <f>F429</f>
        <v>0</v>
      </c>
      <c r="P414" s="481">
        <v>0.4</v>
      </c>
      <c r="Q414" s="120">
        <f t="shared" si="56"/>
        <v>0</v>
      </c>
      <c r="R414" s="129" t="e">
        <f t="shared" si="54"/>
        <v>#DIV/0!</v>
      </c>
    </row>
    <row r="415" spans="1:6" ht="13.5" thickBot="1">
      <c r="A415" s="201" t="s">
        <v>139</v>
      </c>
      <c r="B415" s="211" t="s">
        <v>241</v>
      </c>
      <c r="C415" s="113"/>
      <c r="D415" s="114">
        <f>C415/6.67</f>
        <v>0</v>
      </c>
      <c r="E415" s="113"/>
      <c r="F415" s="114">
        <f>E415/6.67</f>
        <v>0</v>
      </c>
    </row>
    <row r="416" spans="1:17" ht="13.5" thickBot="1">
      <c r="A416" s="201" t="s">
        <v>137</v>
      </c>
      <c r="B416" s="211" t="s">
        <v>118</v>
      </c>
      <c r="C416" s="113"/>
      <c r="D416" s="114">
        <f>C416/5</f>
        <v>0</v>
      </c>
      <c r="E416" s="113"/>
      <c r="F416" s="114">
        <f>E416/5</f>
        <v>0</v>
      </c>
      <c r="J416" s="130" t="s">
        <v>140</v>
      </c>
      <c r="K416" s="123">
        <f>SUM('Plan2 - UTI'!I151:I154)</f>
        <v>0</v>
      </c>
      <c r="P416" s="130" t="s">
        <v>140</v>
      </c>
      <c r="Q416" s="123">
        <f>'Plan2 - UTI'!I155</f>
        <v>0</v>
      </c>
    </row>
    <row r="417" spans="1:6" ht="12.75">
      <c r="A417" s="201" t="s">
        <v>137</v>
      </c>
      <c r="B417" s="211" t="s">
        <v>141</v>
      </c>
      <c r="C417" s="113"/>
      <c r="D417" s="114">
        <f>C417/2.5</f>
        <v>0</v>
      </c>
      <c r="E417" s="113"/>
      <c r="F417" s="114">
        <f>E417/2.5</f>
        <v>0</v>
      </c>
    </row>
    <row r="418" spans="1:6" ht="12.75">
      <c r="A418" s="201" t="s">
        <v>135</v>
      </c>
      <c r="B418" s="211" t="s">
        <v>125</v>
      </c>
      <c r="C418" s="113"/>
      <c r="D418" s="114">
        <f>C418/2</f>
        <v>0</v>
      </c>
      <c r="E418" s="113"/>
      <c r="F418" s="114">
        <f>E418/2</f>
        <v>0</v>
      </c>
    </row>
    <row r="419" spans="1:6" ht="12.75">
      <c r="A419" s="212" t="s">
        <v>135</v>
      </c>
      <c r="B419" s="213" t="s">
        <v>105</v>
      </c>
      <c r="C419" s="124"/>
      <c r="D419" s="125">
        <f>C419</f>
        <v>0</v>
      </c>
      <c r="E419" s="124"/>
      <c r="F419" s="125">
        <f>E419</f>
        <v>0</v>
      </c>
    </row>
    <row r="420" spans="1:6" ht="12.75">
      <c r="A420" s="201" t="s">
        <v>265</v>
      </c>
      <c r="B420" s="214" t="s">
        <v>125</v>
      </c>
      <c r="C420" s="124"/>
      <c r="D420" s="125">
        <f>C420/2</f>
        <v>0</v>
      </c>
      <c r="E420" s="124"/>
      <c r="F420" s="125">
        <f>E420/2</f>
        <v>0</v>
      </c>
    </row>
    <row r="421" spans="1:6" ht="12.75">
      <c r="A421" s="201" t="s">
        <v>266</v>
      </c>
      <c r="B421" s="214" t="s">
        <v>267</v>
      </c>
      <c r="C421" s="124"/>
      <c r="D421" s="125">
        <f>C421/20</f>
        <v>0</v>
      </c>
      <c r="E421" s="124"/>
      <c r="F421" s="125">
        <f>E421/20</f>
        <v>0</v>
      </c>
    </row>
    <row r="422" spans="1:6" ht="12.75">
      <c r="A422" s="200" t="s">
        <v>235</v>
      </c>
      <c r="B422" s="211" t="s">
        <v>244</v>
      </c>
      <c r="C422" s="113"/>
      <c r="D422" s="114">
        <f>C422/20</f>
        <v>0</v>
      </c>
      <c r="E422" s="113"/>
      <c r="F422" s="114">
        <f>E422/20</f>
        <v>0</v>
      </c>
    </row>
    <row r="423" spans="1:6" ht="12.75">
      <c r="A423" s="200" t="s">
        <v>236</v>
      </c>
      <c r="B423" s="211" t="s">
        <v>244</v>
      </c>
      <c r="C423" s="113"/>
      <c r="D423" s="114">
        <f>C423/20</f>
        <v>0</v>
      </c>
      <c r="E423" s="113"/>
      <c r="F423" s="114">
        <f>E423/20</f>
        <v>0</v>
      </c>
    </row>
    <row r="424" spans="1:6" ht="12.75">
      <c r="A424" s="200" t="s">
        <v>237</v>
      </c>
      <c r="B424" s="211" t="s">
        <v>245</v>
      </c>
      <c r="C424" s="113"/>
      <c r="D424" s="114">
        <f>C424/10</f>
        <v>0</v>
      </c>
      <c r="E424" s="113"/>
      <c r="F424" s="114">
        <f>E424/10</f>
        <v>0</v>
      </c>
    </row>
    <row r="425" spans="1:6" ht="12.75">
      <c r="A425" s="200" t="s">
        <v>238</v>
      </c>
      <c r="B425" s="211" t="s">
        <v>244</v>
      </c>
      <c r="C425" s="113"/>
      <c r="D425" s="114">
        <f>C425/20</f>
        <v>0</v>
      </c>
      <c r="E425" s="113"/>
      <c r="F425" s="114">
        <f>E425/20</f>
        <v>0</v>
      </c>
    </row>
    <row r="426" spans="1:6" ht="12.75">
      <c r="A426" s="200" t="s">
        <v>238</v>
      </c>
      <c r="B426" s="211" t="s">
        <v>246</v>
      </c>
      <c r="C426" s="113"/>
      <c r="D426" s="114">
        <f>C426*0.07</f>
        <v>0</v>
      </c>
      <c r="E426" s="113"/>
      <c r="F426" s="114">
        <f>E426*0.07</f>
        <v>0</v>
      </c>
    </row>
    <row r="427" spans="1:6" ht="12.75">
      <c r="A427" s="200" t="s">
        <v>240</v>
      </c>
      <c r="B427" s="211" t="s">
        <v>247</v>
      </c>
      <c r="C427" s="113"/>
      <c r="D427" s="114">
        <f>C427/5</f>
        <v>0</v>
      </c>
      <c r="E427" s="113"/>
      <c r="F427" s="114">
        <f>E427/5</f>
        <v>0</v>
      </c>
    </row>
    <row r="428" spans="1:6" ht="12.75">
      <c r="A428" s="200" t="s">
        <v>242</v>
      </c>
      <c r="B428" s="211" t="s">
        <v>245</v>
      </c>
      <c r="C428" s="113"/>
      <c r="D428" s="114">
        <f>C428/10</f>
        <v>0</v>
      </c>
      <c r="E428" s="113"/>
      <c r="F428" s="114">
        <f>E428/10</f>
        <v>0</v>
      </c>
    </row>
    <row r="429" spans="1:6" ht="13.5" thickBot="1">
      <c r="A429" s="202" t="s">
        <v>243</v>
      </c>
      <c r="B429" s="215" t="s">
        <v>248</v>
      </c>
      <c r="C429" s="126"/>
      <c r="D429" s="120">
        <f>C429/5</f>
        <v>0</v>
      </c>
      <c r="E429" s="126"/>
      <c r="F429" s="120">
        <f>E429/5</f>
        <v>0</v>
      </c>
    </row>
    <row r="430" spans="1:6" ht="13.5" thickBot="1">
      <c r="A430" s="107"/>
      <c r="B430" s="131"/>
      <c r="C430" s="132"/>
      <c r="D430" s="107"/>
      <c r="E430" s="132"/>
      <c r="F430" s="107"/>
    </row>
    <row r="431" spans="1:18" ht="13.5" thickBot="1">
      <c r="A431" s="567" t="s">
        <v>47</v>
      </c>
      <c r="B431" s="568"/>
      <c r="C431" s="765" t="s">
        <v>96</v>
      </c>
      <c r="D431" s="766"/>
      <c r="E431" s="765" t="s">
        <v>97</v>
      </c>
      <c r="F431" s="766"/>
      <c r="H431" s="589" t="s">
        <v>96</v>
      </c>
      <c r="I431" s="570"/>
      <c r="J431" s="571"/>
      <c r="K431" s="571"/>
      <c r="L431" s="571"/>
      <c r="M431" s="571"/>
      <c r="N431" s="569" t="s">
        <v>97</v>
      </c>
      <c r="O431" s="572"/>
      <c r="P431" s="571"/>
      <c r="Q431" s="571"/>
      <c r="R431" s="571"/>
    </row>
    <row r="432" spans="1:18" ht="13.5" thickBot="1">
      <c r="A432" s="309" t="s">
        <v>98</v>
      </c>
      <c r="B432" s="309" t="s">
        <v>99</v>
      </c>
      <c r="C432" s="309" t="s">
        <v>100</v>
      </c>
      <c r="D432" s="309" t="s">
        <v>101</v>
      </c>
      <c r="E432" s="309" t="s">
        <v>100</v>
      </c>
      <c r="F432" s="109" t="s">
        <v>101</v>
      </c>
      <c r="H432" s="573" t="s">
        <v>47</v>
      </c>
      <c r="I432" s="574" t="s">
        <v>102</v>
      </c>
      <c r="J432" s="574" t="s">
        <v>103</v>
      </c>
      <c r="K432" s="575"/>
      <c r="L432" s="576"/>
      <c r="M432" s="571"/>
      <c r="N432" s="573" t="s">
        <v>47</v>
      </c>
      <c r="O432" s="574" t="s">
        <v>102</v>
      </c>
      <c r="P432" s="574" t="s">
        <v>103</v>
      </c>
      <c r="Q432" s="575"/>
      <c r="R432" s="576"/>
    </row>
    <row r="433" spans="1:18" ht="13.5" thickBot="1">
      <c r="A433" s="553" t="s">
        <v>386</v>
      </c>
      <c r="B433" s="553" t="s">
        <v>387</v>
      </c>
      <c r="C433" s="523"/>
      <c r="D433" s="553">
        <f>C433/10</f>
        <v>0</v>
      </c>
      <c r="E433" s="524"/>
      <c r="F433" s="553">
        <f>E433/10</f>
        <v>0</v>
      </c>
      <c r="H433" s="205" t="s">
        <v>106</v>
      </c>
      <c r="I433" s="207" t="s">
        <v>107</v>
      </c>
      <c r="J433" s="478" t="s">
        <v>108</v>
      </c>
      <c r="K433" s="112" t="s">
        <v>109</v>
      </c>
      <c r="L433" s="111" t="s">
        <v>110</v>
      </c>
      <c r="M433" s="108"/>
      <c r="N433" s="110" t="s">
        <v>106</v>
      </c>
      <c r="O433" s="111" t="s">
        <v>107</v>
      </c>
      <c r="P433" s="478" t="s">
        <v>108</v>
      </c>
      <c r="Q433" s="112" t="s">
        <v>109</v>
      </c>
      <c r="R433" s="111" t="s">
        <v>110</v>
      </c>
    </row>
    <row r="434" spans="1:18" ht="12.75">
      <c r="A434" s="203" t="s">
        <v>386</v>
      </c>
      <c r="B434" s="203" t="s">
        <v>388</v>
      </c>
      <c r="C434" s="496"/>
      <c r="D434" s="203">
        <f>C434/4</f>
        <v>0</v>
      </c>
      <c r="E434" s="497"/>
      <c r="F434" s="203">
        <f>E434/4</f>
        <v>0</v>
      </c>
      <c r="H434" s="556" t="s">
        <v>385</v>
      </c>
      <c r="I434" s="206">
        <f>SUM(D433:D436)</f>
        <v>0</v>
      </c>
      <c r="J434" s="206">
        <v>1</v>
      </c>
      <c r="K434" s="206">
        <f>I434/J434</f>
        <v>0</v>
      </c>
      <c r="L434" s="206" t="e">
        <f aca="true" t="shared" si="57" ref="L434:L439">K434/K$468*1000</f>
        <v>#DIV/0!</v>
      </c>
      <c r="M434" s="512"/>
      <c r="N434" s="556" t="s">
        <v>385</v>
      </c>
      <c r="O434" s="206">
        <f>SUM(F433:F436)</f>
        <v>0</v>
      </c>
      <c r="P434" s="558">
        <v>1</v>
      </c>
      <c r="Q434" s="206">
        <f>O434/P434</f>
        <v>0</v>
      </c>
      <c r="R434" s="115" t="e">
        <f aca="true" t="shared" si="58" ref="R434:R439">Q434/Q$468*1000</f>
        <v>#DIV/0!</v>
      </c>
    </row>
    <row r="435" spans="1:18" ht="12.75">
      <c r="A435" s="203" t="s">
        <v>386</v>
      </c>
      <c r="B435" s="203" t="s">
        <v>389</v>
      </c>
      <c r="C435" s="496"/>
      <c r="D435" s="203">
        <f>C435/2</f>
        <v>0</v>
      </c>
      <c r="E435" s="497"/>
      <c r="F435" s="203">
        <f>E435/2</f>
        <v>0</v>
      </c>
      <c r="H435" s="203" t="s">
        <v>127</v>
      </c>
      <c r="I435" s="144">
        <f>D437+D438</f>
        <v>0</v>
      </c>
      <c r="J435" s="489">
        <v>6</v>
      </c>
      <c r="K435" s="144">
        <f aca="true" t="shared" si="59" ref="K435:K457">I435/J435</f>
        <v>0</v>
      </c>
      <c r="L435" s="144" t="e">
        <f t="shared" si="57"/>
        <v>#DIV/0!</v>
      </c>
      <c r="M435" s="108"/>
      <c r="N435" s="201" t="s">
        <v>127</v>
      </c>
      <c r="O435" s="144">
        <f>F437+F438</f>
        <v>0</v>
      </c>
      <c r="P435" s="513">
        <v>6</v>
      </c>
      <c r="Q435" s="144">
        <f aca="true" t="shared" si="60" ref="Q435:Q457">O435/P435</f>
        <v>0</v>
      </c>
      <c r="R435" s="117" t="e">
        <f t="shared" si="58"/>
        <v>#DIV/0!</v>
      </c>
    </row>
    <row r="436" spans="1:18" ht="12.75">
      <c r="A436" s="203" t="s">
        <v>386</v>
      </c>
      <c r="B436" s="203" t="s">
        <v>390</v>
      </c>
      <c r="C436" s="496"/>
      <c r="D436" s="203">
        <f>C436</f>
        <v>0</v>
      </c>
      <c r="E436" s="497"/>
      <c r="F436" s="203">
        <f>E436</f>
        <v>0</v>
      </c>
      <c r="H436" s="144" t="s">
        <v>113</v>
      </c>
      <c r="I436" s="144">
        <f>D439+D440</f>
        <v>0</v>
      </c>
      <c r="J436" s="489">
        <v>4</v>
      </c>
      <c r="K436" s="144">
        <f t="shared" si="59"/>
        <v>0</v>
      </c>
      <c r="L436" s="144" t="e">
        <f t="shared" si="57"/>
        <v>#DIV/0!</v>
      </c>
      <c r="M436" s="108"/>
      <c r="N436" s="200" t="s">
        <v>113</v>
      </c>
      <c r="O436" s="144">
        <f>F439+F440</f>
        <v>0</v>
      </c>
      <c r="P436" s="513">
        <v>4</v>
      </c>
      <c r="Q436" s="144">
        <f t="shared" si="60"/>
        <v>0</v>
      </c>
      <c r="R436" s="117" t="e">
        <f t="shared" si="58"/>
        <v>#DIV/0!</v>
      </c>
    </row>
    <row r="437" spans="1:18" ht="12.75">
      <c r="A437" s="203" t="s">
        <v>384</v>
      </c>
      <c r="B437" s="211" t="s">
        <v>134</v>
      </c>
      <c r="C437" s="517"/>
      <c r="D437" s="144">
        <f>C437*2</f>
        <v>0</v>
      </c>
      <c r="E437" s="518"/>
      <c r="F437" s="144">
        <f>E437*2</f>
        <v>0</v>
      </c>
      <c r="H437" s="144" t="s">
        <v>111</v>
      </c>
      <c r="I437" s="144">
        <f>D441</f>
        <v>0</v>
      </c>
      <c r="J437" s="489">
        <v>4</v>
      </c>
      <c r="K437" s="144">
        <f t="shared" si="59"/>
        <v>0</v>
      </c>
      <c r="L437" s="144" t="e">
        <f t="shared" si="57"/>
        <v>#DIV/0!</v>
      </c>
      <c r="M437" s="108"/>
      <c r="N437" s="200" t="s">
        <v>111</v>
      </c>
      <c r="O437" s="144">
        <f>F441</f>
        <v>0</v>
      </c>
      <c r="P437" s="513">
        <v>4</v>
      </c>
      <c r="Q437" s="144">
        <f t="shared" si="60"/>
        <v>0</v>
      </c>
      <c r="R437" s="117" t="e">
        <f t="shared" si="58"/>
        <v>#DIV/0!</v>
      </c>
    </row>
    <row r="438" spans="1:18" ht="12.75">
      <c r="A438" s="203" t="s">
        <v>384</v>
      </c>
      <c r="B438" s="211" t="s">
        <v>136</v>
      </c>
      <c r="C438" s="517"/>
      <c r="D438" s="144">
        <f>C438*3</f>
        <v>0</v>
      </c>
      <c r="E438" s="518"/>
      <c r="F438" s="144">
        <f>E438*3</f>
        <v>0</v>
      </c>
      <c r="H438" s="144" t="s">
        <v>112</v>
      </c>
      <c r="I438" s="144">
        <f>D442</f>
        <v>0</v>
      </c>
      <c r="J438" s="489">
        <v>4</v>
      </c>
      <c r="K438" s="144">
        <f t="shared" si="59"/>
        <v>0</v>
      </c>
      <c r="L438" s="144" t="e">
        <f t="shared" si="57"/>
        <v>#DIV/0!</v>
      </c>
      <c r="M438" s="108"/>
      <c r="N438" s="200" t="s">
        <v>112</v>
      </c>
      <c r="O438" s="144">
        <f>F442</f>
        <v>0</v>
      </c>
      <c r="P438" s="513">
        <v>4</v>
      </c>
      <c r="Q438" s="144">
        <f t="shared" si="60"/>
        <v>0</v>
      </c>
      <c r="R438" s="117" t="e">
        <f t="shared" si="58"/>
        <v>#DIV/0!</v>
      </c>
    </row>
    <row r="439" spans="1:18" ht="12.75">
      <c r="A439" s="144" t="s">
        <v>113</v>
      </c>
      <c r="B439" s="211" t="s">
        <v>105</v>
      </c>
      <c r="C439" s="517"/>
      <c r="D439" s="144">
        <f>C439</f>
        <v>0</v>
      </c>
      <c r="E439" s="517"/>
      <c r="F439" s="144">
        <f>E439</f>
        <v>0</v>
      </c>
      <c r="H439" s="144" t="s">
        <v>355</v>
      </c>
      <c r="I439" s="144">
        <f>D443</f>
        <v>0</v>
      </c>
      <c r="J439" s="144">
        <v>6</v>
      </c>
      <c r="K439" s="144">
        <f>I439/J439</f>
        <v>0</v>
      </c>
      <c r="L439" s="144" t="e">
        <f t="shared" si="57"/>
        <v>#DIV/0!</v>
      </c>
      <c r="M439" s="108"/>
      <c r="N439" s="200" t="s">
        <v>355</v>
      </c>
      <c r="O439" s="144">
        <f>F443</f>
        <v>0</v>
      </c>
      <c r="P439" s="208">
        <v>6</v>
      </c>
      <c r="Q439" s="144">
        <f>O439/P439</f>
        <v>0</v>
      </c>
      <c r="R439" s="117" t="e">
        <f t="shared" si="58"/>
        <v>#DIV/0!</v>
      </c>
    </row>
    <row r="440" spans="1:18" ht="12.75">
      <c r="A440" s="144" t="s">
        <v>113</v>
      </c>
      <c r="B440" s="211" t="s">
        <v>114</v>
      </c>
      <c r="C440" s="517"/>
      <c r="D440" s="144">
        <f>C440*2</f>
        <v>0</v>
      </c>
      <c r="E440" s="517"/>
      <c r="F440" s="144">
        <f>E440*2</f>
        <v>0</v>
      </c>
      <c r="H440" s="144" t="s">
        <v>357</v>
      </c>
      <c r="I440" s="144">
        <f>D444</f>
        <v>0</v>
      </c>
      <c r="J440" s="144">
        <v>3</v>
      </c>
      <c r="K440" s="144">
        <f>I440/J440</f>
        <v>0</v>
      </c>
      <c r="L440" s="144" t="e">
        <f aca="true" t="shared" si="61" ref="L440:L466">K440/K$468*1000</f>
        <v>#DIV/0!</v>
      </c>
      <c r="M440" s="108"/>
      <c r="N440" s="200" t="s">
        <v>357</v>
      </c>
      <c r="O440" s="144">
        <f>F444</f>
        <v>0</v>
      </c>
      <c r="P440" s="208">
        <v>3</v>
      </c>
      <c r="Q440" s="144">
        <f>O440/P440</f>
        <v>0</v>
      </c>
      <c r="R440" s="117" t="e">
        <f aca="true" t="shared" si="62" ref="R440:R466">Q440/Q$468*1000</f>
        <v>#DIV/0!</v>
      </c>
    </row>
    <row r="441" spans="1:18" ht="12.75">
      <c r="A441" s="144" t="s">
        <v>111</v>
      </c>
      <c r="B441" s="211" t="s">
        <v>105</v>
      </c>
      <c r="C441" s="517"/>
      <c r="D441" s="144">
        <f>C441</f>
        <v>0</v>
      </c>
      <c r="E441" s="517"/>
      <c r="F441" s="144">
        <f>E441</f>
        <v>0</v>
      </c>
      <c r="H441" s="144" t="s">
        <v>104</v>
      </c>
      <c r="I441" s="144">
        <f>D445</f>
        <v>0</v>
      </c>
      <c r="J441" s="480">
        <v>2</v>
      </c>
      <c r="K441" s="144">
        <f>I441/J441</f>
        <v>0</v>
      </c>
      <c r="L441" s="144" t="e">
        <f t="shared" si="61"/>
        <v>#DIV/0!</v>
      </c>
      <c r="M441" s="108"/>
      <c r="N441" s="200" t="s">
        <v>104</v>
      </c>
      <c r="O441" s="144">
        <f>F445</f>
        <v>0</v>
      </c>
      <c r="P441" s="514">
        <v>2</v>
      </c>
      <c r="Q441" s="144">
        <f>O441/P441</f>
        <v>0</v>
      </c>
      <c r="R441" s="117" t="e">
        <f t="shared" si="62"/>
        <v>#DIV/0!</v>
      </c>
    </row>
    <row r="442" spans="1:18" ht="12.75">
      <c r="A442" s="144" t="s">
        <v>112</v>
      </c>
      <c r="B442" s="211" t="s">
        <v>105</v>
      </c>
      <c r="C442" s="517"/>
      <c r="D442" s="144">
        <f>C442</f>
        <v>0</v>
      </c>
      <c r="E442" s="517"/>
      <c r="F442" s="144">
        <f>E442</f>
        <v>0</v>
      </c>
      <c r="H442" s="203" t="s">
        <v>117</v>
      </c>
      <c r="I442" s="144">
        <f>D446+D449</f>
        <v>0</v>
      </c>
      <c r="J442" s="480">
        <v>1</v>
      </c>
      <c r="K442" s="144">
        <f t="shared" si="59"/>
        <v>0</v>
      </c>
      <c r="L442" s="144" t="e">
        <f t="shared" si="61"/>
        <v>#DIV/0!</v>
      </c>
      <c r="M442" s="108"/>
      <c r="N442" s="201" t="s">
        <v>117</v>
      </c>
      <c r="O442" s="144">
        <f>F446+F449</f>
        <v>0</v>
      </c>
      <c r="P442" s="514">
        <v>1</v>
      </c>
      <c r="Q442" s="144">
        <f t="shared" si="60"/>
        <v>0</v>
      </c>
      <c r="R442" s="117" t="e">
        <f t="shared" si="62"/>
        <v>#DIV/0!</v>
      </c>
    </row>
    <row r="443" spans="1:18" ht="12.75">
      <c r="A443" s="144" t="s">
        <v>354</v>
      </c>
      <c r="B443" s="211" t="s">
        <v>353</v>
      </c>
      <c r="C443" s="517"/>
      <c r="D443" s="144">
        <f>C443*2.5</f>
        <v>0</v>
      </c>
      <c r="E443" s="517"/>
      <c r="F443" s="144">
        <f>E443*2.5</f>
        <v>0</v>
      </c>
      <c r="H443" s="203" t="s">
        <v>119</v>
      </c>
      <c r="I443" s="144">
        <f>D447+D448</f>
        <v>0</v>
      </c>
      <c r="J443" s="480">
        <v>0.8</v>
      </c>
      <c r="K443" s="144">
        <f t="shared" si="59"/>
        <v>0</v>
      </c>
      <c r="L443" s="144" t="e">
        <f t="shared" si="61"/>
        <v>#DIV/0!</v>
      </c>
      <c r="M443" s="108"/>
      <c r="N443" s="201" t="s">
        <v>119</v>
      </c>
      <c r="O443" s="144">
        <f>F447+F448</f>
        <v>0</v>
      </c>
      <c r="P443" s="514">
        <v>0.8</v>
      </c>
      <c r="Q443" s="144">
        <f t="shared" si="60"/>
        <v>0</v>
      </c>
      <c r="R443" s="117" t="e">
        <f t="shared" si="62"/>
        <v>#DIV/0!</v>
      </c>
    </row>
    <row r="444" spans="1:18" ht="12.75">
      <c r="A444" s="144" t="s">
        <v>356</v>
      </c>
      <c r="B444" s="211" t="s">
        <v>134</v>
      </c>
      <c r="C444" s="517"/>
      <c r="D444" s="144">
        <f>C444*2</f>
        <v>0</v>
      </c>
      <c r="E444" s="517"/>
      <c r="F444" s="144">
        <f>E444*2</f>
        <v>0</v>
      </c>
      <c r="H444" s="203" t="s">
        <v>133</v>
      </c>
      <c r="I444" s="144">
        <f>D450</f>
        <v>0</v>
      </c>
      <c r="J444" s="480">
        <v>1</v>
      </c>
      <c r="K444" s="144">
        <f t="shared" si="59"/>
        <v>0</v>
      </c>
      <c r="L444" s="144" t="e">
        <f t="shared" si="61"/>
        <v>#DIV/0!</v>
      </c>
      <c r="M444" s="108"/>
      <c r="N444" s="201" t="s">
        <v>133</v>
      </c>
      <c r="O444" s="144">
        <f>F450</f>
        <v>0</v>
      </c>
      <c r="P444" s="514">
        <v>1</v>
      </c>
      <c r="Q444" s="144">
        <f t="shared" si="60"/>
        <v>0</v>
      </c>
      <c r="R444" s="117" t="e">
        <f t="shared" si="62"/>
        <v>#DIV/0!</v>
      </c>
    </row>
    <row r="445" spans="1:18" ht="12.75">
      <c r="A445" s="144" t="s">
        <v>104</v>
      </c>
      <c r="B445" s="211" t="s">
        <v>105</v>
      </c>
      <c r="C445" s="517"/>
      <c r="D445" s="144">
        <f>C445</f>
        <v>0</v>
      </c>
      <c r="E445" s="517"/>
      <c r="F445" s="144">
        <f>E445</f>
        <v>0</v>
      </c>
      <c r="H445" s="203" t="s">
        <v>128</v>
      </c>
      <c r="I445" s="144">
        <f>D451+D452</f>
        <v>0</v>
      </c>
      <c r="J445" s="480">
        <v>2</v>
      </c>
      <c r="K445" s="144">
        <f t="shared" si="59"/>
        <v>0</v>
      </c>
      <c r="L445" s="144" t="e">
        <f t="shared" si="61"/>
        <v>#DIV/0!</v>
      </c>
      <c r="M445" s="108"/>
      <c r="N445" s="201" t="s">
        <v>128</v>
      </c>
      <c r="O445" s="144">
        <f>F451+F452</f>
        <v>0</v>
      </c>
      <c r="P445" s="514">
        <v>2</v>
      </c>
      <c r="Q445" s="144">
        <f t="shared" si="60"/>
        <v>0</v>
      </c>
      <c r="R445" s="117" t="e">
        <f t="shared" si="62"/>
        <v>#DIV/0!</v>
      </c>
    </row>
    <row r="446" spans="1:18" ht="12.75">
      <c r="A446" s="203" t="s">
        <v>115</v>
      </c>
      <c r="B446" s="211" t="s">
        <v>116</v>
      </c>
      <c r="C446" s="517"/>
      <c r="D446" s="144">
        <f>C446/4</f>
        <v>0</v>
      </c>
      <c r="E446" s="517"/>
      <c r="F446" s="114">
        <f>E446/4</f>
        <v>0</v>
      </c>
      <c r="H446" s="203" t="s">
        <v>121</v>
      </c>
      <c r="I446" s="144">
        <f>D455+D456</f>
        <v>0</v>
      </c>
      <c r="J446" s="480">
        <v>0.5</v>
      </c>
      <c r="K446" s="144">
        <f t="shared" si="59"/>
        <v>0</v>
      </c>
      <c r="L446" s="144" t="e">
        <f t="shared" si="61"/>
        <v>#DIV/0!</v>
      </c>
      <c r="M446" s="108"/>
      <c r="N446" s="201" t="s">
        <v>121</v>
      </c>
      <c r="O446" s="144">
        <f>F455+F456</f>
        <v>0</v>
      </c>
      <c r="P446" s="514">
        <v>0.5</v>
      </c>
      <c r="Q446" s="144">
        <f t="shared" si="60"/>
        <v>0</v>
      </c>
      <c r="R446" s="117" t="e">
        <f t="shared" si="62"/>
        <v>#DIV/0!</v>
      </c>
    </row>
    <row r="447" spans="1:18" ht="12.75">
      <c r="A447" s="203" t="s">
        <v>115</v>
      </c>
      <c r="B447" s="211" t="s">
        <v>118</v>
      </c>
      <c r="C447" s="517"/>
      <c r="D447" s="114">
        <f>C447/5</f>
        <v>0</v>
      </c>
      <c r="E447" s="517"/>
      <c r="F447" s="114">
        <f>E447/5</f>
        <v>0</v>
      </c>
      <c r="H447" s="203" t="s">
        <v>124</v>
      </c>
      <c r="I447" s="144">
        <f>D453+D454</f>
        <v>0</v>
      </c>
      <c r="J447" s="480">
        <v>0.5</v>
      </c>
      <c r="K447" s="144">
        <f t="shared" si="59"/>
        <v>0</v>
      </c>
      <c r="L447" s="144" t="e">
        <f t="shared" si="61"/>
        <v>#DIV/0!</v>
      </c>
      <c r="M447" s="108"/>
      <c r="N447" s="201" t="s">
        <v>124</v>
      </c>
      <c r="O447" s="144">
        <f>F453+F454</f>
        <v>0</v>
      </c>
      <c r="P447" s="514">
        <v>0.5</v>
      </c>
      <c r="Q447" s="144">
        <f t="shared" si="60"/>
        <v>0</v>
      </c>
      <c r="R447" s="117" t="e">
        <f t="shared" si="62"/>
        <v>#DIV/0!</v>
      </c>
    </row>
    <row r="448" spans="1:18" ht="12.75">
      <c r="A448" s="203" t="s">
        <v>115</v>
      </c>
      <c r="B448" s="203" t="s">
        <v>141</v>
      </c>
      <c r="C448" s="519"/>
      <c r="D448" s="144">
        <f>C448/2.5</f>
        <v>0</v>
      </c>
      <c r="E448" s="519"/>
      <c r="F448" s="144">
        <f>E448/2.5</f>
        <v>0</v>
      </c>
      <c r="H448" s="203" t="s">
        <v>159</v>
      </c>
      <c r="I448" s="144">
        <f>D458</f>
        <v>0</v>
      </c>
      <c r="J448" s="480">
        <v>1.2</v>
      </c>
      <c r="K448" s="144">
        <f t="shared" si="59"/>
        <v>0</v>
      </c>
      <c r="L448" s="144" t="e">
        <f t="shared" si="61"/>
        <v>#DIV/0!</v>
      </c>
      <c r="M448" s="108"/>
      <c r="N448" s="201" t="s">
        <v>159</v>
      </c>
      <c r="O448" s="144">
        <f>F458</f>
        <v>0</v>
      </c>
      <c r="P448" s="514">
        <v>1.2</v>
      </c>
      <c r="Q448" s="144">
        <f t="shared" si="60"/>
        <v>0</v>
      </c>
      <c r="R448" s="117" t="e">
        <f t="shared" si="62"/>
        <v>#DIV/0!</v>
      </c>
    </row>
    <row r="449" spans="1:18" ht="12.75">
      <c r="A449" s="203" t="s">
        <v>115</v>
      </c>
      <c r="B449" s="211" t="s">
        <v>120</v>
      </c>
      <c r="C449" s="517"/>
      <c r="D449" s="114">
        <f>C449/2</f>
        <v>0</v>
      </c>
      <c r="E449" s="517"/>
      <c r="F449" s="114">
        <f>E449/2</f>
        <v>0</v>
      </c>
      <c r="H449" s="203" t="s">
        <v>160</v>
      </c>
      <c r="I449" s="144">
        <f>D457</f>
        <v>0</v>
      </c>
      <c r="J449" s="480">
        <v>1.2</v>
      </c>
      <c r="K449" s="144">
        <f t="shared" si="59"/>
        <v>0</v>
      </c>
      <c r="L449" s="144" t="e">
        <f t="shared" si="61"/>
        <v>#DIV/0!</v>
      </c>
      <c r="M449" s="108"/>
      <c r="N449" s="201" t="s">
        <v>160</v>
      </c>
      <c r="O449" s="144">
        <f>F457</f>
        <v>0</v>
      </c>
      <c r="P449" s="514">
        <v>1.2</v>
      </c>
      <c r="Q449" s="144">
        <f t="shared" si="60"/>
        <v>0</v>
      </c>
      <c r="R449" s="117" t="e">
        <f t="shared" si="62"/>
        <v>#DIV/0!</v>
      </c>
    </row>
    <row r="450" spans="1:18" ht="12.75">
      <c r="A450" s="203" t="s">
        <v>133</v>
      </c>
      <c r="B450" s="211" t="s">
        <v>105</v>
      </c>
      <c r="C450" s="517"/>
      <c r="D450" s="114">
        <f>C450</f>
        <v>0</v>
      </c>
      <c r="E450" s="517"/>
      <c r="F450" s="114">
        <f>E450</f>
        <v>0</v>
      </c>
      <c r="H450" s="201" t="s">
        <v>131</v>
      </c>
      <c r="I450" s="144">
        <f>D459+D460</f>
        <v>0</v>
      </c>
      <c r="J450" s="480">
        <v>3</v>
      </c>
      <c r="K450" s="144">
        <f t="shared" si="59"/>
        <v>0</v>
      </c>
      <c r="L450" s="209" t="e">
        <f t="shared" si="61"/>
        <v>#DIV/0!</v>
      </c>
      <c r="M450" s="108"/>
      <c r="N450" s="201" t="s">
        <v>131</v>
      </c>
      <c r="O450" s="144">
        <f>F459+F460</f>
        <v>0</v>
      </c>
      <c r="P450" s="514">
        <v>3</v>
      </c>
      <c r="Q450" s="144">
        <f t="shared" si="60"/>
        <v>0</v>
      </c>
      <c r="R450" s="117" t="e">
        <f t="shared" si="62"/>
        <v>#DIV/0!</v>
      </c>
    </row>
    <row r="451" spans="1:18" ht="12.75">
      <c r="A451" s="203" t="s">
        <v>128</v>
      </c>
      <c r="B451" s="211" t="s">
        <v>123</v>
      </c>
      <c r="C451" s="517"/>
      <c r="D451" s="114">
        <f>C451/4</f>
        <v>0</v>
      </c>
      <c r="E451" s="517"/>
      <c r="F451" s="114">
        <f>E451/4</f>
        <v>0</v>
      </c>
      <c r="H451" s="201" t="s">
        <v>161</v>
      </c>
      <c r="I451" s="144">
        <f>D462</f>
        <v>0</v>
      </c>
      <c r="J451" s="480">
        <v>0.4</v>
      </c>
      <c r="K451" s="144">
        <f t="shared" si="59"/>
        <v>0</v>
      </c>
      <c r="L451" s="209" t="e">
        <f t="shared" si="61"/>
        <v>#DIV/0!</v>
      </c>
      <c r="M451" s="108"/>
      <c r="N451" s="201" t="s">
        <v>161</v>
      </c>
      <c r="O451" s="144">
        <f>F462</f>
        <v>0</v>
      </c>
      <c r="P451" s="514">
        <v>0.4</v>
      </c>
      <c r="Q451" s="144">
        <f t="shared" si="60"/>
        <v>0</v>
      </c>
      <c r="R451" s="117" t="e">
        <f t="shared" si="62"/>
        <v>#DIV/0!</v>
      </c>
    </row>
    <row r="452" spans="1:18" ht="12.75">
      <c r="A452" s="203" t="s">
        <v>128</v>
      </c>
      <c r="B452" s="211" t="s">
        <v>125</v>
      </c>
      <c r="C452" s="517"/>
      <c r="D452" s="114">
        <f>C452/2</f>
        <v>0</v>
      </c>
      <c r="E452" s="517"/>
      <c r="F452" s="114">
        <f>E452/2</f>
        <v>0</v>
      </c>
      <c r="H452" s="201" t="s">
        <v>162</v>
      </c>
      <c r="I452" s="144">
        <f>D461</f>
        <v>0</v>
      </c>
      <c r="J452" s="480">
        <v>0.4</v>
      </c>
      <c r="K452" s="114">
        <f t="shared" si="59"/>
        <v>0</v>
      </c>
      <c r="L452" s="117" t="e">
        <f t="shared" si="61"/>
        <v>#DIV/0!</v>
      </c>
      <c r="M452" s="108"/>
      <c r="N452" s="201" t="s">
        <v>162</v>
      </c>
      <c r="O452" s="144">
        <f>F461</f>
        <v>0</v>
      </c>
      <c r="P452" s="514">
        <v>0.4</v>
      </c>
      <c r="Q452" s="144">
        <f t="shared" si="60"/>
        <v>0</v>
      </c>
      <c r="R452" s="117" t="e">
        <f t="shared" si="62"/>
        <v>#DIV/0!</v>
      </c>
    </row>
    <row r="453" spans="1:18" ht="12.75">
      <c r="A453" s="203" t="s">
        <v>122</v>
      </c>
      <c r="B453" s="211" t="s">
        <v>123</v>
      </c>
      <c r="C453" s="517"/>
      <c r="D453" s="114">
        <f>C453/4</f>
        <v>0</v>
      </c>
      <c r="E453" s="517"/>
      <c r="F453" s="114">
        <f>E453/4</f>
        <v>0</v>
      </c>
      <c r="H453" s="201" t="s">
        <v>126</v>
      </c>
      <c r="I453" s="144">
        <f>D463+D464</f>
        <v>0</v>
      </c>
      <c r="J453" s="480">
        <v>14</v>
      </c>
      <c r="K453" s="114">
        <f t="shared" si="59"/>
        <v>0</v>
      </c>
      <c r="L453" s="117" t="e">
        <f t="shared" si="61"/>
        <v>#DIV/0!</v>
      </c>
      <c r="M453" s="108"/>
      <c r="N453" s="201" t="s">
        <v>126</v>
      </c>
      <c r="O453" s="144">
        <f>F463+F464</f>
        <v>0</v>
      </c>
      <c r="P453" s="514">
        <v>14</v>
      </c>
      <c r="Q453" s="144">
        <f t="shared" si="60"/>
        <v>0</v>
      </c>
      <c r="R453" s="117" t="e">
        <f t="shared" si="62"/>
        <v>#DIV/0!</v>
      </c>
    </row>
    <row r="454" spans="1:18" ht="12.75">
      <c r="A454" s="203" t="s">
        <v>122</v>
      </c>
      <c r="B454" s="211" t="s">
        <v>125</v>
      </c>
      <c r="C454" s="517"/>
      <c r="D454" s="114">
        <f>C454/2</f>
        <v>0</v>
      </c>
      <c r="E454" s="517"/>
      <c r="F454" s="114">
        <f>E454/2</f>
        <v>0</v>
      </c>
      <c r="H454" s="201" t="s">
        <v>138</v>
      </c>
      <c r="I454" s="144">
        <f>D465</f>
        <v>0</v>
      </c>
      <c r="J454" s="480">
        <v>0.15</v>
      </c>
      <c r="K454" s="114">
        <f t="shared" si="59"/>
        <v>0</v>
      </c>
      <c r="L454" s="117" t="e">
        <f t="shared" si="61"/>
        <v>#DIV/0!</v>
      </c>
      <c r="M454" s="108"/>
      <c r="N454" s="201" t="s">
        <v>138</v>
      </c>
      <c r="O454" s="144">
        <f>F465</f>
        <v>0</v>
      </c>
      <c r="P454" s="514">
        <v>0.15</v>
      </c>
      <c r="Q454" s="144">
        <f t="shared" si="60"/>
        <v>0</v>
      </c>
      <c r="R454" s="117" t="e">
        <f t="shared" si="62"/>
        <v>#DIV/0!</v>
      </c>
    </row>
    <row r="455" spans="1:18" ht="12.75">
      <c r="A455" s="203" t="s">
        <v>122</v>
      </c>
      <c r="B455" s="211" t="s">
        <v>116</v>
      </c>
      <c r="C455" s="517"/>
      <c r="D455" s="114">
        <f>C455/4</f>
        <v>0</v>
      </c>
      <c r="E455" s="517"/>
      <c r="F455" s="114">
        <f>E455/4</f>
        <v>0</v>
      </c>
      <c r="H455" s="201" t="s">
        <v>139</v>
      </c>
      <c r="I455" s="144">
        <f>D466+D467</f>
        <v>0</v>
      </c>
      <c r="J455" s="480">
        <v>0.3</v>
      </c>
      <c r="K455" s="114">
        <f t="shared" si="59"/>
        <v>0</v>
      </c>
      <c r="L455" s="117" t="e">
        <f t="shared" si="61"/>
        <v>#DIV/0!</v>
      </c>
      <c r="M455" s="108"/>
      <c r="N455" s="201" t="s">
        <v>139</v>
      </c>
      <c r="O455" s="144">
        <f>F466+F467</f>
        <v>0</v>
      </c>
      <c r="P455" s="514">
        <v>0.3</v>
      </c>
      <c r="Q455" s="144">
        <f t="shared" si="60"/>
        <v>0</v>
      </c>
      <c r="R455" s="117" t="e">
        <f t="shared" si="62"/>
        <v>#DIV/0!</v>
      </c>
    </row>
    <row r="456" spans="1:18" ht="12.75">
      <c r="A456" s="201" t="s">
        <v>122</v>
      </c>
      <c r="B456" s="211" t="s">
        <v>120</v>
      </c>
      <c r="C456" s="113"/>
      <c r="D456" s="114">
        <f>C456/2</f>
        <v>0</v>
      </c>
      <c r="E456" s="113"/>
      <c r="F456" s="114">
        <f>E456/2</f>
        <v>0</v>
      </c>
      <c r="H456" s="201" t="s">
        <v>137</v>
      </c>
      <c r="I456" s="144">
        <f>D468+D469</f>
        <v>0</v>
      </c>
      <c r="J456" s="480">
        <v>0.4</v>
      </c>
      <c r="K456" s="114">
        <f t="shared" si="59"/>
        <v>0</v>
      </c>
      <c r="L456" s="117" t="e">
        <f t="shared" si="61"/>
        <v>#DIV/0!</v>
      </c>
      <c r="M456" s="108"/>
      <c r="N456" s="201" t="s">
        <v>137</v>
      </c>
      <c r="O456" s="144">
        <f>F468+F469</f>
        <v>0</v>
      </c>
      <c r="P456" s="514">
        <v>0.4</v>
      </c>
      <c r="Q456" s="144">
        <f t="shared" si="60"/>
        <v>0</v>
      </c>
      <c r="R456" s="117" t="e">
        <f t="shared" si="62"/>
        <v>#DIV/0!</v>
      </c>
    </row>
    <row r="457" spans="1:18" ht="12.75">
      <c r="A457" s="201" t="s">
        <v>153</v>
      </c>
      <c r="B457" s="211" t="s">
        <v>155</v>
      </c>
      <c r="C457" s="113"/>
      <c r="D457" s="114">
        <f>C457/1.67</f>
        <v>0</v>
      </c>
      <c r="E457" s="113"/>
      <c r="F457" s="114">
        <f>E457/1.67</f>
        <v>0</v>
      </c>
      <c r="H457" s="201" t="s">
        <v>135</v>
      </c>
      <c r="I457" s="144">
        <f>D470+D471</f>
        <v>0</v>
      </c>
      <c r="J457" s="480">
        <v>2</v>
      </c>
      <c r="K457" s="114">
        <f t="shared" si="59"/>
        <v>0</v>
      </c>
      <c r="L457" s="117" t="e">
        <f t="shared" si="61"/>
        <v>#DIV/0!</v>
      </c>
      <c r="M457" s="108"/>
      <c r="N457" s="201" t="s">
        <v>135</v>
      </c>
      <c r="O457" s="144">
        <f>F470+F471</f>
        <v>0</v>
      </c>
      <c r="P457" s="514">
        <v>2</v>
      </c>
      <c r="Q457" s="114">
        <f t="shared" si="60"/>
        <v>0</v>
      </c>
      <c r="R457" s="117" t="e">
        <f t="shared" si="62"/>
        <v>#DIV/0!</v>
      </c>
    </row>
    <row r="458" spans="1:18" ht="12.75">
      <c r="A458" s="201" t="s">
        <v>153</v>
      </c>
      <c r="B458" s="211" t="s">
        <v>154</v>
      </c>
      <c r="C458" s="113"/>
      <c r="D458" s="114">
        <f>C458/1.67</f>
        <v>0</v>
      </c>
      <c r="E458" s="113"/>
      <c r="F458" s="114">
        <f>E458/1.67</f>
        <v>0</v>
      </c>
      <c r="H458" s="144" t="s">
        <v>265</v>
      </c>
      <c r="I458" s="144">
        <f>D472</f>
        <v>0</v>
      </c>
      <c r="J458" s="480">
        <v>0.28</v>
      </c>
      <c r="K458" s="114">
        <f aca="true" t="shared" si="63" ref="K458:K466">I458/J458</f>
        <v>0</v>
      </c>
      <c r="L458" s="117" t="e">
        <f t="shared" si="61"/>
        <v>#DIV/0!</v>
      </c>
      <c r="M458" s="145"/>
      <c r="N458" s="144" t="s">
        <v>265</v>
      </c>
      <c r="O458" s="144">
        <f>F472</f>
        <v>0</v>
      </c>
      <c r="P458" s="514">
        <v>0.28</v>
      </c>
      <c r="Q458" s="114">
        <f aca="true" t="shared" si="64" ref="Q458:Q466">O458/P458</f>
        <v>0</v>
      </c>
      <c r="R458" s="117" t="e">
        <f t="shared" si="62"/>
        <v>#DIV/0!</v>
      </c>
    </row>
    <row r="459" spans="1:18" ht="12.75">
      <c r="A459" s="201" t="s">
        <v>131</v>
      </c>
      <c r="B459" s="211" t="s">
        <v>125</v>
      </c>
      <c r="C459" s="113"/>
      <c r="D459" s="114">
        <f>C459/2</f>
        <v>0</v>
      </c>
      <c r="E459" s="113"/>
      <c r="F459" s="114">
        <f>E459/2</f>
        <v>0</v>
      </c>
      <c r="H459" s="144" t="s">
        <v>266</v>
      </c>
      <c r="I459" s="144">
        <f>D473</f>
        <v>0</v>
      </c>
      <c r="J459" s="480">
        <v>0.1</v>
      </c>
      <c r="K459" s="114">
        <f t="shared" si="63"/>
        <v>0</v>
      </c>
      <c r="L459" s="117" t="e">
        <f t="shared" si="61"/>
        <v>#DIV/0!</v>
      </c>
      <c r="M459" s="145"/>
      <c r="N459" s="144" t="s">
        <v>266</v>
      </c>
      <c r="O459" s="144">
        <f>F473</f>
        <v>0</v>
      </c>
      <c r="P459" s="514">
        <v>0.1</v>
      </c>
      <c r="Q459" s="114">
        <f t="shared" si="64"/>
        <v>0</v>
      </c>
      <c r="R459" s="117" t="e">
        <f t="shared" si="62"/>
        <v>#DIV/0!</v>
      </c>
    </row>
    <row r="460" spans="1:18" ht="12.75">
      <c r="A460" s="201" t="s">
        <v>131</v>
      </c>
      <c r="B460" s="211" t="s">
        <v>105</v>
      </c>
      <c r="C460" s="113"/>
      <c r="D460" s="114">
        <f>C460</f>
        <v>0</v>
      </c>
      <c r="E460" s="113"/>
      <c r="F460" s="114">
        <f>E460</f>
        <v>0</v>
      </c>
      <c r="H460" s="200" t="s">
        <v>235</v>
      </c>
      <c r="I460" s="144">
        <f>D474</f>
        <v>0</v>
      </c>
      <c r="J460" s="479">
        <v>0.04</v>
      </c>
      <c r="K460" s="114">
        <f t="shared" si="63"/>
        <v>0</v>
      </c>
      <c r="L460" s="117" t="e">
        <f t="shared" si="61"/>
        <v>#DIV/0!</v>
      </c>
      <c r="M460" s="108"/>
      <c r="N460" s="200" t="s">
        <v>235</v>
      </c>
      <c r="O460" s="144">
        <f>F474</f>
        <v>0</v>
      </c>
      <c r="P460" s="514">
        <v>0.04</v>
      </c>
      <c r="Q460" s="114">
        <f t="shared" si="64"/>
        <v>0</v>
      </c>
      <c r="R460" s="117" t="e">
        <f t="shared" si="62"/>
        <v>#DIV/0!</v>
      </c>
    </row>
    <row r="461" spans="1:18" ht="12.75">
      <c r="A461" s="201" t="s">
        <v>156</v>
      </c>
      <c r="B461" s="211" t="s">
        <v>158</v>
      </c>
      <c r="C461" s="113"/>
      <c r="D461" s="114">
        <f>C461/2.5</f>
        <v>0</v>
      </c>
      <c r="E461" s="113"/>
      <c r="F461" s="114">
        <f>E461/2.5</f>
        <v>0</v>
      </c>
      <c r="H461" s="200" t="s">
        <v>236</v>
      </c>
      <c r="I461" s="144">
        <f>D475</f>
        <v>0</v>
      </c>
      <c r="J461" s="479">
        <v>0.21</v>
      </c>
      <c r="K461" s="114">
        <f t="shared" si="63"/>
        <v>0</v>
      </c>
      <c r="L461" s="117" t="e">
        <f t="shared" si="61"/>
        <v>#DIV/0!</v>
      </c>
      <c r="M461" s="108"/>
      <c r="N461" s="200" t="s">
        <v>236</v>
      </c>
      <c r="O461" s="144">
        <f>F475</f>
        <v>0</v>
      </c>
      <c r="P461" s="515">
        <v>0.21</v>
      </c>
      <c r="Q461" s="114">
        <f t="shared" si="64"/>
        <v>0</v>
      </c>
      <c r="R461" s="117" t="e">
        <f t="shared" si="62"/>
        <v>#DIV/0!</v>
      </c>
    </row>
    <row r="462" spans="1:18" ht="12.75">
      <c r="A462" s="201" t="s">
        <v>156</v>
      </c>
      <c r="B462" s="211" t="s">
        <v>157</v>
      </c>
      <c r="C462" s="113"/>
      <c r="D462" s="114">
        <f>C462/2.5</f>
        <v>0</v>
      </c>
      <c r="E462" s="113"/>
      <c r="F462" s="114">
        <f>E462/2.5</f>
        <v>0</v>
      </c>
      <c r="H462" s="200" t="s">
        <v>237</v>
      </c>
      <c r="I462" s="144">
        <f>D476</f>
        <v>0</v>
      </c>
      <c r="J462" s="479">
        <v>0.1</v>
      </c>
      <c r="K462" s="114">
        <f t="shared" si="63"/>
        <v>0</v>
      </c>
      <c r="L462" s="117" t="e">
        <f t="shared" si="61"/>
        <v>#DIV/0!</v>
      </c>
      <c r="M462" s="108"/>
      <c r="N462" s="200" t="s">
        <v>237</v>
      </c>
      <c r="O462" s="144">
        <f>F476</f>
        <v>0</v>
      </c>
      <c r="P462" s="515">
        <v>0.1</v>
      </c>
      <c r="Q462" s="114">
        <f t="shared" si="64"/>
        <v>0</v>
      </c>
      <c r="R462" s="117" t="e">
        <f t="shared" si="62"/>
        <v>#DIV/0!</v>
      </c>
    </row>
    <row r="463" spans="1:18" ht="12.75">
      <c r="A463" s="201" t="s">
        <v>129</v>
      </c>
      <c r="B463" s="211" t="s">
        <v>130</v>
      </c>
      <c r="C463" s="113"/>
      <c r="D463" s="114">
        <f>C463*4</f>
        <v>0</v>
      </c>
      <c r="E463" s="113"/>
      <c r="F463" s="114">
        <f>E463*4</f>
        <v>0</v>
      </c>
      <c r="H463" s="200" t="s">
        <v>238</v>
      </c>
      <c r="I463" s="144">
        <f>D477+D478</f>
        <v>0</v>
      </c>
      <c r="J463" s="479">
        <v>0.05</v>
      </c>
      <c r="K463" s="114">
        <f t="shared" si="63"/>
        <v>0</v>
      </c>
      <c r="L463" s="117" t="e">
        <f t="shared" si="61"/>
        <v>#DIV/0!</v>
      </c>
      <c r="M463" s="108"/>
      <c r="N463" s="200" t="s">
        <v>238</v>
      </c>
      <c r="O463" s="144">
        <f>F477+F478</f>
        <v>0</v>
      </c>
      <c r="P463" s="515">
        <v>0.05</v>
      </c>
      <c r="Q463" s="114">
        <f t="shared" si="64"/>
        <v>0</v>
      </c>
      <c r="R463" s="117" t="e">
        <f t="shared" si="62"/>
        <v>#DIV/0!</v>
      </c>
    </row>
    <row r="464" spans="1:18" ht="12.75">
      <c r="A464" s="201" t="s">
        <v>129</v>
      </c>
      <c r="B464" s="211" t="s">
        <v>132</v>
      </c>
      <c r="C464" s="113"/>
      <c r="D464" s="114">
        <f>C464*2</f>
        <v>0</v>
      </c>
      <c r="E464" s="113"/>
      <c r="F464" s="114">
        <f>E464*2</f>
        <v>0</v>
      </c>
      <c r="H464" s="200" t="s">
        <v>240</v>
      </c>
      <c r="I464" s="144">
        <f>D479</f>
        <v>0</v>
      </c>
      <c r="J464" s="479">
        <v>0.2</v>
      </c>
      <c r="K464" s="114">
        <f t="shared" si="63"/>
        <v>0</v>
      </c>
      <c r="L464" s="117" t="e">
        <f t="shared" si="61"/>
        <v>#DIV/0!</v>
      </c>
      <c r="M464" s="108"/>
      <c r="N464" s="200" t="s">
        <v>240</v>
      </c>
      <c r="O464" s="144">
        <f>F479</f>
        <v>0</v>
      </c>
      <c r="P464" s="515">
        <v>0.2</v>
      </c>
      <c r="Q464" s="114">
        <f t="shared" si="64"/>
        <v>0</v>
      </c>
      <c r="R464" s="117" t="e">
        <f t="shared" si="62"/>
        <v>#DIV/0!</v>
      </c>
    </row>
    <row r="465" spans="1:18" ht="12.75">
      <c r="A465" s="201" t="s">
        <v>138</v>
      </c>
      <c r="B465" s="211" t="s">
        <v>142</v>
      </c>
      <c r="C465" s="113"/>
      <c r="D465" s="114">
        <f>C465/20</f>
        <v>0</v>
      </c>
      <c r="E465" s="113"/>
      <c r="F465" s="114">
        <f>E465/20</f>
        <v>0</v>
      </c>
      <c r="H465" s="200" t="s">
        <v>242</v>
      </c>
      <c r="I465" s="144">
        <f>D480</f>
        <v>0</v>
      </c>
      <c r="J465" s="479">
        <v>0.1</v>
      </c>
      <c r="K465" s="114">
        <f t="shared" si="63"/>
        <v>0</v>
      </c>
      <c r="L465" s="117" t="e">
        <f t="shared" si="61"/>
        <v>#DIV/0!</v>
      </c>
      <c r="M465" s="108"/>
      <c r="N465" s="200" t="s">
        <v>242</v>
      </c>
      <c r="O465" s="144">
        <f>F480</f>
        <v>0</v>
      </c>
      <c r="P465" s="515">
        <v>0.1</v>
      </c>
      <c r="Q465" s="114">
        <f t="shared" si="64"/>
        <v>0</v>
      </c>
      <c r="R465" s="117" t="e">
        <f t="shared" si="62"/>
        <v>#DIV/0!</v>
      </c>
    </row>
    <row r="466" spans="1:18" ht="13.5" thickBot="1">
      <c r="A466" s="201" t="s">
        <v>139</v>
      </c>
      <c r="B466" s="211" t="s">
        <v>239</v>
      </c>
      <c r="C466" s="113"/>
      <c r="D466" s="114">
        <f>C466/30</f>
        <v>0</v>
      </c>
      <c r="E466" s="113"/>
      <c r="F466" s="114">
        <f>E466/30</f>
        <v>0</v>
      </c>
      <c r="H466" s="202" t="s">
        <v>243</v>
      </c>
      <c r="I466" s="204">
        <f>D481</f>
        <v>0</v>
      </c>
      <c r="J466" s="481">
        <v>0.4</v>
      </c>
      <c r="K466" s="120">
        <f t="shared" si="63"/>
        <v>0</v>
      </c>
      <c r="L466" s="129" t="e">
        <f t="shared" si="61"/>
        <v>#DIV/0!</v>
      </c>
      <c r="M466" s="108"/>
      <c r="N466" s="202" t="s">
        <v>243</v>
      </c>
      <c r="O466" s="204">
        <f>F481</f>
        <v>0</v>
      </c>
      <c r="P466" s="516">
        <v>0.4</v>
      </c>
      <c r="Q466" s="120">
        <f t="shared" si="64"/>
        <v>0</v>
      </c>
      <c r="R466" s="129" t="e">
        <f t="shared" si="62"/>
        <v>#DIV/0!</v>
      </c>
    </row>
    <row r="467" spans="1:6" ht="13.5" thickBot="1">
      <c r="A467" s="201" t="s">
        <v>139</v>
      </c>
      <c r="B467" s="211" t="s">
        <v>241</v>
      </c>
      <c r="C467" s="113"/>
      <c r="D467" s="114">
        <f>C467/6.67</f>
        <v>0</v>
      </c>
      <c r="E467" s="113"/>
      <c r="F467" s="114">
        <f>E467/6.67</f>
        <v>0</v>
      </c>
    </row>
    <row r="468" spans="1:17" ht="13.5" thickBot="1">
      <c r="A468" s="201" t="s">
        <v>137</v>
      </c>
      <c r="B468" s="211" t="s">
        <v>118</v>
      </c>
      <c r="C468" s="113"/>
      <c r="D468" s="114">
        <f>C468/5</f>
        <v>0</v>
      </c>
      <c r="E468" s="113"/>
      <c r="F468" s="114">
        <f>E468/5</f>
        <v>0</v>
      </c>
      <c r="J468" s="105" t="s">
        <v>140</v>
      </c>
      <c r="K468" s="123">
        <f>SUM('Plan2 - UTI'!I168:I171)</f>
        <v>0</v>
      </c>
      <c r="P468" s="105" t="s">
        <v>140</v>
      </c>
      <c r="Q468" s="123">
        <f>'Plan2 - UTI'!I172</f>
        <v>0</v>
      </c>
    </row>
    <row r="469" spans="1:6" ht="12.75">
      <c r="A469" s="201" t="s">
        <v>137</v>
      </c>
      <c r="B469" s="211" t="s">
        <v>141</v>
      </c>
      <c r="C469" s="113"/>
      <c r="D469" s="114">
        <f>C469/2.5</f>
        <v>0</v>
      </c>
      <c r="E469" s="113"/>
      <c r="F469" s="114">
        <f>E469/2.5</f>
        <v>0</v>
      </c>
    </row>
    <row r="470" spans="1:6" ht="12.75">
      <c r="A470" s="201" t="s">
        <v>135</v>
      </c>
      <c r="B470" s="211" t="s">
        <v>125</v>
      </c>
      <c r="C470" s="113"/>
      <c r="D470" s="114">
        <f>C470/2</f>
        <v>0</v>
      </c>
      <c r="E470" s="113"/>
      <c r="F470" s="114">
        <f>E470/2</f>
        <v>0</v>
      </c>
    </row>
    <row r="471" spans="1:6" ht="12.75">
      <c r="A471" s="212" t="s">
        <v>135</v>
      </c>
      <c r="B471" s="213" t="s">
        <v>105</v>
      </c>
      <c r="C471" s="124"/>
      <c r="D471" s="125">
        <f>C471</f>
        <v>0</v>
      </c>
      <c r="E471" s="124"/>
      <c r="F471" s="125">
        <f>E471</f>
        <v>0</v>
      </c>
    </row>
    <row r="472" spans="1:6" ht="12.75">
      <c r="A472" s="201" t="s">
        <v>265</v>
      </c>
      <c r="B472" s="214" t="s">
        <v>125</v>
      </c>
      <c r="C472" s="124"/>
      <c r="D472" s="125">
        <f>C472/2</f>
        <v>0</v>
      </c>
      <c r="E472" s="124"/>
      <c r="F472" s="125">
        <f>E472/2</f>
        <v>0</v>
      </c>
    </row>
    <row r="473" spans="1:6" ht="12.75">
      <c r="A473" s="201" t="s">
        <v>266</v>
      </c>
      <c r="B473" s="214" t="s">
        <v>267</v>
      </c>
      <c r="C473" s="124"/>
      <c r="D473" s="125">
        <f>C473/20</f>
        <v>0</v>
      </c>
      <c r="E473" s="124"/>
      <c r="F473" s="125">
        <f>E473/20</f>
        <v>0</v>
      </c>
    </row>
    <row r="474" spans="1:6" ht="12.75">
      <c r="A474" s="200" t="s">
        <v>235</v>
      </c>
      <c r="B474" s="211" t="s">
        <v>244</v>
      </c>
      <c r="C474" s="113"/>
      <c r="D474" s="114">
        <f>C474/20</f>
        <v>0</v>
      </c>
      <c r="E474" s="113"/>
      <c r="F474" s="114">
        <f>E474/20</f>
        <v>0</v>
      </c>
    </row>
    <row r="475" spans="1:6" ht="12.75">
      <c r="A475" s="200" t="s">
        <v>236</v>
      </c>
      <c r="B475" s="211" t="s">
        <v>244</v>
      </c>
      <c r="C475" s="113"/>
      <c r="D475" s="114">
        <f>C475/20</f>
        <v>0</v>
      </c>
      <c r="E475" s="113"/>
      <c r="F475" s="114">
        <f>E475/20</f>
        <v>0</v>
      </c>
    </row>
    <row r="476" spans="1:6" ht="12.75">
      <c r="A476" s="200" t="s">
        <v>237</v>
      </c>
      <c r="B476" s="211" t="s">
        <v>245</v>
      </c>
      <c r="C476" s="113"/>
      <c r="D476" s="114">
        <f>C476/10</f>
        <v>0</v>
      </c>
      <c r="E476" s="113"/>
      <c r="F476" s="114">
        <f>E476/10</f>
        <v>0</v>
      </c>
    </row>
    <row r="477" spans="1:6" ht="12.75">
      <c r="A477" s="200" t="s">
        <v>238</v>
      </c>
      <c r="B477" s="211" t="s">
        <v>244</v>
      </c>
      <c r="C477" s="113"/>
      <c r="D477" s="114">
        <f>C477/20</f>
        <v>0</v>
      </c>
      <c r="E477" s="113"/>
      <c r="F477" s="114">
        <f>E477/20</f>
        <v>0</v>
      </c>
    </row>
    <row r="478" spans="1:6" ht="12.75">
      <c r="A478" s="200" t="s">
        <v>238</v>
      </c>
      <c r="B478" s="211" t="s">
        <v>246</v>
      </c>
      <c r="C478" s="113"/>
      <c r="D478" s="114">
        <f>C478*0.07</f>
        <v>0</v>
      </c>
      <c r="E478" s="113"/>
      <c r="F478" s="114">
        <f>E478*0.07</f>
        <v>0</v>
      </c>
    </row>
    <row r="479" spans="1:6" ht="12.75">
      <c r="A479" s="200" t="s">
        <v>240</v>
      </c>
      <c r="B479" s="211" t="s">
        <v>247</v>
      </c>
      <c r="C479" s="113"/>
      <c r="D479" s="114">
        <f>C479/5</f>
        <v>0</v>
      </c>
      <c r="E479" s="113"/>
      <c r="F479" s="114">
        <f>E479/5</f>
        <v>0</v>
      </c>
    </row>
    <row r="480" spans="1:6" ht="12.75">
      <c r="A480" s="200" t="s">
        <v>242</v>
      </c>
      <c r="B480" s="211" t="s">
        <v>245</v>
      </c>
      <c r="C480" s="113"/>
      <c r="D480" s="114">
        <f>C480/10</f>
        <v>0</v>
      </c>
      <c r="E480" s="113"/>
      <c r="F480" s="114">
        <f>E480/10</f>
        <v>0</v>
      </c>
    </row>
    <row r="481" spans="1:6" ht="13.5" thickBot="1">
      <c r="A481" s="202" t="s">
        <v>243</v>
      </c>
      <c r="B481" s="215" t="s">
        <v>248</v>
      </c>
      <c r="C481" s="126"/>
      <c r="D481" s="120">
        <f>C481/5</f>
        <v>0</v>
      </c>
      <c r="E481" s="126"/>
      <c r="F481" s="120">
        <f>E481/5</f>
        <v>0</v>
      </c>
    </row>
    <row r="482" ht="13.5" thickBot="1"/>
    <row r="483" spans="1:18" ht="13.5" thickBot="1">
      <c r="A483" s="567" t="s">
        <v>48</v>
      </c>
      <c r="B483" s="571"/>
      <c r="C483" s="765" t="s">
        <v>96</v>
      </c>
      <c r="D483" s="766"/>
      <c r="E483" s="765" t="s">
        <v>97</v>
      </c>
      <c r="F483" s="766"/>
      <c r="H483" s="569" t="s">
        <v>96</v>
      </c>
      <c r="I483" s="570"/>
      <c r="J483" s="571"/>
      <c r="K483" s="571"/>
      <c r="L483" s="571"/>
      <c r="M483" s="571"/>
      <c r="N483" s="569" t="s">
        <v>97</v>
      </c>
      <c r="O483" s="572"/>
      <c r="P483" s="571"/>
      <c r="Q483" s="571"/>
      <c r="R483" s="571"/>
    </row>
    <row r="484" spans="1:18" ht="13.5" thickBot="1">
      <c r="A484" s="309" t="s">
        <v>98</v>
      </c>
      <c r="B484" s="309" t="s">
        <v>99</v>
      </c>
      <c r="C484" s="309" t="s">
        <v>100</v>
      </c>
      <c r="D484" s="309" t="s">
        <v>101</v>
      </c>
      <c r="E484" s="309" t="s">
        <v>100</v>
      </c>
      <c r="F484" s="109" t="s">
        <v>101</v>
      </c>
      <c r="H484" s="573" t="s">
        <v>48</v>
      </c>
      <c r="I484" s="574" t="s">
        <v>102</v>
      </c>
      <c r="J484" s="574" t="s">
        <v>103</v>
      </c>
      <c r="K484" s="575"/>
      <c r="L484" s="576"/>
      <c r="M484" s="571"/>
      <c r="N484" s="573" t="s">
        <v>48</v>
      </c>
      <c r="O484" s="574" t="s">
        <v>102</v>
      </c>
      <c r="P484" s="574" t="s">
        <v>103</v>
      </c>
      <c r="Q484" s="575"/>
      <c r="R484" s="576"/>
    </row>
    <row r="485" spans="1:18" ht="13.5" thickBot="1">
      <c r="A485" s="553" t="s">
        <v>386</v>
      </c>
      <c r="B485" s="553" t="s">
        <v>387</v>
      </c>
      <c r="C485" s="523"/>
      <c r="D485" s="553">
        <f>C485/10</f>
        <v>0</v>
      </c>
      <c r="E485" s="524"/>
      <c r="F485" s="553">
        <f>E485/10</f>
        <v>0</v>
      </c>
      <c r="H485" s="110" t="s">
        <v>106</v>
      </c>
      <c r="I485" s="111" t="s">
        <v>107</v>
      </c>
      <c r="J485" s="478" t="s">
        <v>108</v>
      </c>
      <c r="K485" s="112" t="s">
        <v>109</v>
      </c>
      <c r="L485" s="109" t="s">
        <v>110</v>
      </c>
      <c r="M485" s="108"/>
      <c r="N485" s="110" t="s">
        <v>106</v>
      </c>
      <c r="O485" s="111" t="s">
        <v>107</v>
      </c>
      <c r="P485" s="478" t="s">
        <v>108</v>
      </c>
      <c r="Q485" s="112" t="s">
        <v>109</v>
      </c>
      <c r="R485" s="111" t="s">
        <v>110</v>
      </c>
    </row>
    <row r="486" spans="1:18" ht="12.75">
      <c r="A486" s="203" t="s">
        <v>386</v>
      </c>
      <c r="B486" s="203" t="s">
        <v>388</v>
      </c>
      <c r="C486" s="496"/>
      <c r="D486" s="203">
        <f>C486/4</f>
        <v>0</v>
      </c>
      <c r="E486" s="497"/>
      <c r="F486" s="203">
        <f>E486/4</f>
        <v>0</v>
      </c>
      <c r="H486" s="556" t="s">
        <v>385</v>
      </c>
      <c r="I486" s="206">
        <f>SUM(D485:D488)</f>
        <v>0</v>
      </c>
      <c r="J486" s="206">
        <v>1</v>
      </c>
      <c r="K486" s="206">
        <f>I486/J486</f>
        <v>0</v>
      </c>
      <c r="L486" s="557" t="e">
        <f>K486/K$520*1000</f>
        <v>#DIV/0!</v>
      </c>
      <c r="M486" s="512"/>
      <c r="N486" s="556" t="s">
        <v>385</v>
      </c>
      <c r="O486" s="206">
        <f>SUM(F485:F488)</f>
        <v>0</v>
      </c>
      <c r="P486" s="206">
        <v>1</v>
      </c>
      <c r="Q486" s="206">
        <f>O486/P486</f>
        <v>0</v>
      </c>
      <c r="R486" s="206" t="e">
        <f>Q486/Q$520*1000</f>
        <v>#DIV/0!</v>
      </c>
    </row>
    <row r="487" spans="1:18" ht="12.75">
      <c r="A487" s="203" t="s">
        <v>386</v>
      </c>
      <c r="B487" s="203" t="s">
        <v>389</v>
      </c>
      <c r="C487" s="496"/>
      <c r="D487" s="203">
        <f>C487/2</f>
        <v>0</v>
      </c>
      <c r="E487" s="497"/>
      <c r="F487" s="203">
        <f>E487/2</f>
        <v>0</v>
      </c>
      <c r="H487" s="203" t="s">
        <v>127</v>
      </c>
      <c r="I487" s="144">
        <f>D489+D490</f>
        <v>0</v>
      </c>
      <c r="J487" s="489">
        <v>6</v>
      </c>
      <c r="K487" s="144">
        <f aca="true" t="shared" si="65" ref="K487:K509">I487/J487</f>
        <v>0</v>
      </c>
      <c r="L487" s="209" t="e">
        <f aca="true" t="shared" si="66" ref="L487:L502">K487/K$520*1000</f>
        <v>#DIV/0!</v>
      </c>
      <c r="M487" s="108"/>
      <c r="N487" s="203" t="s">
        <v>127</v>
      </c>
      <c r="O487" s="144">
        <f>F489+F490</f>
        <v>0</v>
      </c>
      <c r="P487" s="489">
        <v>6</v>
      </c>
      <c r="Q487" s="144">
        <f aca="true" t="shared" si="67" ref="Q487:Q509">O487/P487</f>
        <v>0</v>
      </c>
      <c r="R487" s="144" t="e">
        <f aca="true" t="shared" si="68" ref="R487:R502">Q487/Q$520*1000</f>
        <v>#DIV/0!</v>
      </c>
    </row>
    <row r="488" spans="1:18" ht="12.75">
      <c r="A488" s="203" t="s">
        <v>386</v>
      </c>
      <c r="B488" s="203" t="s">
        <v>390</v>
      </c>
      <c r="C488" s="496"/>
      <c r="D488" s="203">
        <f>C488</f>
        <v>0</v>
      </c>
      <c r="E488" s="497"/>
      <c r="F488" s="203">
        <f>E488</f>
        <v>0</v>
      </c>
      <c r="H488" s="144" t="s">
        <v>113</v>
      </c>
      <c r="I488" s="144">
        <f>D491+D492</f>
        <v>0</v>
      </c>
      <c r="J488" s="489">
        <v>4</v>
      </c>
      <c r="K488" s="144">
        <f t="shared" si="65"/>
        <v>0</v>
      </c>
      <c r="L488" s="209" t="e">
        <f t="shared" si="66"/>
        <v>#DIV/0!</v>
      </c>
      <c r="M488" s="108"/>
      <c r="N488" s="144" t="s">
        <v>113</v>
      </c>
      <c r="O488" s="144">
        <f>F491+F492</f>
        <v>0</v>
      </c>
      <c r="P488" s="489">
        <v>4</v>
      </c>
      <c r="Q488" s="144">
        <f t="shared" si="67"/>
        <v>0</v>
      </c>
      <c r="R488" s="144" t="e">
        <f t="shared" si="68"/>
        <v>#DIV/0!</v>
      </c>
    </row>
    <row r="489" spans="1:18" ht="12.75">
      <c r="A489" s="203" t="s">
        <v>384</v>
      </c>
      <c r="B489" s="211" t="s">
        <v>134</v>
      </c>
      <c r="C489" s="517"/>
      <c r="D489" s="144">
        <f>C489*2</f>
        <v>0</v>
      </c>
      <c r="E489" s="518"/>
      <c r="F489" s="144">
        <f>E489*2</f>
        <v>0</v>
      </c>
      <c r="H489" s="144" t="s">
        <v>111</v>
      </c>
      <c r="I489" s="144">
        <f>D493</f>
        <v>0</v>
      </c>
      <c r="J489" s="489">
        <v>4</v>
      </c>
      <c r="K489" s="144">
        <f t="shared" si="65"/>
        <v>0</v>
      </c>
      <c r="L489" s="209" t="e">
        <f t="shared" si="66"/>
        <v>#DIV/0!</v>
      </c>
      <c r="M489" s="108"/>
      <c r="N489" s="144" t="s">
        <v>111</v>
      </c>
      <c r="O489" s="144">
        <f>F493</f>
        <v>0</v>
      </c>
      <c r="P489" s="489">
        <v>4</v>
      </c>
      <c r="Q489" s="144">
        <f t="shared" si="67"/>
        <v>0</v>
      </c>
      <c r="R489" s="144" t="e">
        <f t="shared" si="68"/>
        <v>#DIV/0!</v>
      </c>
    </row>
    <row r="490" spans="1:18" ht="12.75">
      <c r="A490" s="203" t="s">
        <v>384</v>
      </c>
      <c r="B490" s="211" t="s">
        <v>136</v>
      </c>
      <c r="C490" s="517"/>
      <c r="D490" s="144">
        <f>C490*3</f>
        <v>0</v>
      </c>
      <c r="E490" s="518"/>
      <c r="F490" s="144">
        <f>E490*3</f>
        <v>0</v>
      </c>
      <c r="H490" s="144" t="s">
        <v>112</v>
      </c>
      <c r="I490" s="144">
        <f>D494</f>
        <v>0</v>
      </c>
      <c r="J490" s="489">
        <v>4</v>
      </c>
      <c r="K490" s="144">
        <f t="shared" si="65"/>
        <v>0</v>
      </c>
      <c r="L490" s="209" t="e">
        <f t="shared" si="66"/>
        <v>#DIV/0!</v>
      </c>
      <c r="M490" s="108"/>
      <c r="N490" s="144" t="s">
        <v>112</v>
      </c>
      <c r="O490" s="144">
        <f>F494</f>
        <v>0</v>
      </c>
      <c r="P490" s="489">
        <v>4</v>
      </c>
      <c r="Q490" s="144">
        <f t="shared" si="67"/>
        <v>0</v>
      </c>
      <c r="R490" s="144" t="e">
        <f t="shared" si="68"/>
        <v>#DIV/0!</v>
      </c>
    </row>
    <row r="491" spans="1:18" ht="12.75">
      <c r="A491" s="144" t="s">
        <v>113</v>
      </c>
      <c r="B491" s="211" t="s">
        <v>105</v>
      </c>
      <c r="C491" s="517"/>
      <c r="D491" s="144">
        <f>C491</f>
        <v>0</v>
      </c>
      <c r="E491" s="517"/>
      <c r="F491" s="144">
        <f>E491</f>
        <v>0</v>
      </c>
      <c r="H491" s="144" t="s">
        <v>355</v>
      </c>
      <c r="I491" s="144">
        <f>D495</f>
        <v>0</v>
      </c>
      <c r="J491" s="144">
        <v>6</v>
      </c>
      <c r="K491" s="144">
        <f>I491/J491</f>
        <v>0</v>
      </c>
      <c r="L491" s="209" t="e">
        <f>K491/K$520*1000</f>
        <v>#DIV/0!</v>
      </c>
      <c r="M491" s="108"/>
      <c r="N491" s="144" t="s">
        <v>355</v>
      </c>
      <c r="O491" s="144">
        <f>F495</f>
        <v>0</v>
      </c>
      <c r="P491" s="144">
        <v>6</v>
      </c>
      <c r="Q491" s="144">
        <f>O491/P491</f>
        <v>0</v>
      </c>
      <c r="R491" s="144" t="e">
        <f t="shared" si="68"/>
        <v>#DIV/0!</v>
      </c>
    </row>
    <row r="492" spans="1:18" ht="12.75">
      <c r="A492" s="144" t="s">
        <v>113</v>
      </c>
      <c r="B492" s="211" t="s">
        <v>114</v>
      </c>
      <c r="C492" s="517"/>
      <c r="D492" s="144">
        <f>C492*2</f>
        <v>0</v>
      </c>
      <c r="E492" s="517"/>
      <c r="F492" s="144">
        <f>E492*2</f>
        <v>0</v>
      </c>
      <c r="H492" s="144" t="s">
        <v>357</v>
      </c>
      <c r="I492" s="144">
        <f>D496</f>
        <v>0</v>
      </c>
      <c r="J492" s="144">
        <v>3</v>
      </c>
      <c r="K492" s="144">
        <f>I492/J492</f>
        <v>0</v>
      </c>
      <c r="L492" s="209" t="e">
        <f>K492/K$520*1000</f>
        <v>#DIV/0!</v>
      </c>
      <c r="M492" s="108"/>
      <c r="N492" s="144" t="s">
        <v>357</v>
      </c>
      <c r="O492" s="144">
        <f>F496</f>
        <v>0</v>
      </c>
      <c r="P492" s="144">
        <v>3</v>
      </c>
      <c r="Q492" s="144">
        <f>O492/P492</f>
        <v>0</v>
      </c>
      <c r="R492" s="144" t="e">
        <f>Q492/Q$520*1000</f>
        <v>#DIV/0!</v>
      </c>
    </row>
    <row r="493" spans="1:18" ht="12.75">
      <c r="A493" s="144" t="s">
        <v>111</v>
      </c>
      <c r="B493" s="211" t="s">
        <v>105</v>
      </c>
      <c r="C493" s="517"/>
      <c r="D493" s="144">
        <f>C493</f>
        <v>0</v>
      </c>
      <c r="E493" s="517"/>
      <c r="F493" s="144">
        <f>E493</f>
        <v>0</v>
      </c>
      <c r="H493" s="144" t="s">
        <v>104</v>
      </c>
      <c r="I493" s="144">
        <f>D497</f>
        <v>0</v>
      </c>
      <c r="J493" s="480">
        <v>2</v>
      </c>
      <c r="K493" s="144">
        <f>I493/J493</f>
        <v>0</v>
      </c>
      <c r="L493" s="209" t="e">
        <f t="shared" si="66"/>
        <v>#DIV/0!</v>
      </c>
      <c r="M493" s="108"/>
      <c r="N493" s="144" t="s">
        <v>104</v>
      </c>
      <c r="O493" s="144">
        <f>F497</f>
        <v>0</v>
      </c>
      <c r="P493" s="480">
        <v>2</v>
      </c>
      <c r="Q493" s="144">
        <f>O493/P493</f>
        <v>0</v>
      </c>
      <c r="R493" s="144" t="e">
        <f t="shared" si="68"/>
        <v>#DIV/0!</v>
      </c>
    </row>
    <row r="494" spans="1:18" ht="12.75">
      <c r="A494" s="144" t="s">
        <v>112</v>
      </c>
      <c r="B494" s="211" t="s">
        <v>105</v>
      </c>
      <c r="C494" s="517"/>
      <c r="D494" s="144">
        <f>C494</f>
        <v>0</v>
      </c>
      <c r="E494" s="517"/>
      <c r="F494" s="144">
        <f>E494</f>
        <v>0</v>
      </c>
      <c r="H494" s="203" t="s">
        <v>117</v>
      </c>
      <c r="I494" s="144">
        <f>D498+D501</f>
        <v>0</v>
      </c>
      <c r="J494" s="480">
        <v>1</v>
      </c>
      <c r="K494" s="144">
        <f t="shared" si="65"/>
        <v>0</v>
      </c>
      <c r="L494" s="209" t="e">
        <f t="shared" si="66"/>
        <v>#DIV/0!</v>
      </c>
      <c r="M494" s="108"/>
      <c r="N494" s="203" t="s">
        <v>117</v>
      </c>
      <c r="O494" s="144">
        <f>F498+F501</f>
        <v>0</v>
      </c>
      <c r="P494" s="480">
        <v>1</v>
      </c>
      <c r="Q494" s="144">
        <f t="shared" si="67"/>
        <v>0</v>
      </c>
      <c r="R494" s="144" t="e">
        <f t="shared" si="68"/>
        <v>#DIV/0!</v>
      </c>
    </row>
    <row r="495" spans="1:18" ht="12.75">
      <c r="A495" s="144" t="s">
        <v>354</v>
      </c>
      <c r="B495" s="211" t="s">
        <v>353</v>
      </c>
      <c r="C495" s="517"/>
      <c r="D495" s="144">
        <f>C495*2.5</f>
        <v>0</v>
      </c>
      <c r="E495" s="517"/>
      <c r="F495" s="144">
        <f>E495*2.5</f>
        <v>0</v>
      </c>
      <c r="H495" s="203" t="s">
        <v>119</v>
      </c>
      <c r="I495" s="144">
        <f>D499+D500</f>
        <v>0</v>
      </c>
      <c r="J495" s="480">
        <v>0.8</v>
      </c>
      <c r="K495" s="144">
        <f t="shared" si="65"/>
        <v>0</v>
      </c>
      <c r="L495" s="209" t="e">
        <f t="shared" si="66"/>
        <v>#DIV/0!</v>
      </c>
      <c r="M495" s="108"/>
      <c r="N495" s="203" t="s">
        <v>119</v>
      </c>
      <c r="O495" s="144">
        <f>F499+F500</f>
        <v>0</v>
      </c>
      <c r="P495" s="480">
        <v>0.8</v>
      </c>
      <c r="Q495" s="144">
        <f t="shared" si="67"/>
        <v>0</v>
      </c>
      <c r="R495" s="144" t="e">
        <f t="shared" si="68"/>
        <v>#DIV/0!</v>
      </c>
    </row>
    <row r="496" spans="1:18" ht="12.75">
      <c r="A496" s="144" t="s">
        <v>356</v>
      </c>
      <c r="B496" s="211" t="s">
        <v>134</v>
      </c>
      <c r="C496" s="517"/>
      <c r="D496" s="144">
        <f>C496*2</f>
        <v>0</v>
      </c>
      <c r="E496" s="517"/>
      <c r="F496" s="144">
        <f>E496*2</f>
        <v>0</v>
      </c>
      <c r="H496" s="203" t="s">
        <v>133</v>
      </c>
      <c r="I496" s="144">
        <f>D502</f>
        <v>0</v>
      </c>
      <c r="J496" s="480">
        <v>1</v>
      </c>
      <c r="K496" s="144">
        <f t="shared" si="65"/>
        <v>0</v>
      </c>
      <c r="L496" s="209" t="e">
        <f t="shared" si="66"/>
        <v>#DIV/0!</v>
      </c>
      <c r="M496" s="108"/>
      <c r="N496" s="203" t="s">
        <v>133</v>
      </c>
      <c r="O496" s="144">
        <f>F502</f>
        <v>0</v>
      </c>
      <c r="P496" s="480">
        <v>1</v>
      </c>
      <c r="Q496" s="144">
        <f t="shared" si="67"/>
        <v>0</v>
      </c>
      <c r="R496" s="144" t="e">
        <f t="shared" si="68"/>
        <v>#DIV/0!</v>
      </c>
    </row>
    <row r="497" spans="1:18" ht="12.75">
      <c r="A497" s="144" t="s">
        <v>104</v>
      </c>
      <c r="B497" s="211" t="s">
        <v>105</v>
      </c>
      <c r="C497" s="517"/>
      <c r="D497" s="144">
        <f>C497</f>
        <v>0</v>
      </c>
      <c r="E497" s="517"/>
      <c r="F497" s="144">
        <f>E497</f>
        <v>0</v>
      </c>
      <c r="H497" s="203" t="s">
        <v>128</v>
      </c>
      <c r="I497" s="144">
        <f>D503+D504</f>
        <v>0</v>
      </c>
      <c r="J497" s="480">
        <v>2</v>
      </c>
      <c r="K497" s="144">
        <f t="shared" si="65"/>
        <v>0</v>
      </c>
      <c r="L497" s="209" t="e">
        <f t="shared" si="66"/>
        <v>#DIV/0!</v>
      </c>
      <c r="M497" s="108"/>
      <c r="N497" s="203" t="s">
        <v>128</v>
      </c>
      <c r="O497" s="144">
        <f>F503+F504</f>
        <v>0</v>
      </c>
      <c r="P497" s="480">
        <v>2</v>
      </c>
      <c r="Q497" s="144">
        <f t="shared" si="67"/>
        <v>0</v>
      </c>
      <c r="R497" s="144" t="e">
        <f t="shared" si="68"/>
        <v>#DIV/0!</v>
      </c>
    </row>
    <row r="498" spans="1:18" ht="12.75">
      <c r="A498" s="203" t="s">
        <v>115</v>
      </c>
      <c r="B498" s="211" t="s">
        <v>116</v>
      </c>
      <c r="C498" s="517"/>
      <c r="D498" s="144">
        <f>C498/4</f>
        <v>0</v>
      </c>
      <c r="E498" s="517"/>
      <c r="F498" s="114">
        <f>E498/4</f>
        <v>0</v>
      </c>
      <c r="H498" s="203" t="s">
        <v>121</v>
      </c>
      <c r="I498" s="144">
        <f>D507+D508</f>
        <v>0</v>
      </c>
      <c r="J498" s="480">
        <v>0.5</v>
      </c>
      <c r="K498" s="144">
        <f t="shared" si="65"/>
        <v>0</v>
      </c>
      <c r="L498" s="209" t="e">
        <f t="shared" si="66"/>
        <v>#DIV/0!</v>
      </c>
      <c r="M498" s="108"/>
      <c r="N498" s="203" t="s">
        <v>121</v>
      </c>
      <c r="O498" s="144">
        <f>F507+F508</f>
        <v>0</v>
      </c>
      <c r="P498" s="480">
        <v>0.5</v>
      </c>
      <c r="Q498" s="144">
        <f t="shared" si="67"/>
        <v>0</v>
      </c>
      <c r="R498" s="144" t="e">
        <f t="shared" si="68"/>
        <v>#DIV/0!</v>
      </c>
    </row>
    <row r="499" spans="1:18" ht="12.75">
      <c r="A499" s="203" t="s">
        <v>115</v>
      </c>
      <c r="B499" s="211" t="s">
        <v>118</v>
      </c>
      <c r="C499" s="517"/>
      <c r="D499" s="114">
        <f>C499/5</f>
        <v>0</v>
      </c>
      <c r="E499" s="517"/>
      <c r="F499" s="114">
        <f>E499/5</f>
        <v>0</v>
      </c>
      <c r="H499" s="203" t="s">
        <v>124</v>
      </c>
      <c r="I499" s="144">
        <f>D505+D506</f>
        <v>0</v>
      </c>
      <c r="J499" s="480">
        <v>0.5</v>
      </c>
      <c r="K499" s="144">
        <f t="shared" si="65"/>
        <v>0</v>
      </c>
      <c r="L499" s="209" t="e">
        <f t="shared" si="66"/>
        <v>#DIV/0!</v>
      </c>
      <c r="M499" s="108"/>
      <c r="N499" s="203" t="s">
        <v>124</v>
      </c>
      <c r="O499" s="144">
        <f>F505+F506</f>
        <v>0</v>
      </c>
      <c r="P499" s="480">
        <v>0.5</v>
      </c>
      <c r="Q499" s="144">
        <f t="shared" si="67"/>
        <v>0</v>
      </c>
      <c r="R499" s="144" t="e">
        <f t="shared" si="68"/>
        <v>#DIV/0!</v>
      </c>
    </row>
    <row r="500" spans="1:18" ht="12.75">
      <c r="A500" s="203" t="s">
        <v>115</v>
      </c>
      <c r="B500" s="203" t="s">
        <v>141</v>
      </c>
      <c r="C500" s="519"/>
      <c r="D500" s="144">
        <f>C500/2.5</f>
        <v>0</v>
      </c>
      <c r="E500" s="519"/>
      <c r="F500" s="144">
        <f>E500/2.5</f>
        <v>0</v>
      </c>
      <c r="H500" s="203" t="s">
        <v>159</v>
      </c>
      <c r="I500" s="144">
        <f>D510</f>
        <v>0</v>
      </c>
      <c r="J500" s="480">
        <v>1.2</v>
      </c>
      <c r="K500" s="144">
        <f t="shared" si="65"/>
        <v>0</v>
      </c>
      <c r="L500" s="209" t="e">
        <f t="shared" si="66"/>
        <v>#DIV/0!</v>
      </c>
      <c r="M500" s="108"/>
      <c r="N500" s="203" t="s">
        <v>159</v>
      </c>
      <c r="O500" s="144">
        <f>F510</f>
        <v>0</v>
      </c>
      <c r="P500" s="480">
        <v>1.2</v>
      </c>
      <c r="Q500" s="144">
        <f t="shared" si="67"/>
        <v>0</v>
      </c>
      <c r="R500" s="144" t="e">
        <f t="shared" si="68"/>
        <v>#DIV/0!</v>
      </c>
    </row>
    <row r="501" spans="1:18" ht="12.75">
      <c r="A501" s="203" t="s">
        <v>115</v>
      </c>
      <c r="B501" s="211" t="s">
        <v>120</v>
      </c>
      <c r="C501" s="517"/>
      <c r="D501" s="114">
        <f>C501/2</f>
        <v>0</v>
      </c>
      <c r="E501" s="517"/>
      <c r="F501" s="114">
        <f>E501/2</f>
        <v>0</v>
      </c>
      <c r="H501" s="201" t="s">
        <v>160</v>
      </c>
      <c r="I501" s="144">
        <f>D509</f>
        <v>0</v>
      </c>
      <c r="J501" s="480">
        <v>1.2</v>
      </c>
      <c r="K501" s="144">
        <f t="shared" si="65"/>
        <v>0</v>
      </c>
      <c r="L501" s="209" t="e">
        <f t="shared" si="66"/>
        <v>#DIV/0!</v>
      </c>
      <c r="M501" s="108"/>
      <c r="N501" s="203" t="s">
        <v>160</v>
      </c>
      <c r="O501" s="144">
        <f>F509</f>
        <v>0</v>
      </c>
      <c r="P501" s="480">
        <v>1.2</v>
      </c>
      <c r="Q501" s="144">
        <f t="shared" si="67"/>
        <v>0</v>
      </c>
      <c r="R501" s="144" t="e">
        <f t="shared" si="68"/>
        <v>#DIV/0!</v>
      </c>
    </row>
    <row r="502" spans="1:18" ht="12.75">
      <c r="A502" s="203" t="s">
        <v>133</v>
      </c>
      <c r="B502" s="211" t="s">
        <v>105</v>
      </c>
      <c r="C502" s="517"/>
      <c r="D502" s="114">
        <f>C502</f>
        <v>0</v>
      </c>
      <c r="E502" s="517"/>
      <c r="F502" s="114">
        <f>E502</f>
        <v>0</v>
      </c>
      <c r="H502" s="201" t="s">
        <v>131</v>
      </c>
      <c r="I502" s="144">
        <f>D511+D512</f>
        <v>0</v>
      </c>
      <c r="J502" s="480">
        <v>3</v>
      </c>
      <c r="K502" s="114">
        <f t="shared" si="65"/>
        <v>0</v>
      </c>
      <c r="L502" s="117" t="e">
        <f t="shared" si="66"/>
        <v>#DIV/0!</v>
      </c>
      <c r="M502" s="108"/>
      <c r="N502" s="203" t="s">
        <v>131</v>
      </c>
      <c r="O502" s="144">
        <f>F511+F512</f>
        <v>0</v>
      </c>
      <c r="P502" s="480">
        <v>3</v>
      </c>
      <c r="Q502" s="144">
        <f t="shared" si="67"/>
        <v>0</v>
      </c>
      <c r="R502" s="144" t="e">
        <f t="shared" si="68"/>
        <v>#DIV/0!</v>
      </c>
    </row>
    <row r="503" spans="1:18" ht="12.75">
      <c r="A503" s="203" t="s">
        <v>128</v>
      </c>
      <c r="B503" s="211" t="s">
        <v>123</v>
      </c>
      <c r="C503" s="517"/>
      <c r="D503" s="114">
        <f>C503/4</f>
        <v>0</v>
      </c>
      <c r="E503" s="517"/>
      <c r="F503" s="114">
        <f>E503/4</f>
        <v>0</v>
      </c>
      <c r="H503" s="201" t="s">
        <v>161</v>
      </c>
      <c r="I503" s="144">
        <f>D514</f>
        <v>0</v>
      </c>
      <c r="J503" s="480">
        <v>0.4</v>
      </c>
      <c r="K503" s="114">
        <f t="shared" si="65"/>
        <v>0</v>
      </c>
      <c r="L503" s="117" t="e">
        <f aca="true" t="shared" si="69" ref="L503:L518">K503/K$520*1000</f>
        <v>#DIV/0!</v>
      </c>
      <c r="M503" s="108"/>
      <c r="N503" s="203" t="s">
        <v>161</v>
      </c>
      <c r="O503" s="144">
        <f>F514</f>
        <v>0</v>
      </c>
      <c r="P503" s="480">
        <v>0.4</v>
      </c>
      <c r="Q503" s="144">
        <f t="shared" si="67"/>
        <v>0</v>
      </c>
      <c r="R503" s="144" t="e">
        <f aca="true" t="shared" si="70" ref="R503:R518">Q503/Q$520*1000</f>
        <v>#DIV/0!</v>
      </c>
    </row>
    <row r="504" spans="1:18" ht="12.75">
      <c r="A504" s="203" t="s">
        <v>128</v>
      </c>
      <c r="B504" s="211" t="s">
        <v>125</v>
      </c>
      <c r="C504" s="517"/>
      <c r="D504" s="114">
        <f>C504/2</f>
        <v>0</v>
      </c>
      <c r="E504" s="517"/>
      <c r="F504" s="114">
        <f>E504/2</f>
        <v>0</v>
      </c>
      <c r="H504" s="201" t="s">
        <v>162</v>
      </c>
      <c r="I504" s="144">
        <f>D513</f>
        <v>0</v>
      </c>
      <c r="J504" s="480">
        <v>0.4</v>
      </c>
      <c r="K504" s="114">
        <f t="shared" si="65"/>
        <v>0</v>
      </c>
      <c r="L504" s="117" t="e">
        <f t="shared" si="69"/>
        <v>#DIV/0!</v>
      </c>
      <c r="M504" s="108"/>
      <c r="N504" s="201" t="s">
        <v>162</v>
      </c>
      <c r="O504" s="144">
        <f>F513</f>
        <v>0</v>
      </c>
      <c r="P504" s="480">
        <v>0.4</v>
      </c>
      <c r="Q504" s="144">
        <f t="shared" si="67"/>
        <v>0</v>
      </c>
      <c r="R504" s="209" t="e">
        <f t="shared" si="70"/>
        <v>#DIV/0!</v>
      </c>
    </row>
    <row r="505" spans="1:18" ht="12.75">
      <c r="A505" s="203" t="s">
        <v>122</v>
      </c>
      <c r="B505" s="211" t="s">
        <v>123</v>
      </c>
      <c r="C505" s="517"/>
      <c r="D505" s="114">
        <f>C505/4</f>
        <v>0</v>
      </c>
      <c r="E505" s="517"/>
      <c r="F505" s="114">
        <f>E505/4</f>
        <v>0</v>
      </c>
      <c r="H505" s="201" t="s">
        <v>126</v>
      </c>
      <c r="I505" s="144">
        <f>D515+D516</f>
        <v>0</v>
      </c>
      <c r="J505" s="480">
        <v>14</v>
      </c>
      <c r="K505" s="114">
        <f t="shared" si="65"/>
        <v>0</v>
      </c>
      <c r="L505" s="117" t="e">
        <f t="shared" si="69"/>
        <v>#DIV/0!</v>
      </c>
      <c r="M505" s="108"/>
      <c r="N505" s="201" t="s">
        <v>126</v>
      </c>
      <c r="O505" s="144">
        <f>F515+F516</f>
        <v>0</v>
      </c>
      <c r="P505" s="480">
        <v>14</v>
      </c>
      <c r="Q505" s="144">
        <f t="shared" si="67"/>
        <v>0</v>
      </c>
      <c r="R505" s="209" t="e">
        <f t="shared" si="70"/>
        <v>#DIV/0!</v>
      </c>
    </row>
    <row r="506" spans="1:18" ht="12.75">
      <c r="A506" s="203" t="s">
        <v>122</v>
      </c>
      <c r="B506" s="211" t="s">
        <v>125</v>
      </c>
      <c r="C506" s="517"/>
      <c r="D506" s="114">
        <f>C506/2</f>
        <v>0</v>
      </c>
      <c r="E506" s="517"/>
      <c r="F506" s="114">
        <f>E506/2</f>
        <v>0</v>
      </c>
      <c r="H506" s="201" t="s">
        <v>138</v>
      </c>
      <c r="I506" s="144">
        <f>D517</f>
        <v>0</v>
      </c>
      <c r="J506" s="480">
        <v>0.15</v>
      </c>
      <c r="K506" s="114">
        <f t="shared" si="65"/>
        <v>0</v>
      </c>
      <c r="L506" s="117" t="e">
        <f t="shared" si="69"/>
        <v>#DIV/0!</v>
      </c>
      <c r="M506" s="108"/>
      <c r="N506" s="201" t="s">
        <v>138</v>
      </c>
      <c r="O506" s="144">
        <f>F517</f>
        <v>0</v>
      </c>
      <c r="P506" s="480">
        <v>0.15</v>
      </c>
      <c r="Q506" s="114">
        <f t="shared" si="67"/>
        <v>0</v>
      </c>
      <c r="R506" s="117" t="e">
        <f t="shared" si="70"/>
        <v>#DIV/0!</v>
      </c>
    </row>
    <row r="507" spans="1:18" ht="12.75">
      <c r="A507" s="203" t="s">
        <v>122</v>
      </c>
      <c r="B507" s="211" t="s">
        <v>116</v>
      </c>
      <c r="C507" s="517"/>
      <c r="D507" s="114">
        <f>C507/4</f>
        <v>0</v>
      </c>
      <c r="E507" s="517"/>
      <c r="F507" s="114">
        <f>E507/4</f>
        <v>0</v>
      </c>
      <c r="H507" s="201" t="s">
        <v>139</v>
      </c>
      <c r="I507" s="144">
        <f>D518+D519</f>
        <v>0</v>
      </c>
      <c r="J507" s="480">
        <v>0.3</v>
      </c>
      <c r="K507" s="114">
        <f t="shared" si="65"/>
        <v>0</v>
      </c>
      <c r="L507" s="117" t="e">
        <f t="shared" si="69"/>
        <v>#DIV/0!</v>
      </c>
      <c r="M507" s="108"/>
      <c r="N507" s="201" t="s">
        <v>139</v>
      </c>
      <c r="O507" s="144">
        <f>F518+F519</f>
        <v>0</v>
      </c>
      <c r="P507" s="480">
        <v>0.3</v>
      </c>
      <c r="Q507" s="114">
        <f t="shared" si="67"/>
        <v>0</v>
      </c>
      <c r="R507" s="117" t="e">
        <f t="shared" si="70"/>
        <v>#DIV/0!</v>
      </c>
    </row>
    <row r="508" spans="1:18" ht="12.75">
      <c r="A508" s="201" t="s">
        <v>122</v>
      </c>
      <c r="B508" s="211" t="s">
        <v>120</v>
      </c>
      <c r="C508" s="113"/>
      <c r="D508" s="114">
        <f>C508/2</f>
        <v>0</v>
      </c>
      <c r="E508" s="113"/>
      <c r="F508" s="114">
        <f>E508/2</f>
        <v>0</v>
      </c>
      <c r="H508" s="201" t="s">
        <v>137</v>
      </c>
      <c r="I508" s="144">
        <f>D520+D521</f>
        <v>0</v>
      </c>
      <c r="J508" s="480">
        <v>0.4</v>
      </c>
      <c r="K508" s="114">
        <f t="shared" si="65"/>
        <v>0</v>
      </c>
      <c r="L508" s="117" t="e">
        <f t="shared" si="69"/>
        <v>#DIV/0!</v>
      </c>
      <c r="M508" s="108"/>
      <c r="N508" s="201" t="s">
        <v>137</v>
      </c>
      <c r="O508" s="144">
        <f>F520+F521</f>
        <v>0</v>
      </c>
      <c r="P508" s="480">
        <v>0.4</v>
      </c>
      <c r="Q508" s="114">
        <f t="shared" si="67"/>
        <v>0</v>
      </c>
      <c r="R508" s="117" t="e">
        <f t="shared" si="70"/>
        <v>#DIV/0!</v>
      </c>
    </row>
    <row r="509" spans="1:18" ht="12.75">
      <c r="A509" s="201" t="s">
        <v>153</v>
      </c>
      <c r="B509" s="211" t="s">
        <v>155</v>
      </c>
      <c r="C509" s="113"/>
      <c r="D509" s="114">
        <f>C509/1.67</f>
        <v>0</v>
      </c>
      <c r="E509" s="113"/>
      <c r="F509" s="114">
        <f>E509/1.67</f>
        <v>0</v>
      </c>
      <c r="H509" s="201" t="s">
        <v>135</v>
      </c>
      <c r="I509" s="144">
        <f>D522+D523</f>
        <v>0</v>
      </c>
      <c r="J509" s="480">
        <v>2</v>
      </c>
      <c r="K509" s="114">
        <f t="shared" si="65"/>
        <v>0</v>
      </c>
      <c r="L509" s="117" t="e">
        <f t="shared" si="69"/>
        <v>#DIV/0!</v>
      </c>
      <c r="M509" s="108"/>
      <c r="N509" s="201" t="s">
        <v>135</v>
      </c>
      <c r="O509" s="144">
        <f>F522+F523</f>
        <v>0</v>
      </c>
      <c r="P509" s="480">
        <v>2</v>
      </c>
      <c r="Q509" s="114">
        <f t="shared" si="67"/>
        <v>0</v>
      </c>
      <c r="R509" s="117" t="e">
        <f t="shared" si="70"/>
        <v>#DIV/0!</v>
      </c>
    </row>
    <row r="510" spans="1:18" ht="12.75">
      <c r="A510" s="201" t="s">
        <v>153</v>
      </c>
      <c r="B510" s="211" t="s">
        <v>154</v>
      </c>
      <c r="C510" s="113"/>
      <c r="D510" s="114">
        <f>C510/1.67</f>
        <v>0</v>
      </c>
      <c r="E510" s="113"/>
      <c r="F510" s="114">
        <f>E510/1.67</f>
        <v>0</v>
      </c>
      <c r="H510" s="144" t="s">
        <v>265</v>
      </c>
      <c r="I510" s="144">
        <f>D524</f>
        <v>0</v>
      </c>
      <c r="J510" s="480">
        <v>0.28</v>
      </c>
      <c r="K510" s="114">
        <f aca="true" t="shared" si="71" ref="K510:K518">I510/J510</f>
        <v>0</v>
      </c>
      <c r="L510" s="117" t="e">
        <f t="shared" si="69"/>
        <v>#DIV/0!</v>
      </c>
      <c r="M510" s="145"/>
      <c r="N510" s="144" t="s">
        <v>265</v>
      </c>
      <c r="O510" s="144">
        <f>F524</f>
        <v>0</v>
      </c>
      <c r="P510" s="480">
        <v>0.28</v>
      </c>
      <c r="Q510" s="114">
        <f aca="true" t="shared" si="72" ref="Q510:Q518">O510/P510</f>
        <v>0</v>
      </c>
      <c r="R510" s="117" t="e">
        <f t="shared" si="70"/>
        <v>#DIV/0!</v>
      </c>
    </row>
    <row r="511" spans="1:18" ht="12.75">
      <c r="A511" s="201" t="s">
        <v>131</v>
      </c>
      <c r="B511" s="211" t="s">
        <v>125</v>
      </c>
      <c r="C511" s="113"/>
      <c r="D511" s="114">
        <f>C511/2</f>
        <v>0</v>
      </c>
      <c r="E511" s="113"/>
      <c r="F511" s="114">
        <f>E511/2</f>
        <v>0</v>
      </c>
      <c r="H511" s="144" t="s">
        <v>266</v>
      </c>
      <c r="I511" s="144">
        <f>D525</f>
        <v>0</v>
      </c>
      <c r="J511" s="480">
        <v>0.1</v>
      </c>
      <c r="K511" s="114">
        <f t="shared" si="71"/>
        <v>0</v>
      </c>
      <c r="L511" s="117" t="e">
        <f t="shared" si="69"/>
        <v>#DIV/0!</v>
      </c>
      <c r="M511" s="145"/>
      <c r="N511" s="144" t="s">
        <v>266</v>
      </c>
      <c r="O511" s="144">
        <f>F525</f>
        <v>0</v>
      </c>
      <c r="P511" s="480">
        <v>0.1</v>
      </c>
      <c r="Q511" s="114">
        <f t="shared" si="72"/>
        <v>0</v>
      </c>
      <c r="R511" s="117" t="e">
        <f t="shared" si="70"/>
        <v>#DIV/0!</v>
      </c>
    </row>
    <row r="512" spans="1:18" ht="12.75">
      <c r="A512" s="201" t="s">
        <v>131</v>
      </c>
      <c r="B512" s="211" t="s">
        <v>105</v>
      </c>
      <c r="C512" s="113"/>
      <c r="D512" s="114">
        <f>C512</f>
        <v>0</v>
      </c>
      <c r="E512" s="113"/>
      <c r="F512" s="114">
        <f>E512</f>
        <v>0</v>
      </c>
      <c r="H512" s="200" t="s">
        <v>235</v>
      </c>
      <c r="I512" s="144">
        <f>D526</f>
        <v>0</v>
      </c>
      <c r="J512" s="480">
        <v>0.04</v>
      </c>
      <c r="K512" s="114">
        <f t="shared" si="71"/>
        <v>0</v>
      </c>
      <c r="L512" s="117" t="e">
        <f t="shared" si="69"/>
        <v>#DIV/0!</v>
      </c>
      <c r="M512" s="108"/>
      <c r="N512" s="200" t="s">
        <v>235</v>
      </c>
      <c r="O512" s="144">
        <f>F526</f>
        <v>0</v>
      </c>
      <c r="P512" s="480">
        <v>0.04</v>
      </c>
      <c r="Q512" s="114">
        <f t="shared" si="72"/>
        <v>0</v>
      </c>
      <c r="R512" s="117" t="e">
        <f t="shared" si="70"/>
        <v>#DIV/0!</v>
      </c>
    </row>
    <row r="513" spans="1:18" ht="12.75">
      <c r="A513" s="201" t="s">
        <v>156</v>
      </c>
      <c r="B513" s="211" t="s">
        <v>158</v>
      </c>
      <c r="C513" s="113"/>
      <c r="D513" s="114">
        <f>C513/2.5</f>
        <v>0</v>
      </c>
      <c r="E513" s="113"/>
      <c r="F513" s="114">
        <f>E513/2.5</f>
        <v>0</v>
      </c>
      <c r="H513" s="200" t="s">
        <v>236</v>
      </c>
      <c r="I513" s="144">
        <f>D527</f>
        <v>0</v>
      </c>
      <c r="J513" s="479">
        <v>0.21</v>
      </c>
      <c r="K513" s="114">
        <f t="shared" si="71"/>
        <v>0</v>
      </c>
      <c r="L513" s="117" t="e">
        <f t="shared" si="69"/>
        <v>#DIV/0!</v>
      </c>
      <c r="M513" s="108"/>
      <c r="N513" s="200" t="s">
        <v>236</v>
      </c>
      <c r="O513" s="144">
        <f>F527</f>
        <v>0</v>
      </c>
      <c r="P513" s="479">
        <v>0.21</v>
      </c>
      <c r="Q513" s="114">
        <f t="shared" si="72"/>
        <v>0</v>
      </c>
      <c r="R513" s="117" t="e">
        <f t="shared" si="70"/>
        <v>#DIV/0!</v>
      </c>
    </row>
    <row r="514" spans="1:18" ht="12.75">
      <c r="A514" s="201" t="s">
        <v>156</v>
      </c>
      <c r="B514" s="211" t="s">
        <v>157</v>
      </c>
      <c r="C514" s="113"/>
      <c r="D514" s="114">
        <f>C514/2.5</f>
        <v>0</v>
      </c>
      <c r="E514" s="113"/>
      <c r="F514" s="114">
        <f>E514/2.5</f>
        <v>0</v>
      </c>
      <c r="H514" s="200" t="s">
        <v>237</v>
      </c>
      <c r="I514" s="144">
        <f>D528</f>
        <v>0</v>
      </c>
      <c r="J514" s="479">
        <v>0.1</v>
      </c>
      <c r="K514" s="114">
        <f t="shared" si="71"/>
        <v>0</v>
      </c>
      <c r="L514" s="117" t="e">
        <f t="shared" si="69"/>
        <v>#DIV/0!</v>
      </c>
      <c r="M514" s="108"/>
      <c r="N514" s="200" t="s">
        <v>237</v>
      </c>
      <c r="O514" s="144">
        <f>F528</f>
        <v>0</v>
      </c>
      <c r="P514" s="479">
        <v>0.1</v>
      </c>
      <c r="Q514" s="114">
        <f t="shared" si="72"/>
        <v>0</v>
      </c>
      <c r="R514" s="117" t="e">
        <f t="shared" si="70"/>
        <v>#DIV/0!</v>
      </c>
    </row>
    <row r="515" spans="1:18" ht="12.75">
      <c r="A515" s="201" t="s">
        <v>129</v>
      </c>
      <c r="B515" s="211" t="s">
        <v>130</v>
      </c>
      <c r="C515" s="113"/>
      <c r="D515" s="114">
        <f>C515*4</f>
        <v>0</v>
      </c>
      <c r="E515" s="113"/>
      <c r="F515" s="114">
        <f>E515*4</f>
        <v>0</v>
      </c>
      <c r="H515" s="200" t="s">
        <v>238</v>
      </c>
      <c r="I515" s="144">
        <f>D529+D530</f>
        <v>0</v>
      </c>
      <c r="J515" s="479">
        <v>0.05</v>
      </c>
      <c r="K515" s="114">
        <f t="shared" si="71"/>
        <v>0</v>
      </c>
      <c r="L515" s="117" t="e">
        <f t="shared" si="69"/>
        <v>#DIV/0!</v>
      </c>
      <c r="M515" s="108"/>
      <c r="N515" s="200" t="s">
        <v>238</v>
      </c>
      <c r="O515" s="144">
        <f>F529+F530</f>
        <v>0</v>
      </c>
      <c r="P515" s="479">
        <v>0.05</v>
      </c>
      <c r="Q515" s="114">
        <f t="shared" si="72"/>
        <v>0</v>
      </c>
      <c r="R515" s="117" t="e">
        <f t="shared" si="70"/>
        <v>#DIV/0!</v>
      </c>
    </row>
    <row r="516" spans="1:18" ht="12.75">
      <c r="A516" s="201" t="s">
        <v>129</v>
      </c>
      <c r="B516" s="211" t="s">
        <v>132</v>
      </c>
      <c r="C516" s="113"/>
      <c r="D516" s="114">
        <f>C516*2</f>
        <v>0</v>
      </c>
      <c r="E516" s="113"/>
      <c r="F516" s="114">
        <f>E516*2</f>
        <v>0</v>
      </c>
      <c r="H516" s="200" t="s">
        <v>240</v>
      </c>
      <c r="I516" s="144">
        <f>D531</f>
        <v>0</v>
      </c>
      <c r="J516" s="479">
        <v>0.2</v>
      </c>
      <c r="K516" s="114">
        <f t="shared" si="71"/>
        <v>0</v>
      </c>
      <c r="L516" s="117" t="e">
        <f t="shared" si="69"/>
        <v>#DIV/0!</v>
      </c>
      <c r="M516" s="108"/>
      <c r="N516" s="200" t="s">
        <v>240</v>
      </c>
      <c r="O516" s="144">
        <f>F531</f>
        <v>0</v>
      </c>
      <c r="P516" s="479">
        <v>0.2</v>
      </c>
      <c r="Q516" s="114">
        <f t="shared" si="72"/>
        <v>0</v>
      </c>
      <c r="R516" s="117" t="e">
        <f t="shared" si="70"/>
        <v>#DIV/0!</v>
      </c>
    </row>
    <row r="517" spans="1:18" ht="12.75">
      <c r="A517" s="201" t="s">
        <v>138</v>
      </c>
      <c r="B517" s="211" t="s">
        <v>142</v>
      </c>
      <c r="C517" s="113"/>
      <c r="D517" s="114">
        <f>C517/20</f>
        <v>0</v>
      </c>
      <c r="E517" s="113"/>
      <c r="F517" s="114">
        <f>E517/20</f>
        <v>0</v>
      </c>
      <c r="H517" s="200" t="s">
        <v>242</v>
      </c>
      <c r="I517" s="144">
        <f>D532</f>
        <v>0</v>
      </c>
      <c r="J517" s="479">
        <v>0.1</v>
      </c>
      <c r="K517" s="114">
        <f t="shared" si="71"/>
        <v>0</v>
      </c>
      <c r="L517" s="117" t="e">
        <f t="shared" si="69"/>
        <v>#DIV/0!</v>
      </c>
      <c r="M517" s="108"/>
      <c r="N517" s="200" t="s">
        <v>242</v>
      </c>
      <c r="O517" s="144">
        <f>F532</f>
        <v>0</v>
      </c>
      <c r="P517" s="479">
        <v>0.1</v>
      </c>
      <c r="Q517" s="114">
        <f t="shared" si="72"/>
        <v>0</v>
      </c>
      <c r="R517" s="117" t="e">
        <f t="shared" si="70"/>
        <v>#DIV/0!</v>
      </c>
    </row>
    <row r="518" spans="1:18" ht="13.5" thickBot="1">
      <c r="A518" s="201" t="s">
        <v>139</v>
      </c>
      <c r="B518" s="211" t="s">
        <v>239</v>
      </c>
      <c r="C518" s="113"/>
      <c r="D518" s="114">
        <f>C518/30</f>
        <v>0</v>
      </c>
      <c r="E518" s="113"/>
      <c r="F518" s="114">
        <f>E518/30</f>
        <v>0</v>
      </c>
      <c r="H518" s="202" t="s">
        <v>243</v>
      </c>
      <c r="I518" s="204">
        <f>D533</f>
        <v>0</v>
      </c>
      <c r="J518" s="481">
        <v>0.4</v>
      </c>
      <c r="K518" s="120">
        <f t="shared" si="71"/>
        <v>0</v>
      </c>
      <c r="L518" s="129" t="e">
        <f t="shared" si="69"/>
        <v>#DIV/0!</v>
      </c>
      <c r="M518" s="108"/>
      <c r="N518" s="202" t="s">
        <v>243</v>
      </c>
      <c r="O518" s="204">
        <f>F533</f>
        <v>0</v>
      </c>
      <c r="P518" s="481">
        <v>0.4</v>
      </c>
      <c r="Q518" s="120">
        <f t="shared" si="72"/>
        <v>0</v>
      </c>
      <c r="R518" s="129" t="e">
        <f t="shared" si="70"/>
        <v>#DIV/0!</v>
      </c>
    </row>
    <row r="519" spans="1:6" ht="13.5" thickBot="1">
      <c r="A519" s="201" t="s">
        <v>139</v>
      </c>
      <c r="B519" s="211" t="s">
        <v>241</v>
      </c>
      <c r="C519" s="113"/>
      <c r="D519" s="114">
        <f>C519/6.67</f>
        <v>0</v>
      </c>
      <c r="E519" s="113"/>
      <c r="F519" s="114">
        <f>E519/6.67</f>
        <v>0</v>
      </c>
    </row>
    <row r="520" spans="1:17" ht="13.5" thickBot="1">
      <c r="A520" s="201" t="s">
        <v>137</v>
      </c>
      <c r="B520" s="211" t="s">
        <v>118</v>
      </c>
      <c r="C520" s="113"/>
      <c r="D520" s="114">
        <f>C520/5</f>
        <v>0</v>
      </c>
      <c r="E520" s="113"/>
      <c r="F520" s="114">
        <f>E520/5</f>
        <v>0</v>
      </c>
      <c r="J520" s="105" t="s">
        <v>140</v>
      </c>
      <c r="K520" s="123">
        <f>SUM('Plan2 - UTI'!I185:I188)</f>
        <v>0</v>
      </c>
      <c r="P520" s="105" t="s">
        <v>140</v>
      </c>
      <c r="Q520" s="123">
        <f>'Plan2 - UTI'!I189</f>
        <v>0</v>
      </c>
    </row>
    <row r="521" spans="1:6" ht="12.75">
      <c r="A521" s="201" t="s">
        <v>137</v>
      </c>
      <c r="B521" s="211" t="s">
        <v>141</v>
      </c>
      <c r="C521" s="113"/>
      <c r="D521" s="114">
        <f>C521/2.5</f>
        <v>0</v>
      </c>
      <c r="E521" s="113"/>
      <c r="F521" s="114">
        <f>E521/2.5</f>
        <v>0</v>
      </c>
    </row>
    <row r="522" spans="1:6" ht="12.75">
      <c r="A522" s="201" t="s">
        <v>135</v>
      </c>
      <c r="B522" s="211" t="s">
        <v>125</v>
      </c>
      <c r="C522" s="113"/>
      <c r="D522" s="114">
        <f>C522/2</f>
        <v>0</v>
      </c>
      <c r="E522" s="113"/>
      <c r="F522" s="114">
        <f>E522/2</f>
        <v>0</v>
      </c>
    </row>
    <row r="523" spans="1:6" ht="12.75">
      <c r="A523" s="212" t="s">
        <v>135</v>
      </c>
      <c r="B523" s="213" t="s">
        <v>105</v>
      </c>
      <c r="C523" s="124"/>
      <c r="D523" s="125">
        <f>C523</f>
        <v>0</v>
      </c>
      <c r="E523" s="124"/>
      <c r="F523" s="125">
        <f>E523</f>
        <v>0</v>
      </c>
    </row>
    <row r="524" spans="1:6" ht="12.75">
      <c r="A524" s="201" t="s">
        <v>265</v>
      </c>
      <c r="B524" s="214" t="s">
        <v>125</v>
      </c>
      <c r="C524" s="124"/>
      <c r="D524" s="125">
        <f>C524/2</f>
        <v>0</v>
      </c>
      <c r="E524" s="124"/>
      <c r="F524" s="125">
        <f>E524/2</f>
        <v>0</v>
      </c>
    </row>
    <row r="525" spans="1:6" ht="12.75">
      <c r="A525" s="201" t="s">
        <v>266</v>
      </c>
      <c r="B525" s="214" t="s">
        <v>267</v>
      </c>
      <c r="C525" s="124"/>
      <c r="D525" s="125">
        <f>C525/20</f>
        <v>0</v>
      </c>
      <c r="E525" s="124"/>
      <c r="F525" s="125">
        <f>E525/20</f>
        <v>0</v>
      </c>
    </row>
    <row r="526" spans="1:6" ht="12.75">
      <c r="A526" s="200" t="s">
        <v>235</v>
      </c>
      <c r="B526" s="211" t="s">
        <v>244</v>
      </c>
      <c r="C526" s="113"/>
      <c r="D526" s="114">
        <f>C526/20</f>
        <v>0</v>
      </c>
      <c r="E526" s="113"/>
      <c r="F526" s="114">
        <f>E526/20</f>
        <v>0</v>
      </c>
    </row>
    <row r="527" spans="1:6" ht="12.75">
      <c r="A527" s="200" t="s">
        <v>236</v>
      </c>
      <c r="B527" s="211" t="s">
        <v>244</v>
      </c>
      <c r="C527" s="113"/>
      <c r="D527" s="114">
        <f>C527/20</f>
        <v>0</v>
      </c>
      <c r="E527" s="113"/>
      <c r="F527" s="114">
        <f>E527/20</f>
        <v>0</v>
      </c>
    </row>
    <row r="528" spans="1:6" ht="12.75">
      <c r="A528" s="200" t="s">
        <v>237</v>
      </c>
      <c r="B528" s="211" t="s">
        <v>245</v>
      </c>
      <c r="C528" s="113"/>
      <c r="D528" s="114">
        <f>C528/10</f>
        <v>0</v>
      </c>
      <c r="E528" s="113"/>
      <c r="F528" s="114">
        <f>E528/10</f>
        <v>0</v>
      </c>
    </row>
    <row r="529" spans="1:6" ht="12.75">
      <c r="A529" s="200" t="s">
        <v>238</v>
      </c>
      <c r="B529" s="211" t="s">
        <v>244</v>
      </c>
      <c r="C529" s="113"/>
      <c r="D529" s="114">
        <f>C529/20</f>
        <v>0</v>
      </c>
      <c r="E529" s="113"/>
      <c r="F529" s="114">
        <f>E529/20</f>
        <v>0</v>
      </c>
    </row>
    <row r="530" spans="1:6" ht="12.75">
      <c r="A530" s="200" t="s">
        <v>238</v>
      </c>
      <c r="B530" s="211" t="s">
        <v>246</v>
      </c>
      <c r="C530" s="113"/>
      <c r="D530" s="114">
        <f>C530*0.07</f>
        <v>0</v>
      </c>
      <c r="E530" s="113"/>
      <c r="F530" s="114">
        <f>E530*0.07</f>
        <v>0</v>
      </c>
    </row>
    <row r="531" spans="1:6" ht="12.75">
      <c r="A531" s="200" t="s">
        <v>240</v>
      </c>
      <c r="B531" s="211" t="s">
        <v>247</v>
      </c>
      <c r="C531" s="113"/>
      <c r="D531" s="114">
        <f>C531/5</f>
        <v>0</v>
      </c>
      <c r="E531" s="113"/>
      <c r="F531" s="114">
        <f>E531/5</f>
        <v>0</v>
      </c>
    </row>
    <row r="532" spans="1:6" ht="12.75">
      <c r="A532" s="200" t="s">
        <v>242</v>
      </c>
      <c r="B532" s="211" t="s">
        <v>245</v>
      </c>
      <c r="C532" s="113"/>
      <c r="D532" s="114">
        <f>C532/10</f>
        <v>0</v>
      </c>
      <c r="E532" s="113"/>
      <c r="F532" s="114">
        <f>E532/10</f>
        <v>0</v>
      </c>
    </row>
    <row r="533" spans="1:6" ht="13.5" thickBot="1">
      <c r="A533" s="202" t="s">
        <v>243</v>
      </c>
      <c r="B533" s="215" t="s">
        <v>248</v>
      </c>
      <c r="C533" s="126"/>
      <c r="D533" s="120">
        <f>C533/5</f>
        <v>0</v>
      </c>
      <c r="E533" s="126"/>
      <c r="F533" s="120">
        <f>E533/5</f>
        <v>0</v>
      </c>
    </row>
    <row r="534" ht="13.5" thickBot="1"/>
    <row r="535" spans="1:18" ht="13.5" thickBot="1">
      <c r="A535" s="567" t="s">
        <v>49</v>
      </c>
      <c r="B535" s="571"/>
      <c r="C535" s="765" t="s">
        <v>96</v>
      </c>
      <c r="D535" s="766"/>
      <c r="E535" s="765" t="s">
        <v>97</v>
      </c>
      <c r="F535" s="766"/>
      <c r="H535" s="569" t="s">
        <v>96</v>
      </c>
      <c r="I535" s="570"/>
      <c r="J535" s="571"/>
      <c r="K535" s="571"/>
      <c r="L535" s="571"/>
      <c r="M535" s="571"/>
      <c r="N535" s="569" t="s">
        <v>97</v>
      </c>
      <c r="O535" s="572"/>
      <c r="P535" s="571"/>
      <c r="Q535" s="571"/>
      <c r="R535" s="571"/>
    </row>
    <row r="536" spans="1:18" ht="13.5" thickBot="1">
      <c r="A536" s="309" t="s">
        <v>98</v>
      </c>
      <c r="B536" s="309" t="s">
        <v>99</v>
      </c>
      <c r="C536" s="309" t="s">
        <v>100</v>
      </c>
      <c r="D536" s="309" t="s">
        <v>101</v>
      </c>
      <c r="E536" s="309" t="s">
        <v>100</v>
      </c>
      <c r="F536" s="109" t="s">
        <v>101</v>
      </c>
      <c r="H536" s="573" t="s">
        <v>49</v>
      </c>
      <c r="I536" s="574" t="s">
        <v>102</v>
      </c>
      <c r="J536" s="574" t="s">
        <v>103</v>
      </c>
      <c r="K536" s="575"/>
      <c r="L536" s="576"/>
      <c r="M536" s="571"/>
      <c r="N536" s="573" t="s">
        <v>49</v>
      </c>
      <c r="O536" s="574" t="s">
        <v>102</v>
      </c>
      <c r="P536" s="574" t="s">
        <v>103</v>
      </c>
      <c r="Q536" s="575"/>
      <c r="R536" s="576"/>
    </row>
    <row r="537" spans="1:18" ht="13.5" thickBot="1">
      <c r="A537" s="553" t="s">
        <v>386</v>
      </c>
      <c r="B537" s="553" t="s">
        <v>387</v>
      </c>
      <c r="C537" s="523"/>
      <c r="D537" s="553">
        <f>C537/10</f>
        <v>0</v>
      </c>
      <c r="E537" s="524"/>
      <c r="F537" s="553">
        <f>E537/10</f>
        <v>0</v>
      </c>
      <c r="H537" s="110" t="s">
        <v>106</v>
      </c>
      <c r="I537" s="111" t="s">
        <v>107</v>
      </c>
      <c r="J537" s="478" t="s">
        <v>108</v>
      </c>
      <c r="K537" s="112" t="s">
        <v>109</v>
      </c>
      <c r="L537" s="109" t="s">
        <v>110</v>
      </c>
      <c r="M537" s="108"/>
      <c r="N537" s="110" t="s">
        <v>106</v>
      </c>
      <c r="O537" s="111" t="s">
        <v>107</v>
      </c>
      <c r="P537" s="478" t="s">
        <v>108</v>
      </c>
      <c r="Q537" s="112" t="s">
        <v>109</v>
      </c>
      <c r="R537" s="109" t="s">
        <v>110</v>
      </c>
    </row>
    <row r="538" spans="1:18" ht="12.75">
      <c r="A538" s="203" t="s">
        <v>386</v>
      </c>
      <c r="B538" s="203" t="s">
        <v>388</v>
      </c>
      <c r="C538" s="496"/>
      <c r="D538" s="203">
        <f>C538/4</f>
        <v>0</v>
      </c>
      <c r="E538" s="497"/>
      <c r="F538" s="203">
        <f>E538/4</f>
        <v>0</v>
      </c>
      <c r="H538" s="556" t="s">
        <v>385</v>
      </c>
      <c r="I538" s="206">
        <f>SUM(D537:D540)</f>
        <v>0</v>
      </c>
      <c r="J538" s="206">
        <v>1</v>
      </c>
      <c r="K538" s="206">
        <f>I538/J538</f>
        <v>0</v>
      </c>
      <c r="L538" s="494" t="e">
        <f aca="true" t="shared" si="73" ref="L538:L543">K538/K$572*1000</f>
        <v>#DIV/0!</v>
      </c>
      <c r="M538" s="512"/>
      <c r="N538" s="556" t="s">
        <v>385</v>
      </c>
      <c r="O538" s="206">
        <f>SUM(F537:F540)</f>
        <v>0</v>
      </c>
      <c r="P538" s="206">
        <v>1</v>
      </c>
      <c r="Q538" s="206">
        <f>O538/P538</f>
        <v>0</v>
      </c>
      <c r="R538" s="500" t="e">
        <f>Q538/Q$572*1000</f>
        <v>#DIV/0!</v>
      </c>
    </row>
    <row r="539" spans="1:18" ht="12.75">
      <c r="A539" s="203" t="s">
        <v>386</v>
      </c>
      <c r="B539" s="203" t="s">
        <v>389</v>
      </c>
      <c r="C539" s="496"/>
      <c r="D539" s="203">
        <f>C539/2</f>
        <v>0</v>
      </c>
      <c r="E539" s="497"/>
      <c r="F539" s="203">
        <f>E539/2</f>
        <v>0</v>
      </c>
      <c r="H539" s="203" t="s">
        <v>127</v>
      </c>
      <c r="I539" s="144">
        <f>D541+D542</f>
        <v>0</v>
      </c>
      <c r="J539" s="489">
        <v>6</v>
      </c>
      <c r="K539" s="144">
        <f aca="true" t="shared" si="74" ref="K539:K561">I539/J539</f>
        <v>0</v>
      </c>
      <c r="L539" s="114" t="e">
        <f t="shared" si="73"/>
        <v>#DIV/0!</v>
      </c>
      <c r="M539" s="108"/>
      <c r="N539" s="203" t="s">
        <v>127</v>
      </c>
      <c r="O539" s="144">
        <f>F541+F542</f>
        <v>0</v>
      </c>
      <c r="P539" s="489">
        <v>6</v>
      </c>
      <c r="Q539" s="144">
        <f aca="true" t="shared" si="75" ref="Q539:Q561">O539/P539</f>
        <v>0</v>
      </c>
      <c r="R539" s="144" t="e">
        <f aca="true" t="shared" si="76" ref="R539:R544">Q539/Q$572*1000</f>
        <v>#DIV/0!</v>
      </c>
    </row>
    <row r="540" spans="1:18" ht="12.75">
      <c r="A540" s="203" t="s">
        <v>386</v>
      </c>
      <c r="B540" s="203" t="s">
        <v>390</v>
      </c>
      <c r="C540" s="496"/>
      <c r="D540" s="203">
        <f>C540</f>
        <v>0</v>
      </c>
      <c r="E540" s="497"/>
      <c r="F540" s="203">
        <f>E540</f>
        <v>0</v>
      </c>
      <c r="H540" s="144" t="s">
        <v>113</v>
      </c>
      <c r="I540" s="144">
        <f>D543+D544</f>
        <v>0</v>
      </c>
      <c r="J540" s="489">
        <v>4</v>
      </c>
      <c r="K540" s="144">
        <f t="shared" si="74"/>
        <v>0</v>
      </c>
      <c r="L540" s="114" t="e">
        <f t="shared" si="73"/>
        <v>#DIV/0!</v>
      </c>
      <c r="M540" s="108"/>
      <c r="N540" s="144" t="s">
        <v>113</v>
      </c>
      <c r="O540" s="144">
        <f>F543+F544</f>
        <v>0</v>
      </c>
      <c r="P540" s="489">
        <v>4</v>
      </c>
      <c r="Q540" s="144">
        <f t="shared" si="75"/>
        <v>0</v>
      </c>
      <c r="R540" s="144" t="e">
        <f t="shared" si="76"/>
        <v>#DIV/0!</v>
      </c>
    </row>
    <row r="541" spans="1:18" ht="12.75">
      <c r="A541" s="203" t="s">
        <v>384</v>
      </c>
      <c r="B541" s="211" t="s">
        <v>134</v>
      </c>
      <c r="C541" s="517"/>
      <c r="D541" s="144">
        <f>C541*2</f>
        <v>0</v>
      </c>
      <c r="E541" s="518"/>
      <c r="F541" s="144">
        <f>E541*2</f>
        <v>0</v>
      </c>
      <c r="H541" s="144" t="s">
        <v>111</v>
      </c>
      <c r="I541" s="144">
        <f>D545</f>
        <v>0</v>
      </c>
      <c r="J541" s="489">
        <v>4</v>
      </c>
      <c r="K541" s="144">
        <f t="shared" si="74"/>
        <v>0</v>
      </c>
      <c r="L541" s="114" t="e">
        <f t="shared" si="73"/>
        <v>#DIV/0!</v>
      </c>
      <c r="M541" s="108"/>
      <c r="N541" s="144" t="s">
        <v>111</v>
      </c>
      <c r="O541" s="144">
        <f>F545</f>
        <v>0</v>
      </c>
      <c r="P541" s="489">
        <v>4</v>
      </c>
      <c r="Q541" s="144">
        <f t="shared" si="75"/>
        <v>0</v>
      </c>
      <c r="R541" s="144" t="e">
        <f t="shared" si="76"/>
        <v>#DIV/0!</v>
      </c>
    </row>
    <row r="542" spans="1:18" ht="12.75">
      <c r="A542" s="203" t="s">
        <v>384</v>
      </c>
      <c r="B542" s="211" t="s">
        <v>136</v>
      </c>
      <c r="C542" s="517"/>
      <c r="D542" s="144">
        <f>C542*3</f>
        <v>0</v>
      </c>
      <c r="E542" s="518"/>
      <c r="F542" s="144">
        <f>E542*3</f>
        <v>0</v>
      </c>
      <c r="H542" s="144" t="s">
        <v>112</v>
      </c>
      <c r="I542" s="144">
        <f>D546</f>
        <v>0</v>
      </c>
      <c r="J542" s="489">
        <v>4</v>
      </c>
      <c r="K542" s="144">
        <f t="shared" si="74"/>
        <v>0</v>
      </c>
      <c r="L542" s="114" t="e">
        <f t="shared" si="73"/>
        <v>#DIV/0!</v>
      </c>
      <c r="M542" s="108"/>
      <c r="N542" s="144" t="s">
        <v>112</v>
      </c>
      <c r="O542" s="144">
        <f>F546</f>
        <v>0</v>
      </c>
      <c r="P542" s="489">
        <v>4</v>
      </c>
      <c r="Q542" s="144">
        <f t="shared" si="75"/>
        <v>0</v>
      </c>
      <c r="R542" s="144" t="e">
        <f t="shared" si="76"/>
        <v>#DIV/0!</v>
      </c>
    </row>
    <row r="543" spans="1:18" ht="12.75">
      <c r="A543" s="144" t="s">
        <v>113</v>
      </c>
      <c r="B543" s="211" t="s">
        <v>105</v>
      </c>
      <c r="C543" s="517"/>
      <c r="D543" s="144">
        <f>C543</f>
        <v>0</v>
      </c>
      <c r="E543" s="517"/>
      <c r="F543" s="144">
        <f>E543</f>
        <v>0</v>
      </c>
      <c r="H543" s="144" t="s">
        <v>355</v>
      </c>
      <c r="I543" s="144">
        <f>D547</f>
        <v>0</v>
      </c>
      <c r="J543" s="144">
        <v>6</v>
      </c>
      <c r="K543" s="144">
        <f>I543/J543</f>
        <v>0</v>
      </c>
      <c r="L543" s="114" t="e">
        <f t="shared" si="73"/>
        <v>#DIV/0!</v>
      </c>
      <c r="M543" s="108"/>
      <c r="N543" s="144" t="s">
        <v>355</v>
      </c>
      <c r="O543" s="144">
        <f>F547</f>
        <v>0</v>
      </c>
      <c r="P543" s="144">
        <v>6</v>
      </c>
      <c r="Q543" s="144">
        <f>O543/P543</f>
        <v>0</v>
      </c>
      <c r="R543" s="144" t="e">
        <f t="shared" si="76"/>
        <v>#DIV/0!</v>
      </c>
    </row>
    <row r="544" spans="1:18" ht="12.75">
      <c r="A544" s="144" t="s">
        <v>113</v>
      </c>
      <c r="B544" s="211" t="s">
        <v>114</v>
      </c>
      <c r="C544" s="517"/>
      <c r="D544" s="144">
        <f>C544*2</f>
        <v>0</v>
      </c>
      <c r="E544" s="517"/>
      <c r="F544" s="144">
        <f>E544*2</f>
        <v>0</v>
      </c>
      <c r="H544" s="144" t="s">
        <v>357</v>
      </c>
      <c r="I544" s="144">
        <f>D548</f>
        <v>0</v>
      </c>
      <c r="J544" s="144">
        <v>3</v>
      </c>
      <c r="K544" s="144">
        <f>I544/J544</f>
        <v>0</v>
      </c>
      <c r="L544" s="114" t="e">
        <f aca="true" t="shared" si="77" ref="L544:L570">K544/K$572*1000</f>
        <v>#DIV/0!</v>
      </c>
      <c r="M544" s="108"/>
      <c r="N544" s="144" t="s">
        <v>357</v>
      </c>
      <c r="O544" s="144">
        <f>F548</f>
        <v>0</v>
      </c>
      <c r="P544" s="144">
        <v>3</v>
      </c>
      <c r="Q544" s="144">
        <f>O544/P544</f>
        <v>0</v>
      </c>
      <c r="R544" s="144" t="e">
        <f t="shared" si="76"/>
        <v>#DIV/0!</v>
      </c>
    </row>
    <row r="545" spans="1:18" ht="12.75">
      <c r="A545" s="144" t="s">
        <v>111</v>
      </c>
      <c r="B545" s="211" t="s">
        <v>105</v>
      </c>
      <c r="C545" s="517"/>
      <c r="D545" s="144">
        <f>C545</f>
        <v>0</v>
      </c>
      <c r="E545" s="517"/>
      <c r="F545" s="144">
        <f>E545</f>
        <v>0</v>
      </c>
      <c r="H545" s="144" t="s">
        <v>104</v>
      </c>
      <c r="I545" s="144">
        <f>D549</f>
        <v>0</v>
      </c>
      <c r="J545" s="480">
        <v>2</v>
      </c>
      <c r="K545" s="144">
        <f>I545/J545</f>
        <v>0</v>
      </c>
      <c r="L545" s="114" t="e">
        <f t="shared" si="77"/>
        <v>#DIV/0!</v>
      </c>
      <c r="M545" s="108"/>
      <c r="N545" s="144" t="s">
        <v>104</v>
      </c>
      <c r="O545" s="144">
        <f>F549</f>
        <v>0</v>
      </c>
      <c r="P545" s="480">
        <v>2</v>
      </c>
      <c r="Q545" s="144">
        <f>O545/P545</f>
        <v>0</v>
      </c>
      <c r="R545" s="144" t="e">
        <f aca="true" t="shared" si="78" ref="R545:R570">Q545/Q$572*1000</f>
        <v>#DIV/0!</v>
      </c>
    </row>
    <row r="546" spans="1:18" ht="12.75">
      <c r="A546" s="144" t="s">
        <v>112</v>
      </c>
      <c r="B546" s="211" t="s">
        <v>105</v>
      </c>
      <c r="C546" s="517"/>
      <c r="D546" s="144">
        <f>C546</f>
        <v>0</v>
      </c>
      <c r="E546" s="517"/>
      <c r="F546" s="144">
        <f>E546</f>
        <v>0</v>
      </c>
      <c r="H546" s="203" t="s">
        <v>117</v>
      </c>
      <c r="I546" s="144">
        <f>D550+D553</f>
        <v>0</v>
      </c>
      <c r="J546" s="480">
        <v>1</v>
      </c>
      <c r="K546" s="144">
        <f t="shared" si="74"/>
        <v>0</v>
      </c>
      <c r="L546" s="114" t="e">
        <f t="shared" si="77"/>
        <v>#DIV/0!</v>
      </c>
      <c r="M546" s="108"/>
      <c r="N546" s="203" t="s">
        <v>117</v>
      </c>
      <c r="O546" s="144">
        <f>F550+F553</f>
        <v>0</v>
      </c>
      <c r="P546" s="480">
        <v>1</v>
      </c>
      <c r="Q546" s="144">
        <f t="shared" si="75"/>
        <v>0</v>
      </c>
      <c r="R546" s="144" t="e">
        <f t="shared" si="78"/>
        <v>#DIV/0!</v>
      </c>
    </row>
    <row r="547" spans="1:18" ht="12.75">
      <c r="A547" s="144" t="s">
        <v>354</v>
      </c>
      <c r="B547" s="211" t="s">
        <v>353</v>
      </c>
      <c r="C547" s="517"/>
      <c r="D547" s="144">
        <f>C547*2.5</f>
        <v>0</v>
      </c>
      <c r="E547" s="517"/>
      <c r="F547" s="144">
        <f>E547*2.5</f>
        <v>0</v>
      </c>
      <c r="H547" s="203" t="s">
        <v>119</v>
      </c>
      <c r="I547" s="144">
        <f>D551+D552</f>
        <v>0</v>
      </c>
      <c r="J547" s="480">
        <v>0.8</v>
      </c>
      <c r="K547" s="144">
        <f t="shared" si="74"/>
        <v>0</v>
      </c>
      <c r="L547" s="114" t="e">
        <f t="shared" si="77"/>
        <v>#DIV/0!</v>
      </c>
      <c r="M547" s="108"/>
      <c r="N547" s="203" t="s">
        <v>119</v>
      </c>
      <c r="O547" s="144">
        <f>F551+F552</f>
        <v>0</v>
      </c>
      <c r="P547" s="480">
        <v>0.8</v>
      </c>
      <c r="Q547" s="144">
        <f t="shared" si="75"/>
        <v>0</v>
      </c>
      <c r="R547" s="144" t="e">
        <f t="shared" si="78"/>
        <v>#DIV/0!</v>
      </c>
    </row>
    <row r="548" spans="1:18" ht="12.75">
      <c r="A548" s="144" t="s">
        <v>356</v>
      </c>
      <c r="B548" s="211" t="s">
        <v>134</v>
      </c>
      <c r="C548" s="517"/>
      <c r="D548" s="144">
        <f>C548*2</f>
        <v>0</v>
      </c>
      <c r="E548" s="517"/>
      <c r="F548" s="144">
        <f>E548*2</f>
        <v>0</v>
      </c>
      <c r="H548" s="203" t="s">
        <v>133</v>
      </c>
      <c r="I548" s="144">
        <f>D554</f>
        <v>0</v>
      </c>
      <c r="J548" s="480">
        <v>1</v>
      </c>
      <c r="K548" s="144">
        <f t="shared" si="74"/>
        <v>0</v>
      </c>
      <c r="L548" s="114" t="e">
        <f t="shared" si="77"/>
        <v>#DIV/0!</v>
      </c>
      <c r="M548" s="108"/>
      <c r="N548" s="203" t="s">
        <v>133</v>
      </c>
      <c r="O548" s="144">
        <f>F554</f>
        <v>0</v>
      </c>
      <c r="P548" s="480">
        <v>1</v>
      </c>
      <c r="Q548" s="144">
        <f t="shared" si="75"/>
        <v>0</v>
      </c>
      <c r="R548" s="144" t="e">
        <f t="shared" si="78"/>
        <v>#DIV/0!</v>
      </c>
    </row>
    <row r="549" spans="1:18" ht="12.75">
      <c r="A549" s="144" t="s">
        <v>104</v>
      </c>
      <c r="B549" s="211" t="s">
        <v>105</v>
      </c>
      <c r="C549" s="517"/>
      <c r="D549" s="144">
        <f>C549</f>
        <v>0</v>
      </c>
      <c r="E549" s="517"/>
      <c r="F549" s="144">
        <f>E549</f>
        <v>0</v>
      </c>
      <c r="H549" s="203" t="s">
        <v>128</v>
      </c>
      <c r="I549" s="144">
        <f>D555+D556</f>
        <v>0</v>
      </c>
      <c r="J549" s="480">
        <v>2</v>
      </c>
      <c r="K549" s="144">
        <f t="shared" si="74"/>
        <v>0</v>
      </c>
      <c r="L549" s="114" t="e">
        <f t="shared" si="77"/>
        <v>#DIV/0!</v>
      </c>
      <c r="M549" s="108"/>
      <c r="N549" s="203" t="s">
        <v>128</v>
      </c>
      <c r="O549" s="144">
        <f>F555+F556</f>
        <v>0</v>
      </c>
      <c r="P549" s="480">
        <v>2</v>
      </c>
      <c r="Q549" s="144">
        <f t="shared" si="75"/>
        <v>0</v>
      </c>
      <c r="R549" s="144" t="e">
        <f t="shared" si="78"/>
        <v>#DIV/0!</v>
      </c>
    </row>
    <row r="550" spans="1:18" ht="12.75">
      <c r="A550" s="203" t="s">
        <v>115</v>
      </c>
      <c r="B550" s="211" t="s">
        <v>116</v>
      </c>
      <c r="C550" s="517"/>
      <c r="D550" s="144">
        <f>C550/4</f>
        <v>0</v>
      </c>
      <c r="E550" s="517"/>
      <c r="F550" s="114">
        <f>E550/4</f>
        <v>0</v>
      </c>
      <c r="H550" s="203" t="s">
        <v>121</v>
      </c>
      <c r="I550" s="144">
        <f>D559+D560</f>
        <v>0</v>
      </c>
      <c r="J550" s="480">
        <v>0.5</v>
      </c>
      <c r="K550" s="144">
        <f t="shared" si="74"/>
        <v>0</v>
      </c>
      <c r="L550" s="114" t="e">
        <f t="shared" si="77"/>
        <v>#DIV/0!</v>
      </c>
      <c r="M550" s="108"/>
      <c r="N550" s="203" t="s">
        <v>121</v>
      </c>
      <c r="O550" s="144">
        <f>F559+F560</f>
        <v>0</v>
      </c>
      <c r="P550" s="480">
        <v>0.5</v>
      </c>
      <c r="Q550" s="144">
        <f t="shared" si="75"/>
        <v>0</v>
      </c>
      <c r="R550" s="144" t="e">
        <f t="shared" si="78"/>
        <v>#DIV/0!</v>
      </c>
    </row>
    <row r="551" spans="1:18" ht="12.75">
      <c r="A551" s="203" t="s">
        <v>115</v>
      </c>
      <c r="B551" s="211" t="s">
        <v>118</v>
      </c>
      <c r="C551" s="517"/>
      <c r="D551" s="114">
        <f>C551/5</f>
        <v>0</v>
      </c>
      <c r="E551" s="517"/>
      <c r="F551" s="114">
        <f>E551/5</f>
        <v>0</v>
      </c>
      <c r="H551" s="203" t="s">
        <v>124</v>
      </c>
      <c r="I551" s="144">
        <f>D557+D558</f>
        <v>0</v>
      </c>
      <c r="J551" s="480">
        <v>0.5</v>
      </c>
      <c r="K551" s="144">
        <f t="shared" si="74"/>
        <v>0</v>
      </c>
      <c r="L551" s="114" t="e">
        <f t="shared" si="77"/>
        <v>#DIV/0!</v>
      </c>
      <c r="M551" s="108"/>
      <c r="N551" s="203" t="s">
        <v>124</v>
      </c>
      <c r="O551" s="144">
        <f>F557+F558</f>
        <v>0</v>
      </c>
      <c r="P551" s="480">
        <v>0.5</v>
      </c>
      <c r="Q551" s="144">
        <f t="shared" si="75"/>
        <v>0</v>
      </c>
      <c r="R551" s="144" t="e">
        <f t="shared" si="78"/>
        <v>#DIV/0!</v>
      </c>
    </row>
    <row r="552" spans="1:18" ht="12.75">
      <c r="A552" s="203" t="s">
        <v>115</v>
      </c>
      <c r="B552" s="203" t="s">
        <v>141</v>
      </c>
      <c r="C552" s="519"/>
      <c r="D552" s="144">
        <f>C552/2.5</f>
        <v>0</v>
      </c>
      <c r="E552" s="519"/>
      <c r="F552" s="144">
        <f>E552/2.5</f>
        <v>0</v>
      </c>
      <c r="H552" s="201" t="s">
        <v>159</v>
      </c>
      <c r="I552" s="144">
        <f>D562</f>
        <v>0</v>
      </c>
      <c r="J552" s="480">
        <v>1.2</v>
      </c>
      <c r="K552" s="144">
        <f t="shared" si="74"/>
        <v>0</v>
      </c>
      <c r="L552" s="117" t="e">
        <f t="shared" si="77"/>
        <v>#DIV/0!</v>
      </c>
      <c r="M552" s="108"/>
      <c r="N552" s="203" t="s">
        <v>159</v>
      </c>
      <c r="O552" s="144">
        <f>F562</f>
        <v>0</v>
      </c>
      <c r="P552" s="480">
        <v>1.2</v>
      </c>
      <c r="Q552" s="144">
        <f t="shared" si="75"/>
        <v>0</v>
      </c>
      <c r="R552" s="144" t="e">
        <f t="shared" si="78"/>
        <v>#DIV/0!</v>
      </c>
    </row>
    <row r="553" spans="1:18" ht="12.75">
      <c r="A553" s="203" t="s">
        <v>115</v>
      </c>
      <c r="B553" s="211" t="s">
        <v>120</v>
      </c>
      <c r="C553" s="517"/>
      <c r="D553" s="114">
        <f>C553/2</f>
        <v>0</v>
      </c>
      <c r="E553" s="517"/>
      <c r="F553" s="114">
        <f>E553/2</f>
        <v>0</v>
      </c>
      <c r="H553" s="201" t="s">
        <v>160</v>
      </c>
      <c r="I553" s="144">
        <f>D561</f>
        <v>0</v>
      </c>
      <c r="J553" s="480">
        <v>1.2</v>
      </c>
      <c r="K553" s="144">
        <f t="shared" si="74"/>
        <v>0</v>
      </c>
      <c r="L553" s="117" t="e">
        <f t="shared" si="77"/>
        <v>#DIV/0!</v>
      </c>
      <c r="M553" s="108"/>
      <c r="N553" s="203" t="s">
        <v>160</v>
      </c>
      <c r="O553" s="144">
        <f>F561</f>
        <v>0</v>
      </c>
      <c r="P553" s="480">
        <v>1.2</v>
      </c>
      <c r="Q553" s="144">
        <f t="shared" si="75"/>
        <v>0</v>
      </c>
      <c r="R553" s="144" t="e">
        <f t="shared" si="78"/>
        <v>#DIV/0!</v>
      </c>
    </row>
    <row r="554" spans="1:18" ht="12.75">
      <c r="A554" s="203" t="s">
        <v>133</v>
      </c>
      <c r="B554" s="211" t="s">
        <v>105</v>
      </c>
      <c r="C554" s="517"/>
      <c r="D554" s="114">
        <f>C554</f>
        <v>0</v>
      </c>
      <c r="E554" s="517"/>
      <c r="F554" s="114">
        <f>E554</f>
        <v>0</v>
      </c>
      <c r="H554" s="201" t="s">
        <v>131</v>
      </c>
      <c r="I554" s="144">
        <f>D563+D564</f>
        <v>0</v>
      </c>
      <c r="J554" s="480">
        <v>3</v>
      </c>
      <c r="K554" s="144">
        <f t="shared" si="74"/>
        <v>0</v>
      </c>
      <c r="L554" s="117" t="e">
        <f t="shared" si="77"/>
        <v>#DIV/0!</v>
      </c>
      <c r="M554" s="108"/>
      <c r="N554" s="203" t="s">
        <v>131</v>
      </c>
      <c r="O554" s="144">
        <f>F563+F564</f>
        <v>0</v>
      </c>
      <c r="P554" s="480">
        <v>3</v>
      </c>
      <c r="Q554" s="144">
        <f t="shared" si="75"/>
        <v>0</v>
      </c>
      <c r="R554" s="144" t="e">
        <f t="shared" si="78"/>
        <v>#DIV/0!</v>
      </c>
    </row>
    <row r="555" spans="1:18" ht="12.75">
      <c r="A555" s="203" t="s">
        <v>128</v>
      </c>
      <c r="B555" s="211" t="s">
        <v>123</v>
      </c>
      <c r="C555" s="517"/>
      <c r="D555" s="114">
        <f>C555/4</f>
        <v>0</v>
      </c>
      <c r="E555" s="517"/>
      <c r="F555" s="114">
        <f>E555/4</f>
        <v>0</v>
      </c>
      <c r="H555" s="201" t="s">
        <v>161</v>
      </c>
      <c r="I555" s="144">
        <f>D566</f>
        <v>0</v>
      </c>
      <c r="J555" s="480">
        <v>0.4</v>
      </c>
      <c r="K555" s="144">
        <f t="shared" si="74"/>
        <v>0</v>
      </c>
      <c r="L555" s="117" t="e">
        <f t="shared" si="77"/>
        <v>#DIV/0!</v>
      </c>
      <c r="M555" s="108"/>
      <c r="N555" s="203" t="s">
        <v>161</v>
      </c>
      <c r="O555" s="144">
        <f>F566</f>
        <v>0</v>
      </c>
      <c r="P555" s="480">
        <v>0.4</v>
      </c>
      <c r="Q555" s="144">
        <f t="shared" si="75"/>
        <v>0</v>
      </c>
      <c r="R555" s="144" t="e">
        <f t="shared" si="78"/>
        <v>#DIV/0!</v>
      </c>
    </row>
    <row r="556" spans="1:18" ht="12.75">
      <c r="A556" s="203" t="s">
        <v>128</v>
      </c>
      <c r="B556" s="211" t="s">
        <v>125</v>
      </c>
      <c r="C556" s="517"/>
      <c r="D556" s="114">
        <f>C556/2</f>
        <v>0</v>
      </c>
      <c r="E556" s="517"/>
      <c r="F556" s="114">
        <f>E556/2</f>
        <v>0</v>
      </c>
      <c r="H556" s="201" t="s">
        <v>162</v>
      </c>
      <c r="I556" s="144">
        <f>D565</f>
        <v>0</v>
      </c>
      <c r="J556" s="480">
        <v>0.4</v>
      </c>
      <c r="K556" s="144">
        <f t="shared" si="74"/>
        <v>0</v>
      </c>
      <c r="L556" s="117" t="e">
        <f t="shared" si="77"/>
        <v>#DIV/0!</v>
      </c>
      <c r="M556" s="108"/>
      <c r="N556" s="203" t="s">
        <v>162</v>
      </c>
      <c r="O556" s="144">
        <f>F565</f>
        <v>0</v>
      </c>
      <c r="P556" s="480">
        <v>0.4</v>
      </c>
      <c r="Q556" s="144">
        <f t="shared" si="75"/>
        <v>0</v>
      </c>
      <c r="R556" s="144" t="e">
        <f t="shared" si="78"/>
        <v>#DIV/0!</v>
      </c>
    </row>
    <row r="557" spans="1:18" ht="12.75">
      <c r="A557" s="203" t="s">
        <v>122</v>
      </c>
      <c r="B557" s="211" t="s">
        <v>123</v>
      </c>
      <c r="C557" s="517"/>
      <c r="D557" s="114">
        <f>C557/4</f>
        <v>0</v>
      </c>
      <c r="E557" s="517"/>
      <c r="F557" s="114">
        <f>E557/4</f>
        <v>0</v>
      </c>
      <c r="H557" s="201" t="s">
        <v>126</v>
      </c>
      <c r="I557" s="144">
        <f>D567+D568</f>
        <v>0</v>
      </c>
      <c r="J557" s="480">
        <v>14</v>
      </c>
      <c r="K557" s="144">
        <f t="shared" si="74"/>
        <v>0</v>
      </c>
      <c r="L557" s="117" t="e">
        <f t="shared" si="77"/>
        <v>#DIV/0!</v>
      </c>
      <c r="M557" s="108"/>
      <c r="N557" s="203" t="s">
        <v>126</v>
      </c>
      <c r="O557" s="144">
        <f>F567+F568</f>
        <v>0</v>
      </c>
      <c r="P557" s="480">
        <v>14</v>
      </c>
      <c r="Q557" s="114">
        <f t="shared" si="75"/>
        <v>0</v>
      </c>
      <c r="R557" s="114" t="e">
        <f t="shared" si="78"/>
        <v>#DIV/0!</v>
      </c>
    </row>
    <row r="558" spans="1:18" ht="12.75">
      <c r="A558" s="203" t="s">
        <v>122</v>
      </c>
      <c r="B558" s="211" t="s">
        <v>125</v>
      </c>
      <c r="C558" s="517"/>
      <c r="D558" s="114">
        <f>C558/2</f>
        <v>0</v>
      </c>
      <c r="E558" s="517"/>
      <c r="F558" s="114">
        <f>E558/2</f>
        <v>0</v>
      </c>
      <c r="H558" s="201" t="s">
        <v>138</v>
      </c>
      <c r="I558" s="144">
        <f>D569</f>
        <v>0</v>
      </c>
      <c r="J558" s="480">
        <v>0.15</v>
      </c>
      <c r="K558" s="144">
        <f t="shared" si="74"/>
        <v>0</v>
      </c>
      <c r="L558" s="117" t="e">
        <f t="shared" si="77"/>
        <v>#DIV/0!</v>
      </c>
      <c r="M558" s="108"/>
      <c r="N558" s="203" t="s">
        <v>138</v>
      </c>
      <c r="O558" s="144">
        <f>F569</f>
        <v>0</v>
      </c>
      <c r="P558" s="480">
        <v>0.15</v>
      </c>
      <c r="Q558" s="114">
        <f t="shared" si="75"/>
        <v>0</v>
      </c>
      <c r="R558" s="114" t="e">
        <f t="shared" si="78"/>
        <v>#DIV/0!</v>
      </c>
    </row>
    <row r="559" spans="1:18" ht="12.75">
      <c r="A559" s="203" t="s">
        <v>122</v>
      </c>
      <c r="B559" s="211" t="s">
        <v>116</v>
      </c>
      <c r="C559" s="517"/>
      <c r="D559" s="114">
        <f>C559/4</f>
        <v>0</v>
      </c>
      <c r="E559" s="517"/>
      <c r="F559" s="114">
        <f>E559/4</f>
        <v>0</v>
      </c>
      <c r="H559" s="201" t="s">
        <v>139</v>
      </c>
      <c r="I559" s="144">
        <f>D570+D571</f>
        <v>0</v>
      </c>
      <c r="J559" s="480">
        <v>0.3</v>
      </c>
      <c r="K559" s="144">
        <f t="shared" si="74"/>
        <v>0</v>
      </c>
      <c r="L559" s="117" t="e">
        <f t="shared" si="77"/>
        <v>#DIV/0!</v>
      </c>
      <c r="M559" s="108"/>
      <c r="N559" s="203" t="s">
        <v>139</v>
      </c>
      <c r="O559" s="144">
        <f>F570+F571</f>
        <v>0</v>
      </c>
      <c r="P559" s="480">
        <v>0.3</v>
      </c>
      <c r="Q559" s="114">
        <f t="shared" si="75"/>
        <v>0</v>
      </c>
      <c r="R559" s="114" t="e">
        <f t="shared" si="78"/>
        <v>#DIV/0!</v>
      </c>
    </row>
    <row r="560" spans="1:18" ht="12.75">
      <c r="A560" s="201" t="s">
        <v>122</v>
      </c>
      <c r="B560" s="211" t="s">
        <v>120</v>
      </c>
      <c r="C560" s="113"/>
      <c r="D560" s="114">
        <f>C560/2</f>
        <v>0</v>
      </c>
      <c r="E560" s="113"/>
      <c r="F560" s="114">
        <f>E560/2</f>
        <v>0</v>
      </c>
      <c r="H560" s="201" t="s">
        <v>137</v>
      </c>
      <c r="I560" s="144">
        <f>D572+D573</f>
        <v>0</v>
      </c>
      <c r="J560" s="480">
        <v>0.4</v>
      </c>
      <c r="K560" s="144">
        <f t="shared" si="74"/>
        <v>0</v>
      </c>
      <c r="L560" s="117" t="e">
        <f t="shared" si="77"/>
        <v>#DIV/0!</v>
      </c>
      <c r="M560" s="108"/>
      <c r="N560" s="203" t="s">
        <v>137</v>
      </c>
      <c r="O560" s="144">
        <f>F572+F573</f>
        <v>0</v>
      </c>
      <c r="P560" s="480">
        <v>0.4</v>
      </c>
      <c r="Q560" s="114">
        <f t="shared" si="75"/>
        <v>0</v>
      </c>
      <c r="R560" s="114" t="e">
        <f t="shared" si="78"/>
        <v>#DIV/0!</v>
      </c>
    </row>
    <row r="561" spans="1:18" ht="12.75">
      <c r="A561" s="201" t="s">
        <v>153</v>
      </c>
      <c r="B561" s="211" t="s">
        <v>155</v>
      </c>
      <c r="C561" s="113"/>
      <c r="D561" s="114">
        <f>C561/1.67</f>
        <v>0</v>
      </c>
      <c r="E561" s="113"/>
      <c r="F561" s="114">
        <f>E561/1.67</f>
        <v>0</v>
      </c>
      <c r="H561" s="201" t="s">
        <v>135</v>
      </c>
      <c r="I561" s="144">
        <f>D574+D575</f>
        <v>0</v>
      </c>
      <c r="J561" s="480">
        <v>2</v>
      </c>
      <c r="K561" s="144">
        <f t="shared" si="74"/>
        <v>0</v>
      </c>
      <c r="L561" s="117" t="e">
        <f t="shared" si="77"/>
        <v>#DIV/0!</v>
      </c>
      <c r="M561" s="108"/>
      <c r="N561" s="203" t="s">
        <v>135</v>
      </c>
      <c r="O561" s="144">
        <f>F574+F575</f>
        <v>0</v>
      </c>
      <c r="P561" s="480">
        <v>2</v>
      </c>
      <c r="Q561" s="114">
        <f t="shared" si="75"/>
        <v>0</v>
      </c>
      <c r="R561" s="114" t="e">
        <f t="shared" si="78"/>
        <v>#DIV/0!</v>
      </c>
    </row>
    <row r="562" spans="1:18" ht="12.75">
      <c r="A562" s="201" t="s">
        <v>153</v>
      </c>
      <c r="B562" s="211" t="s">
        <v>154</v>
      </c>
      <c r="C562" s="113"/>
      <c r="D562" s="114">
        <f>C562/1.67</f>
        <v>0</v>
      </c>
      <c r="E562" s="113"/>
      <c r="F562" s="114">
        <f>E562/1.67</f>
        <v>0</v>
      </c>
      <c r="H562" s="144" t="s">
        <v>265</v>
      </c>
      <c r="I562" s="144">
        <f>D576</f>
        <v>0</v>
      </c>
      <c r="J562" s="480">
        <v>0.28</v>
      </c>
      <c r="K562" s="144">
        <f aca="true" t="shared" si="79" ref="K562:K570">I562/J562</f>
        <v>0</v>
      </c>
      <c r="L562" s="117" t="e">
        <f t="shared" si="77"/>
        <v>#DIV/0!</v>
      </c>
      <c r="M562" s="145"/>
      <c r="N562" s="144" t="s">
        <v>265</v>
      </c>
      <c r="O562" s="144">
        <f>F576</f>
        <v>0</v>
      </c>
      <c r="P562" s="480">
        <v>0.28</v>
      </c>
      <c r="Q562" s="114">
        <f aca="true" t="shared" si="80" ref="Q562:Q570">O562/P562</f>
        <v>0</v>
      </c>
      <c r="R562" s="114" t="e">
        <f t="shared" si="78"/>
        <v>#DIV/0!</v>
      </c>
    </row>
    <row r="563" spans="1:18" ht="12.75">
      <c r="A563" s="201" t="s">
        <v>131</v>
      </c>
      <c r="B563" s="211" t="s">
        <v>125</v>
      </c>
      <c r="C563" s="113"/>
      <c r="D563" s="114">
        <f>C563/2</f>
        <v>0</v>
      </c>
      <c r="E563" s="113"/>
      <c r="F563" s="114">
        <f>E563/2</f>
        <v>0</v>
      </c>
      <c r="H563" s="144" t="s">
        <v>266</v>
      </c>
      <c r="I563" s="144">
        <f>D577</f>
        <v>0</v>
      </c>
      <c r="J563" s="480">
        <v>0.1</v>
      </c>
      <c r="K563" s="144">
        <f t="shared" si="79"/>
        <v>0</v>
      </c>
      <c r="L563" s="117" t="e">
        <f t="shared" si="77"/>
        <v>#DIV/0!</v>
      </c>
      <c r="M563" s="145"/>
      <c r="N563" s="144" t="s">
        <v>266</v>
      </c>
      <c r="O563" s="144">
        <f>F577</f>
        <v>0</v>
      </c>
      <c r="P563" s="480">
        <v>0.1</v>
      </c>
      <c r="Q563" s="114">
        <f t="shared" si="80"/>
        <v>0</v>
      </c>
      <c r="R563" s="114" t="e">
        <f t="shared" si="78"/>
        <v>#DIV/0!</v>
      </c>
    </row>
    <row r="564" spans="1:18" ht="12.75">
      <c r="A564" s="201" t="s">
        <v>131</v>
      </c>
      <c r="B564" s="211" t="s">
        <v>105</v>
      </c>
      <c r="C564" s="113"/>
      <c r="D564" s="114">
        <f>C564</f>
        <v>0</v>
      </c>
      <c r="E564" s="113"/>
      <c r="F564" s="114">
        <f>E564</f>
        <v>0</v>
      </c>
      <c r="H564" s="200" t="s">
        <v>235</v>
      </c>
      <c r="I564" s="144">
        <f>D578</f>
        <v>0</v>
      </c>
      <c r="J564" s="480">
        <v>0.04</v>
      </c>
      <c r="K564" s="144">
        <f t="shared" si="79"/>
        <v>0</v>
      </c>
      <c r="L564" s="117" t="e">
        <f t="shared" si="77"/>
        <v>#DIV/0!</v>
      </c>
      <c r="M564" s="108"/>
      <c r="N564" s="144" t="s">
        <v>235</v>
      </c>
      <c r="O564" s="144">
        <f>F578</f>
        <v>0</v>
      </c>
      <c r="P564" s="480">
        <v>0.04</v>
      </c>
      <c r="Q564" s="114">
        <f t="shared" si="80"/>
        <v>0</v>
      </c>
      <c r="R564" s="114" t="e">
        <f t="shared" si="78"/>
        <v>#DIV/0!</v>
      </c>
    </row>
    <row r="565" spans="1:18" ht="12.75">
      <c r="A565" s="201" t="s">
        <v>156</v>
      </c>
      <c r="B565" s="211" t="s">
        <v>158</v>
      </c>
      <c r="C565" s="113"/>
      <c r="D565" s="114">
        <f>C565/2.5</f>
        <v>0</v>
      </c>
      <c r="E565" s="113"/>
      <c r="F565" s="114">
        <f>E565/2.5</f>
        <v>0</v>
      </c>
      <c r="H565" s="200" t="s">
        <v>236</v>
      </c>
      <c r="I565" s="144">
        <f>D579</f>
        <v>0</v>
      </c>
      <c r="J565" s="480">
        <v>0.21</v>
      </c>
      <c r="K565" s="144">
        <f t="shared" si="79"/>
        <v>0</v>
      </c>
      <c r="L565" s="117" t="e">
        <f t="shared" si="77"/>
        <v>#DIV/0!</v>
      </c>
      <c r="M565" s="108"/>
      <c r="N565" s="144" t="s">
        <v>236</v>
      </c>
      <c r="O565" s="144">
        <f>F579</f>
        <v>0</v>
      </c>
      <c r="P565" s="479">
        <v>0.21</v>
      </c>
      <c r="Q565" s="114">
        <f t="shared" si="80"/>
        <v>0</v>
      </c>
      <c r="R565" s="114" t="e">
        <f t="shared" si="78"/>
        <v>#DIV/0!</v>
      </c>
    </row>
    <row r="566" spans="1:18" ht="12.75">
      <c r="A566" s="201" t="s">
        <v>156</v>
      </c>
      <c r="B566" s="211" t="s">
        <v>157</v>
      </c>
      <c r="C566" s="113"/>
      <c r="D566" s="114">
        <f>C566/2.5</f>
        <v>0</v>
      </c>
      <c r="E566" s="113"/>
      <c r="F566" s="114">
        <f>E566/2.5</f>
        <v>0</v>
      </c>
      <c r="H566" s="200" t="s">
        <v>237</v>
      </c>
      <c r="I566" s="144">
        <f>D580</f>
        <v>0</v>
      </c>
      <c r="J566" s="480">
        <v>0.1</v>
      </c>
      <c r="K566" s="144">
        <f t="shared" si="79"/>
        <v>0</v>
      </c>
      <c r="L566" s="117" t="e">
        <f t="shared" si="77"/>
        <v>#DIV/0!</v>
      </c>
      <c r="M566" s="108"/>
      <c r="N566" s="144" t="s">
        <v>237</v>
      </c>
      <c r="O566" s="144">
        <f>F580</f>
        <v>0</v>
      </c>
      <c r="P566" s="479">
        <v>0.1</v>
      </c>
      <c r="Q566" s="114">
        <f t="shared" si="80"/>
        <v>0</v>
      </c>
      <c r="R566" s="114" t="e">
        <f t="shared" si="78"/>
        <v>#DIV/0!</v>
      </c>
    </row>
    <row r="567" spans="1:18" ht="12.75">
      <c r="A567" s="201" t="s">
        <v>129</v>
      </c>
      <c r="B567" s="211" t="s">
        <v>130</v>
      </c>
      <c r="C567" s="113"/>
      <c r="D567" s="114">
        <f>C567*4</f>
        <v>0</v>
      </c>
      <c r="E567" s="113"/>
      <c r="F567" s="114">
        <f>E567*4</f>
        <v>0</v>
      </c>
      <c r="H567" s="200" t="s">
        <v>238</v>
      </c>
      <c r="I567" s="144">
        <f>D581+D582</f>
        <v>0</v>
      </c>
      <c r="J567" s="480">
        <v>0.05</v>
      </c>
      <c r="K567" s="144">
        <f t="shared" si="79"/>
        <v>0</v>
      </c>
      <c r="L567" s="117" t="e">
        <f t="shared" si="77"/>
        <v>#DIV/0!</v>
      </c>
      <c r="M567" s="108"/>
      <c r="N567" s="144" t="s">
        <v>238</v>
      </c>
      <c r="O567" s="144">
        <f>F581+F582</f>
        <v>0</v>
      </c>
      <c r="P567" s="479">
        <v>0.05</v>
      </c>
      <c r="Q567" s="114">
        <f t="shared" si="80"/>
        <v>0</v>
      </c>
      <c r="R567" s="114" t="e">
        <f t="shared" si="78"/>
        <v>#DIV/0!</v>
      </c>
    </row>
    <row r="568" spans="1:18" ht="12.75">
      <c r="A568" s="201" t="s">
        <v>129</v>
      </c>
      <c r="B568" s="211" t="s">
        <v>132</v>
      </c>
      <c r="C568" s="113"/>
      <c r="D568" s="114">
        <f>C568*2</f>
        <v>0</v>
      </c>
      <c r="E568" s="113"/>
      <c r="F568" s="114">
        <f>E568*2</f>
        <v>0</v>
      </c>
      <c r="H568" s="200" t="s">
        <v>240</v>
      </c>
      <c r="I568" s="144">
        <f>D583</f>
        <v>0</v>
      </c>
      <c r="J568" s="479">
        <v>0.2</v>
      </c>
      <c r="K568" s="144">
        <f t="shared" si="79"/>
        <v>0</v>
      </c>
      <c r="L568" s="117" t="e">
        <f t="shared" si="77"/>
        <v>#DIV/0!</v>
      </c>
      <c r="M568" s="108"/>
      <c r="N568" s="144" t="s">
        <v>240</v>
      </c>
      <c r="O568" s="144">
        <f>F583</f>
        <v>0</v>
      </c>
      <c r="P568" s="479">
        <v>0.2</v>
      </c>
      <c r="Q568" s="114">
        <f t="shared" si="80"/>
        <v>0</v>
      </c>
      <c r="R568" s="114" t="e">
        <f t="shared" si="78"/>
        <v>#DIV/0!</v>
      </c>
    </row>
    <row r="569" spans="1:18" ht="12.75">
      <c r="A569" s="201" t="s">
        <v>138</v>
      </c>
      <c r="B569" s="211" t="s">
        <v>142</v>
      </c>
      <c r="C569" s="113"/>
      <c r="D569" s="114">
        <f>C569/20</f>
        <v>0</v>
      </c>
      <c r="E569" s="113"/>
      <c r="F569" s="114">
        <f>E569/20</f>
        <v>0</v>
      </c>
      <c r="H569" s="200" t="s">
        <v>242</v>
      </c>
      <c r="I569" s="144">
        <f>D584</f>
        <v>0</v>
      </c>
      <c r="J569" s="479">
        <v>0.1</v>
      </c>
      <c r="K569" s="144">
        <f t="shared" si="79"/>
        <v>0</v>
      </c>
      <c r="L569" s="117" t="e">
        <f t="shared" si="77"/>
        <v>#DIV/0!</v>
      </c>
      <c r="M569" s="108"/>
      <c r="N569" s="144" t="s">
        <v>242</v>
      </c>
      <c r="O569" s="144">
        <f>F584</f>
        <v>0</v>
      </c>
      <c r="P569" s="479">
        <v>0.1</v>
      </c>
      <c r="Q569" s="114">
        <f t="shared" si="80"/>
        <v>0</v>
      </c>
      <c r="R569" s="114" t="e">
        <f t="shared" si="78"/>
        <v>#DIV/0!</v>
      </c>
    </row>
    <row r="570" spans="1:18" ht="13.5" thickBot="1">
      <c r="A570" s="201" t="s">
        <v>139</v>
      </c>
      <c r="B570" s="211" t="s">
        <v>239</v>
      </c>
      <c r="C570" s="113"/>
      <c r="D570" s="114">
        <f>C570/30</f>
        <v>0</v>
      </c>
      <c r="E570" s="113"/>
      <c r="F570" s="114">
        <f>E570/30</f>
        <v>0</v>
      </c>
      <c r="H570" s="202" t="s">
        <v>243</v>
      </c>
      <c r="I570" s="204">
        <f>D585</f>
        <v>0</v>
      </c>
      <c r="J570" s="481">
        <v>0.4</v>
      </c>
      <c r="K570" s="204">
        <f t="shared" si="79"/>
        <v>0</v>
      </c>
      <c r="L570" s="129" t="e">
        <f t="shared" si="77"/>
        <v>#DIV/0!</v>
      </c>
      <c r="M570" s="108"/>
      <c r="N570" s="204" t="s">
        <v>243</v>
      </c>
      <c r="O570" s="204">
        <f>F585</f>
        <v>0</v>
      </c>
      <c r="P570" s="481">
        <v>0.4</v>
      </c>
      <c r="Q570" s="120">
        <f t="shared" si="80"/>
        <v>0</v>
      </c>
      <c r="R570" s="120" t="e">
        <f t="shared" si="78"/>
        <v>#DIV/0!</v>
      </c>
    </row>
    <row r="571" spans="1:6" ht="13.5" thickBot="1">
      <c r="A571" s="201" t="s">
        <v>139</v>
      </c>
      <c r="B571" s="211" t="s">
        <v>241</v>
      </c>
      <c r="C571" s="113"/>
      <c r="D571" s="114">
        <f>C571/6.67</f>
        <v>0</v>
      </c>
      <c r="E571" s="113"/>
      <c r="F571" s="114">
        <f>E571/6.67</f>
        <v>0</v>
      </c>
    </row>
    <row r="572" spans="1:17" ht="13.5" thickBot="1">
      <c r="A572" s="201" t="s">
        <v>137</v>
      </c>
      <c r="B572" s="211" t="s">
        <v>118</v>
      </c>
      <c r="C572" s="113"/>
      <c r="D572" s="114">
        <f>C572/5</f>
        <v>0</v>
      </c>
      <c r="E572" s="113"/>
      <c r="F572" s="114">
        <f>E572/5</f>
        <v>0</v>
      </c>
      <c r="J572" s="105" t="s">
        <v>140</v>
      </c>
      <c r="K572" s="123">
        <f>SUM('Plan2 - UTI'!I202:I205)</f>
        <v>0</v>
      </c>
      <c r="P572" s="105" t="s">
        <v>140</v>
      </c>
      <c r="Q572" s="123">
        <f>'Plan2 - UTI'!I206</f>
        <v>0</v>
      </c>
    </row>
    <row r="573" spans="1:6" ht="12.75">
      <c r="A573" s="201" t="s">
        <v>137</v>
      </c>
      <c r="B573" s="211" t="s">
        <v>141</v>
      </c>
      <c r="C573" s="113"/>
      <c r="D573" s="114">
        <f>C573/2.5</f>
        <v>0</v>
      </c>
      <c r="E573" s="113"/>
      <c r="F573" s="114">
        <f>E573/2.5</f>
        <v>0</v>
      </c>
    </row>
    <row r="574" spans="1:6" ht="12.75">
      <c r="A574" s="201" t="s">
        <v>135</v>
      </c>
      <c r="B574" s="211" t="s">
        <v>125</v>
      </c>
      <c r="C574" s="113"/>
      <c r="D574" s="114">
        <f>C574/2</f>
        <v>0</v>
      </c>
      <c r="E574" s="113"/>
      <c r="F574" s="114">
        <f>E574/2</f>
        <v>0</v>
      </c>
    </row>
    <row r="575" spans="1:6" ht="12.75">
      <c r="A575" s="212" t="s">
        <v>135</v>
      </c>
      <c r="B575" s="213" t="s">
        <v>105</v>
      </c>
      <c r="C575" s="124"/>
      <c r="D575" s="125">
        <f>C575</f>
        <v>0</v>
      </c>
      <c r="E575" s="124"/>
      <c r="F575" s="125">
        <f>E575</f>
        <v>0</v>
      </c>
    </row>
    <row r="576" spans="1:6" ht="12.75">
      <c r="A576" s="201" t="s">
        <v>265</v>
      </c>
      <c r="B576" s="214" t="s">
        <v>125</v>
      </c>
      <c r="C576" s="124"/>
      <c r="D576" s="125">
        <f>C576/2</f>
        <v>0</v>
      </c>
      <c r="E576" s="124"/>
      <c r="F576" s="125">
        <f>E576/2</f>
        <v>0</v>
      </c>
    </row>
    <row r="577" spans="1:6" ht="12.75">
      <c r="A577" s="201" t="s">
        <v>266</v>
      </c>
      <c r="B577" s="214" t="s">
        <v>267</v>
      </c>
      <c r="C577" s="124"/>
      <c r="D577" s="125">
        <f>C577/20</f>
        <v>0</v>
      </c>
      <c r="E577" s="124"/>
      <c r="F577" s="125">
        <f>E577/20</f>
        <v>0</v>
      </c>
    </row>
    <row r="578" spans="1:6" ht="12.75">
      <c r="A578" s="200" t="s">
        <v>235</v>
      </c>
      <c r="B578" s="211" t="s">
        <v>244</v>
      </c>
      <c r="C578" s="113"/>
      <c r="D578" s="114">
        <f>C578/20</f>
        <v>0</v>
      </c>
      <c r="E578" s="113"/>
      <c r="F578" s="114">
        <f>E578/20</f>
        <v>0</v>
      </c>
    </row>
    <row r="579" spans="1:6" ht="12.75">
      <c r="A579" s="200" t="s">
        <v>236</v>
      </c>
      <c r="B579" s="211" t="s">
        <v>244</v>
      </c>
      <c r="C579" s="113"/>
      <c r="D579" s="114">
        <f>C579/20</f>
        <v>0</v>
      </c>
      <c r="E579" s="113"/>
      <c r="F579" s="114">
        <f>E579/20</f>
        <v>0</v>
      </c>
    </row>
    <row r="580" spans="1:6" ht="12.75">
      <c r="A580" s="200" t="s">
        <v>237</v>
      </c>
      <c r="B580" s="211" t="s">
        <v>245</v>
      </c>
      <c r="C580" s="113"/>
      <c r="D580" s="114">
        <f>C580/10</f>
        <v>0</v>
      </c>
      <c r="E580" s="113"/>
      <c r="F580" s="114">
        <f>E580/10</f>
        <v>0</v>
      </c>
    </row>
    <row r="581" spans="1:6" ht="12.75">
      <c r="A581" s="200" t="s">
        <v>238</v>
      </c>
      <c r="B581" s="211" t="s">
        <v>244</v>
      </c>
      <c r="C581" s="113"/>
      <c r="D581" s="114">
        <f>C581/20</f>
        <v>0</v>
      </c>
      <c r="E581" s="113"/>
      <c r="F581" s="114">
        <f>E581/20</f>
        <v>0</v>
      </c>
    </row>
    <row r="582" spans="1:6" ht="12.75">
      <c r="A582" s="200" t="s">
        <v>238</v>
      </c>
      <c r="B582" s="211" t="s">
        <v>246</v>
      </c>
      <c r="C582" s="113"/>
      <c r="D582" s="114">
        <f>C582*0.07</f>
        <v>0</v>
      </c>
      <c r="E582" s="113"/>
      <c r="F582" s="114">
        <f>E582*0.07</f>
        <v>0</v>
      </c>
    </row>
    <row r="583" spans="1:6" ht="12.75">
      <c r="A583" s="200" t="s">
        <v>240</v>
      </c>
      <c r="B583" s="211" t="s">
        <v>247</v>
      </c>
      <c r="C583" s="113"/>
      <c r="D583" s="114">
        <f>C583/5</f>
        <v>0</v>
      </c>
      <c r="E583" s="113"/>
      <c r="F583" s="114">
        <f>E583/5</f>
        <v>0</v>
      </c>
    </row>
    <row r="584" spans="1:6" ht="12.75">
      <c r="A584" s="200" t="s">
        <v>242</v>
      </c>
      <c r="B584" s="211" t="s">
        <v>245</v>
      </c>
      <c r="C584" s="113"/>
      <c r="D584" s="114">
        <f>C584/10</f>
        <v>0</v>
      </c>
      <c r="E584" s="113"/>
      <c r="F584" s="114">
        <f>E584/10</f>
        <v>0</v>
      </c>
    </row>
    <row r="585" spans="1:6" ht="13.5" thickBot="1">
      <c r="A585" s="202" t="s">
        <v>243</v>
      </c>
      <c r="B585" s="215" t="s">
        <v>248</v>
      </c>
      <c r="C585" s="126"/>
      <c r="D585" s="120">
        <f>C585/5</f>
        <v>0</v>
      </c>
      <c r="E585" s="126"/>
      <c r="F585" s="120">
        <f>E585/5</f>
        <v>0</v>
      </c>
    </row>
    <row r="586" ht="13.5" thickBot="1"/>
    <row r="587" spans="1:18" ht="13.5" thickBot="1">
      <c r="A587" s="567" t="s">
        <v>50</v>
      </c>
      <c r="B587" s="571"/>
      <c r="C587" s="765" t="s">
        <v>96</v>
      </c>
      <c r="D587" s="766"/>
      <c r="E587" s="765" t="s">
        <v>97</v>
      </c>
      <c r="F587" s="766"/>
      <c r="H587" s="569" t="s">
        <v>96</v>
      </c>
      <c r="I587" s="570"/>
      <c r="J587" s="571"/>
      <c r="K587" s="571"/>
      <c r="L587" s="571"/>
      <c r="M587" s="571"/>
      <c r="N587" s="569" t="s">
        <v>97</v>
      </c>
      <c r="O587" s="572"/>
      <c r="P587" s="571"/>
      <c r="Q587" s="571"/>
      <c r="R587" s="571"/>
    </row>
    <row r="588" spans="1:18" ht="13.5" thickBot="1">
      <c r="A588" s="309" t="s">
        <v>98</v>
      </c>
      <c r="B588" s="309" t="s">
        <v>99</v>
      </c>
      <c r="C588" s="309" t="s">
        <v>100</v>
      </c>
      <c r="D588" s="309" t="s">
        <v>101</v>
      </c>
      <c r="E588" s="309" t="s">
        <v>100</v>
      </c>
      <c r="F588" s="109" t="s">
        <v>101</v>
      </c>
      <c r="H588" s="573" t="s">
        <v>50</v>
      </c>
      <c r="I588" s="574" t="s">
        <v>102</v>
      </c>
      <c r="J588" s="574" t="s">
        <v>103</v>
      </c>
      <c r="K588" s="575"/>
      <c r="L588" s="576"/>
      <c r="M588" s="571"/>
      <c r="N588" s="573" t="s">
        <v>50</v>
      </c>
      <c r="O588" s="574" t="s">
        <v>102</v>
      </c>
      <c r="P588" s="574" t="s">
        <v>103</v>
      </c>
      <c r="Q588" s="575"/>
      <c r="R588" s="576"/>
    </row>
    <row r="589" spans="1:18" ht="13.5" thickBot="1">
      <c r="A589" s="553" t="s">
        <v>386</v>
      </c>
      <c r="B589" s="553" t="s">
        <v>387</v>
      </c>
      <c r="C589" s="523"/>
      <c r="D589" s="553">
        <f>C589/10</f>
        <v>0</v>
      </c>
      <c r="E589" s="524"/>
      <c r="F589" s="553">
        <f>E589/10</f>
        <v>0</v>
      </c>
      <c r="H589" s="520" t="s">
        <v>106</v>
      </c>
      <c r="I589" s="109" t="s">
        <v>107</v>
      </c>
      <c r="J589" s="521" t="s">
        <v>108</v>
      </c>
      <c r="K589" s="495" t="s">
        <v>109</v>
      </c>
      <c r="L589" s="109" t="s">
        <v>110</v>
      </c>
      <c r="M589" s="108"/>
      <c r="N589" s="110" t="s">
        <v>106</v>
      </c>
      <c r="O589" s="111" t="s">
        <v>107</v>
      </c>
      <c r="P589" s="478" t="s">
        <v>108</v>
      </c>
      <c r="Q589" s="112" t="s">
        <v>109</v>
      </c>
      <c r="R589" s="109" t="s">
        <v>110</v>
      </c>
    </row>
    <row r="590" spans="1:18" ht="12.75">
      <c r="A590" s="203" t="s">
        <v>386</v>
      </c>
      <c r="B590" s="203" t="s">
        <v>388</v>
      </c>
      <c r="C590" s="496"/>
      <c r="D590" s="203">
        <f>C590/4</f>
        <v>0</v>
      </c>
      <c r="E590" s="497"/>
      <c r="F590" s="203">
        <f>E590/4</f>
        <v>0</v>
      </c>
      <c r="H590" s="553" t="s">
        <v>385</v>
      </c>
      <c r="I590" s="500">
        <f>SUM(D589:D592)</f>
        <v>0</v>
      </c>
      <c r="J590" s="500">
        <v>1</v>
      </c>
      <c r="K590" s="500">
        <f>I590/J590</f>
        <v>0</v>
      </c>
      <c r="L590" s="494" t="e">
        <f aca="true" t="shared" si="81" ref="L590:L595">K590/K$624*1000</f>
        <v>#DIV/0!</v>
      </c>
      <c r="M590" s="512"/>
      <c r="N590" s="556" t="s">
        <v>385</v>
      </c>
      <c r="O590" s="206">
        <f>SUM(F589:F592)</f>
        <v>0</v>
      </c>
      <c r="P590" s="206">
        <v>1</v>
      </c>
      <c r="Q590" s="206">
        <f>O590/P590</f>
        <v>0</v>
      </c>
      <c r="R590" s="494" t="e">
        <f>Q590/Q$624*1000</f>
        <v>#DIV/0!</v>
      </c>
    </row>
    <row r="591" spans="1:18" ht="12.75">
      <c r="A591" s="203" t="s">
        <v>386</v>
      </c>
      <c r="B591" s="203" t="s">
        <v>389</v>
      </c>
      <c r="C591" s="496"/>
      <c r="D591" s="203">
        <f>C591/2</f>
        <v>0</v>
      </c>
      <c r="E591" s="497"/>
      <c r="F591" s="203">
        <f>E591/2</f>
        <v>0</v>
      </c>
      <c r="H591" s="203" t="s">
        <v>127</v>
      </c>
      <c r="I591" s="144">
        <f>D593+D594</f>
        <v>0</v>
      </c>
      <c r="J591" s="489">
        <v>6</v>
      </c>
      <c r="K591" s="144">
        <f aca="true" t="shared" si="82" ref="K591:K613">I591/J591</f>
        <v>0</v>
      </c>
      <c r="L591" s="114" t="e">
        <f t="shared" si="81"/>
        <v>#DIV/0!</v>
      </c>
      <c r="M591" s="108"/>
      <c r="N591" s="203" t="s">
        <v>127</v>
      </c>
      <c r="O591" s="144">
        <f>F593+F594</f>
        <v>0</v>
      </c>
      <c r="P591" s="489">
        <v>6</v>
      </c>
      <c r="Q591" s="144">
        <f aca="true" t="shared" si="83" ref="Q591:Q613">O591/P591</f>
        <v>0</v>
      </c>
      <c r="R591" s="114" t="e">
        <f aca="true" t="shared" si="84" ref="R591:R597">Q591/Q$624*1000</f>
        <v>#DIV/0!</v>
      </c>
    </row>
    <row r="592" spans="1:18" ht="12.75">
      <c r="A592" s="203" t="s">
        <v>386</v>
      </c>
      <c r="B592" s="203" t="s">
        <v>390</v>
      </c>
      <c r="C592" s="496"/>
      <c r="D592" s="203">
        <f>C592</f>
        <v>0</v>
      </c>
      <c r="E592" s="497"/>
      <c r="F592" s="203">
        <f>E592</f>
        <v>0</v>
      </c>
      <c r="H592" s="144" t="s">
        <v>113</v>
      </c>
      <c r="I592" s="144">
        <f>D595+D596</f>
        <v>0</v>
      </c>
      <c r="J592" s="489">
        <v>4</v>
      </c>
      <c r="K592" s="144">
        <f t="shared" si="82"/>
        <v>0</v>
      </c>
      <c r="L592" s="114" t="e">
        <f t="shared" si="81"/>
        <v>#DIV/0!</v>
      </c>
      <c r="M592" s="108"/>
      <c r="N592" s="144" t="s">
        <v>113</v>
      </c>
      <c r="O592" s="144">
        <f>F595+F596</f>
        <v>0</v>
      </c>
      <c r="P592" s="489">
        <v>4</v>
      </c>
      <c r="Q592" s="144">
        <f t="shared" si="83"/>
        <v>0</v>
      </c>
      <c r="R592" s="114" t="e">
        <f t="shared" si="84"/>
        <v>#DIV/0!</v>
      </c>
    </row>
    <row r="593" spans="1:18" ht="12.75">
      <c r="A593" s="203" t="s">
        <v>384</v>
      </c>
      <c r="B593" s="211" t="s">
        <v>134</v>
      </c>
      <c r="C593" s="517"/>
      <c r="D593" s="144">
        <f>C593*2</f>
        <v>0</v>
      </c>
      <c r="E593" s="518"/>
      <c r="F593" s="144">
        <f>E593*2</f>
        <v>0</v>
      </c>
      <c r="G593" s="133"/>
      <c r="H593" s="144" t="s">
        <v>111</v>
      </c>
      <c r="I593" s="144">
        <f>D597</f>
        <v>0</v>
      </c>
      <c r="J593" s="489">
        <v>4</v>
      </c>
      <c r="K593" s="144">
        <f t="shared" si="82"/>
        <v>0</v>
      </c>
      <c r="L593" s="114" t="e">
        <f t="shared" si="81"/>
        <v>#DIV/0!</v>
      </c>
      <c r="M593" s="108"/>
      <c r="N593" s="144" t="s">
        <v>111</v>
      </c>
      <c r="O593" s="144">
        <f>F597</f>
        <v>0</v>
      </c>
      <c r="P593" s="489">
        <v>4</v>
      </c>
      <c r="Q593" s="144">
        <f t="shared" si="83"/>
        <v>0</v>
      </c>
      <c r="R593" s="114" t="e">
        <f t="shared" si="84"/>
        <v>#DIV/0!</v>
      </c>
    </row>
    <row r="594" spans="1:18" ht="12.75">
      <c r="A594" s="203" t="s">
        <v>384</v>
      </c>
      <c r="B594" s="211" t="s">
        <v>136</v>
      </c>
      <c r="C594" s="517"/>
      <c r="D594" s="144">
        <f>C594*3</f>
        <v>0</v>
      </c>
      <c r="E594" s="518"/>
      <c r="F594" s="144">
        <f>E594*3</f>
        <v>0</v>
      </c>
      <c r="G594" s="133"/>
      <c r="H594" s="144" t="s">
        <v>112</v>
      </c>
      <c r="I594" s="144">
        <f>D598</f>
        <v>0</v>
      </c>
      <c r="J594" s="489">
        <v>4</v>
      </c>
      <c r="K594" s="144">
        <f t="shared" si="82"/>
        <v>0</v>
      </c>
      <c r="L594" s="114" t="e">
        <f t="shared" si="81"/>
        <v>#DIV/0!</v>
      </c>
      <c r="M594" s="108"/>
      <c r="N594" s="144" t="s">
        <v>112</v>
      </c>
      <c r="O594" s="144">
        <f>F598</f>
        <v>0</v>
      </c>
      <c r="P594" s="489">
        <v>4</v>
      </c>
      <c r="Q594" s="144">
        <f t="shared" si="83"/>
        <v>0</v>
      </c>
      <c r="R594" s="114" t="e">
        <f t="shared" si="84"/>
        <v>#DIV/0!</v>
      </c>
    </row>
    <row r="595" spans="1:18" ht="12.75">
      <c r="A595" s="144" t="s">
        <v>113</v>
      </c>
      <c r="B595" s="211" t="s">
        <v>105</v>
      </c>
      <c r="C595" s="517"/>
      <c r="D595" s="144">
        <f>C595</f>
        <v>0</v>
      </c>
      <c r="E595" s="517"/>
      <c r="F595" s="144">
        <f>E595</f>
        <v>0</v>
      </c>
      <c r="G595" s="133"/>
      <c r="H595" s="144" t="s">
        <v>355</v>
      </c>
      <c r="I595" s="144">
        <f>D599</f>
        <v>0</v>
      </c>
      <c r="J595" s="144">
        <v>6</v>
      </c>
      <c r="K595" s="144">
        <f>I595/J595</f>
        <v>0</v>
      </c>
      <c r="L595" s="114" t="e">
        <f t="shared" si="81"/>
        <v>#DIV/0!</v>
      </c>
      <c r="M595" s="108"/>
      <c r="N595" s="144" t="s">
        <v>355</v>
      </c>
      <c r="O595" s="144">
        <f>F599</f>
        <v>0</v>
      </c>
      <c r="P595" s="144">
        <v>6</v>
      </c>
      <c r="Q595" s="144">
        <f>O595/P595</f>
        <v>0</v>
      </c>
      <c r="R595" s="114" t="e">
        <f t="shared" si="84"/>
        <v>#DIV/0!</v>
      </c>
    </row>
    <row r="596" spans="1:18" ht="12.75">
      <c r="A596" s="144" t="s">
        <v>113</v>
      </c>
      <c r="B596" s="211" t="s">
        <v>114</v>
      </c>
      <c r="C596" s="517"/>
      <c r="D596" s="144">
        <f>C596*2</f>
        <v>0</v>
      </c>
      <c r="E596" s="517"/>
      <c r="F596" s="144">
        <f>E596*2</f>
        <v>0</v>
      </c>
      <c r="G596" s="133"/>
      <c r="H596" s="144" t="s">
        <v>357</v>
      </c>
      <c r="I596" s="144">
        <f>D600</f>
        <v>0</v>
      </c>
      <c r="J596" s="144">
        <v>3</v>
      </c>
      <c r="K596" s="144">
        <f>I596/J596</f>
        <v>0</v>
      </c>
      <c r="L596" s="114" t="e">
        <f aca="true" t="shared" si="85" ref="L596:L622">K596/K$624*1000</f>
        <v>#DIV/0!</v>
      </c>
      <c r="M596" s="108"/>
      <c r="N596" s="144" t="s">
        <v>357</v>
      </c>
      <c r="O596" s="144">
        <f>F600</f>
        <v>0</v>
      </c>
      <c r="P596" s="144">
        <v>3</v>
      </c>
      <c r="Q596" s="144">
        <f>O596/P596</f>
        <v>0</v>
      </c>
      <c r="R596" s="114" t="e">
        <f t="shared" si="84"/>
        <v>#DIV/0!</v>
      </c>
    </row>
    <row r="597" spans="1:18" ht="12.75">
      <c r="A597" s="144" t="s">
        <v>111</v>
      </c>
      <c r="B597" s="211" t="s">
        <v>105</v>
      </c>
      <c r="C597" s="517"/>
      <c r="D597" s="144">
        <f>C597</f>
        <v>0</v>
      </c>
      <c r="E597" s="517"/>
      <c r="F597" s="144">
        <f>E597</f>
        <v>0</v>
      </c>
      <c r="G597" s="133"/>
      <c r="H597" s="144" t="s">
        <v>104</v>
      </c>
      <c r="I597" s="144">
        <f>D601</f>
        <v>0</v>
      </c>
      <c r="J597" s="480">
        <v>2</v>
      </c>
      <c r="K597" s="144">
        <f>I597/J597</f>
        <v>0</v>
      </c>
      <c r="L597" s="114" t="e">
        <f t="shared" si="85"/>
        <v>#DIV/0!</v>
      </c>
      <c r="M597" s="108"/>
      <c r="N597" s="144" t="s">
        <v>104</v>
      </c>
      <c r="O597" s="144">
        <f>F601</f>
        <v>0</v>
      </c>
      <c r="P597" s="480">
        <v>2</v>
      </c>
      <c r="Q597" s="144">
        <f>O597/P597</f>
        <v>0</v>
      </c>
      <c r="R597" s="114" t="e">
        <f t="shared" si="84"/>
        <v>#DIV/0!</v>
      </c>
    </row>
    <row r="598" spans="1:18" ht="12.75">
      <c r="A598" s="144" t="s">
        <v>112</v>
      </c>
      <c r="B598" s="211" t="s">
        <v>105</v>
      </c>
      <c r="C598" s="517"/>
      <c r="D598" s="144">
        <f>C598</f>
        <v>0</v>
      </c>
      <c r="E598" s="517"/>
      <c r="F598" s="144">
        <f>E598</f>
        <v>0</v>
      </c>
      <c r="G598" s="133"/>
      <c r="H598" s="203" t="s">
        <v>117</v>
      </c>
      <c r="I598" s="144">
        <f>D602+D605</f>
        <v>0</v>
      </c>
      <c r="J598" s="480">
        <v>1</v>
      </c>
      <c r="K598" s="144">
        <f t="shared" si="82"/>
        <v>0</v>
      </c>
      <c r="L598" s="114" t="e">
        <f t="shared" si="85"/>
        <v>#DIV/0!</v>
      </c>
      <c r="M598" s="108"/>
      <c r="N598" s="203" t="s">
        <v>117</v>
      </c>
      <c r="O598" s="144">
        <f>F602+F605</f>
        <v>0</v>
      </c>
      <c r="P598" s="480">
        <v>1</v>
      </c>
      <c r="Q598" s="144">
        <f t="shared" si="83"/>
        <v>0</v>
      </c>
      <c r="R598" s="114" t="e">
        <f aca="true" t="shared" si="86" ref="R598:R622">Q598/Q$624*1000</f>
        <v>#DIV/0!</v>
      </c>
    </row>
    <row r="599" spans="1:18" ht="12.75">
      <c r="A599" s="144" t="s">
        <v>354</v>
      </c>
      <c r="B599" s="211" t="s">
        <v>353</v>
      </c>
      <c r="C599" s="517"/>
      <c r="D599" s="144">
        <f>C599*2.5</f>
        <v>0</v>
      </c>
      <c r="E599" s="517"/>
      <c r="F599" s="144">
        <f>E599*2.5</f>
        <v>0</v>
      </c>
      <c r="G599" s="133"/>
      <c r="H599" s="203" t="s">
        <v>119</v>
      </c>
      <c r="I599" s="144">
        <f>D603+D604</f>
        <v>0</v>
      </c>
      <c r="J599" s="480">
        <v>0.8</v>
      </c>
      <c r="K599" s="144">
        <f t="shared" si="82"/>
        <v>0</v>
      </c>
      <c r="L599" s="114" t="e">
        <f t="shared" si="85"/>
        <v>#DIV/0!</v>
      </c>
      <c r="M599" s="108"/>
      <c r="N599" s="203" t="s">
        <v>119</v>
      </c>
      <c r="O599" s="144">
        <f>F603+F604</f>
        <v>0</v>
      </c>
      <c r="P599" s="480">
        <v>0.8</v>
      </c>
      <c r="Q599" s="144">
        <f t="shared" si="83"/>
        <v>0</v>
      </c>
      <c r="R599" s="114" t="e">
        <f t="shared" si="86"/>
        <v>#DIV/0!</v>
      </c>
    </row>
    <row r="600" spans="1:18" ht="12.75">
      <c r="A600" s="144" t="s">
        <v>356</v>
      </c>
      <c r="B600" s="211" t="s">
        <v>134</v>
      </c>
      <c r="C600" s="517"/>
      <c r="D600" s="144">
        <f>C600*2</f>
        <v>0</v>
      </c>
      <c r="E600" s="517"/>
      <c r="F600" s="144">
        <f>E600*2</f>
        <v>0</v>
      </c>
      <c r="G600" s="133"/>
      <c r="H600" s="203" t="s">
        <v>133</v>
      </c>
      <c r="I600" s="144">
        <f>D606</f>
        <v>0</v>
      </c>
      <c r="J600" s="480">
        <v>1</v>
      </c>
      <c r="K600" s="144">
        <f t="shared" si="82"/>
        <v>0</v>
      </c>
      <c r="L600" s="114" t="e">
        <f t="shared" si="85"/>
        <v>#DIV/0!</v>
      </c>
      <c r="M600" s="108"/>
      <c r="N600" s="203" t="s">
        <v>133</v>
      </c>
      <c r="O600" s="144">
        <f>F606</f>
        <v>0</v>
      </c>
      <c r="P600" s="480">
        <v>1</v>
      </c>
      <c r="Q600" s="144">
        <f t="shared" si="83"/>
        <v>0</v>
      </c>
      <c r="R600" s="114" t="e">
        <f t="shared" si="86"/>
        <v>#DIV/0!</v>
      </c>
    </row>
    <row r="601" spans="1:18" ht="12.75">
      <c r="A601" s="144" t="s">
        <v>104</v>
      </c>
      <c r="B601" s="211" t="s">
        <v>105</v>
      </c>
      <c r="C601" s="517"/>
      <c r="D601" s="144">
        <f>C601</f>
        <v>0</v>
      </c>
      <c r="E601" s="517"/>
      <c r="F601" s="144">
        <f>E601</f>
        <v>0</v>
      </c>
      <c r="G601" s="133"/>
      <c r="H601" s="203" t="s">
        <v>128</v>
      </c>
      <c r="I601" s="144">
        <f>D607+D608</f>
        <v>0</v>
      </c>
      <c r="J601" s="480">
        <v>2</v>
      </c>
      <c r="K601" s="144">
        <f t="shared" si="82"/>
        <v>0</v>
      </c>
      <c r="L601" s="114" t="e">
        <f t="shared" si="85"/>
        <v>#DIV/0!</v>
      </c>
      <c r="M601" s="108"/>
      <c r="N601" s="203" t="s">
        <v>128</v>
      </c>
      <c r="O601" s="144">
        <f>F607+F608</f>
        <v>0</v>
      </c>
      <c r="P601" s="480">
        <v>2</v>
      </c>
      <c r="Q601" s="144">
        <f t="shared" si="83"/>
        <v>0</v>
      </c>
      <c r="R601" s="114" t="e">
        <f t="shared" si="86"/>
        <v>#DIV/0!</v>
      </c>
    </row>
    <row r="602" spans="1:18" ht="12.75">
      <c r="A602" s="203" t="s">
        <v>115</v>
      </c>
      <c r="B602" s="211" t="s">
        <v>116</v>
      </c>
      <c r="C602" s="517"/>
      <c r="D602" s="144">
        <f>C602/4</f>
        <v>0</v>
      </c>
      <c r="E602" s="517"/>
      <c r="F602" s="114">
        <f>E602/4</f>
        <v>0</v>
      </c>
      <c r="G602" s="133"/>
      <c r="H602" s="203" t="s">
        <v>121</v>
      </c>
      <c r="I602" s="144">
        <f>D611+D612</f>
        <v>0</v>
      </c>
      <c r="J602" s="480">
        <v>0.5</v>
      </c>
      <c r="K602" s="144">
        <f t="shared" si="82"/>
        <v>0</v>
      </c>
      <c r="L602" s="114" t="e">
        <f t="shared" si="85"/>
        <v>#DIV/0!</v>
      </c>
      <c r="M602" s="108"/>
      <c r="N602" s="203" t="s">
        <v>121</v>
      </c>
      <c r="O602" s="144">
        <f>F611+F612</f>
        <v>0</v>
      </c>
      <c r="P602" s="480">
        <v>0.5</v>
      </c>
      <c r="Q602" s="144">
        <f t="shared" si="83"/>
        <v>0</v>
      </c>
      <c r="R602" s="114" t="e">
        <f t="shared" si="86"/>
        <v>#DIV/0!</v>
      </c>
    </row>
    <row r="603" spans="1:18" ht="12.75">
      <c r="A603" s="203" t="s">
        <v>115</v>
      </c>
      <c r="B603" s="211" t="s">
        <v>118</v>
      </c>
      <c r="C603" s="517"/>
      <c r="D603" s="114">
        <f>C603/5</f>
        <v>0</v>
      </c>
      <c r="E603" s="517"/>
      <c r="F603" s="114">
        <f>E603/5</f>
        <v>0</v>
      </c>
      <c r="G603" s="133"/>
      <c r="H603" s="203" t="s">
        <v>124</v>
      </c>
      <c r="I603" s="144">
        <f>D609+D610</f>
        <v>0</v>
      </c>
      <c r="J603" s="480">
        <v>0.5</v>
      </c>
      <c r="K603" s="144">
        <f t="shared" si="82"/>
        <v>0</v>
      </c>
      <c r="L603" s="114" t="e">
        <f t="shared" si="85"/>
        <v>#DIV/0!</v>
      </c>
      <c r="M603" s="108"/>
      <c r="N603" s="203" t="s">
        <v>124</v>
      </c>
      <c r="O603" s="144">
        <f>F609+F610</f>
        <v>0</v>
      </c>
      <c r="P603" s="480">
        <v>0.5</v>
      </c>
      <c r="Q603" s="144">
        <f t="shared" si="83"/>
        <v>0</v>
      </c>
      <c r="R603" s="114" t="e">
        <f t="shared" si="86"/>
        <v>#DIV/0!</v>
      </c>
    </row>
    <row r="604" spans="1:18" ht="12.75">
      <c r="A604" s="203" t="s">
        <v>115</v>
      </c>
      <c r="B604" s="203" t="s">
        <v>141</v>
      </c>
      <c r="C604" s="519"/>
      <c r="D604" s="144">
        <f>C604/2.5</f>
        <v>0</v>
      </c>
      <c r="E604" s="519"/>
      <c r="F604" s="144">
        <f>E604/2.5</f>
        <v>0</v>
      </c>
      <c r="G604" s="133"/>
      <c r="H604" s="203" t="s">
        <v>159</v>
      </c>
      <c r="I604" s="144">
        <f>D614</f>
        <v>0</v>
      </c>
      <c r="J604" s="480">
        <v>1.2</v>
      </c>
      <c r="K604" s="144">
        <f t="shared" si="82"/>
        <v>0</v>
      </c>
      <c r="L604" s="114" t="e">
        <f t="shared" si="85"/>
        <v>#DIV/0!</v>
      </c>
      <c r="M604" s="108"/>
      <c r="N604" s="203" t="s">
        <v>159</v>
      </c>
      <c r="O604" s="144">
        <f>F614</f>
        <v>0</v>
      </c>
      <c r="P604" s="480">
        <v>1.2</v>
      </c>
      <c r="Q604" s="144">
        <f t="shared" si="83"/>
        <v>0</v>
      </c>
      <c r="R604" s="114" t="e">
        <f t="shared" si="86"/>
        <v>#DIV/0!</v>
      </c>
    </row>
    <row r="605" spans="1:18" ht="12.75">
      <c r="A605" s="203" t="s">
        <v>115</v>
      </c>
      <c r="B605" s="211" t="s">
        <v>120</v>
      </c>
      <c r="C605" s="517"/>
      <c r="D605" s="114">
        <f>C605/2</f>
        <v>0</v>
      </c>
      <c r="E605" s="517"/>
      <c r="F605" s="114">
        <f>E605/2</f>
        <v>0</v>
      </c>
      <c r="G605" s="133"/>
      <c r="H605" s="203" t="s">
        <v>160</v>
      </c>
      <c r="I605" s="144">
        <f>D613</f>
        <v>0</v>
      </c>
      <c r="J605" s="480">
        <v>1.2</v>
      </c>
      <c r="K605" s="144">
        <f t="shared" si="82"/>
        <v>0</v>
      </c>
      <c r="L605" s="114" t="e">
        <f t="shared" si="85"/>
        <v>#DIV/0!</v>
      </c>
      <c r="M605" s="108"/>
      <c r="N605" s="203" t="s">
        <v>160</v>
      </c>
      <c r="O605" s="144">
        <f>F613</f>
        <v>0</v>
      </c>
      <c r="P605" s="480">
        <v>1.2</v>
      </c>
      <c r="Q605" s="144">
        <f t="shared" si="83"/>
        <v>0</v>
      </c>
      <c r="R605" s="114" t="e">
        <f t="shared" si="86"/>
        <v>#DIV/0!</v>
      </c>
    </row>
    <row r="606" spans="1:18" ht="12.75">
      <c r="A606" s="203" t="s">
        <v>133</v>
      </c>
      <c r="B606" s="211" t="s">
        <v>105</v>
      </c>
      <c r="C606" s="517"/>
      <c r="D606" s="114">
        <f>C606</f>
        <v>0</v>
      </c>
      <c r="E606" s="517"/>
      <c r="F606" s="114">
        <f>E606</f>
        <v>0</v>
      </c>
      <c r="G606" s="133"/>
      <c r="H606" s="203" t="s">
        <v>131</v>
      </c>
      <c r="I606" s="144">
        <f>D615+D616</f>
        <v>0</v>
      </c>
      <c r="J606" s="480">
        <v>3</v>
      </c>
      <c r="K606" s="144">
        <f t="shared" si="82"/>
        <v>0</v>
      </c>
      <c r="L606" s="114" t="e">
        <f t="shared" si="85"/>
        <v>#DIV/0!</v>
      </c>
      <c r="M606" s="108"/>
      <c r="N606" s="203" t="s">
        <v>131</v>
      </c>
      <c r="O606" s="144">
        <f>F615+F616</f>
        <v>0</v>
      </c>
      <c r="P606" s="480">
        <v>3</v>
      </c>
      <c r="Q606" s="144">
        <f t="shared" si="83"/>
        <v>0</v>
      </c>
      <c r="R606" s="114" t="e">
        <f t="shared" si="86"/>
        <v>#DIV/0!</v>
      </c>
    </row>
    <row r="607" spans="1:18" ht="12.75">
      <c r="A607" s="203" t="s">
        <v>128</v>
      </c>
      <c r="B607" s="211" t="s">
        <v>123</v>
      </c>
      <c r="C607" s="517"/>
      <c r="D607" s="114">
        <f>C607/4</f>
        <v>0</v>
      </c>
      <c r="E607" s="517"/>
      <c r="F607" s="114">
        <f>E607/4</f>
        <v>0</v>
      </c>
      <c r="G607" s="133"/>
      <c r="H607" s="203" t="s">
        <v>161</v>
      </c>
      <c r="I607" s="144">
        <f>D618</f>
        <v>0</v>
      </c>
      <c r="J607" s="480">
        <v>0.4</v>
      </c>
      <c r="K607" s="144">
        <f t="shared" si="82"/>
        <v>0</v>
      </c>
      <c r="L607" s="114" t="e">
        <f t="shared" si="85"/>
        <v>#DIV/0!</v>
      </c>
      <c r="M607" s="108"/>
      <c r="N607" s="201" t="s">
        <v>161</v>
      </c>
      <c r="O607" s="144">
        <f>F618</f>
        <v>0</v>
      </c>
      <c r="P607" s="480">
        <v>0.4</v>
      </c>
      <c r="Q607" s="114">
        <f t="shared" si="83"/>
        <v>0</v>
      </c>
      <c r="R607" s="117" t="e">
        <f t="shared" si="86"/>
        <v>#DIV/0!</v>
      </c>
    </row>
    <row r="608" spans="1:18" ht="12.75">
      <c r="A608" s="203" t="s">
        <v>128</v>
      </c>
      <c r="B608" s="211" t="s">
        <v>125</v>
      </c>
      <c r="C608" s="517"/>
      <c r="D608" s="114">
        <f>C608/2</f>
        <v>0</v>
      </c>
      <c r="E608" s="517"/>
      <c r="F608" s="114">
        <f>E608/2</f>
        <v>0</v>
      </c>
      <c r="G608" s="133"/>
      <c r="H608" s="203" t="s">
        <v>162</v>
      </c>
      <c r="I608" s="144">
        <f>D617</f>
        <v>0</v>
      </c>
      <c r="J608" s="480">
        <v>0.4</v>
      </c>
      <c r="K608" s="144">
        <f t="shared" si="82"/>
        <v>0</v>
      </c>
      <c r="L608" s="114" t="e">
        <f t="shared" si="85"/>
        <v>#DIV/0!</v>
      </c>
      <c r="M608" s="108"/>
      <c r="N608" s="201" t="s">
        <v>162</v>
      </c>
      <c r="O608" s="144">
        <f>F617</f>
        <v>0</v>
      </c>
      <c r="P608" s="480">
        <v>0.4</v>
      </c>
      <c r="Q608" s="114">
        <f t="shared" si="83"/>
        <v>0</v>
      </c>
      <c r="R608" s="117" t="e">
        <f t="shared" si="86"/>
        <v>#DIV/0!</v>
      </c>
    </row>
    <row r="609" spans="1:18" ht="12.75">
      <c r="A609" s="203" t="s">
        <v>122</v>
      </c>
      <c r="B609" s="211" t="s">
        <v>123</v>
      </c>
      <c r="C609" s="517"/>
      <c r="D609" s="114">
        <f>C609/4</f>
        <v>0</v>
      </c>
      <c r="E609" s="517"/>
      <c r="F609" s="114">
        <f>E609/4</f>
        <v>0</v>
      </c>
      <c r="G609" s="133"/>
      <c r="H609" s="203" t="s">
        <v>126</v>
      </c>
      <c r="I609" s="144">
        <f>D619+D620</f>
        <v>0</v>
      </c>
      <c r="J609" s="480">
        <v>14</v>
      </c>
      <c r="K609" s="114">
        <f t="shared" si="82"/>
        <v>0</v>
      </c>
      <c r="L609" s="114" t="e">
        <f t="shared" si="85"/>
        <v>#DIV/0!</v>
      </c>
      <c r="M609" s="108"/>
      <c r="N609" s="201" t="s">
        <v>126</v>
      </c>
      <c r="O609" s="144">
        <f>F619+F620</f>
        <v>0</v>
      </c>
      <c r="P609" s="480">
        <v>14</v>
      </c>
      <c r="Q609" s="114">
        <f t="shared" si="83"/>
        <v>0</v>
      </c>
      <c r="R609" s="117" t="e">
        <f t="shared" si="86"/>
        <v>#DIV/0!</v>
      </c>
    </row>
    <row r="610" spans="1:18" ht="12.75">
      <c r="A610" s="203" t="s">
        <v>122</v>
      </c>
      <c r="B610" s="211" t="s">
        <v>125</v>
      </c>
      <c r="C610" s="517"/>
      <c r="D610" s="114">
        <f>C610/2</f>
        <v>0</v>
      </c>
      <c r="E610" s="517"/>
      <c r="F610" s="114">
        <f>E610/2</f>
        <v>0</v>
      </c>
      <c r="G610" s="133"/>
      <c r="H610" s="201" t="s">
        <v>138</v>
      </c>
      <c r="I610" s="144">
        <f>D621</f>
        <v>0</v>
      </c>
      <c r="J610" s="480">
        <v>0.15</v>
      </c>
      <c r="K610" s="114">
        <f t="shared" si="82"/>
        <v>0</v>
      </c>
      <c r="L610" s="114" t="e">
        <f t="shared" si="85"/>
        <v>#DIV/0!</v>
      </c>
      <c r="M610" s="108"/>
      <c r="N610" s="201" t="s">
        <v>138</v>
      </c>
      <c r="O610" s="144">
        <f>F621</f>
        <v>0</v>
      </c>
      <c r="P610" s="480">
        <v>0.15</v>
      </c>
      <c r="Q610" s="114">
        <f t="shared" si="83"/>
        <v>0</v>
      </c>
      <c r="R610" s="117" t="e">
        <f t="shared" si="86"/>
        <v>#DIV/0!</v>
      </c>
    </row>
    <row r="611" spans="1:18" ht="12.75">
      <c r="A611" s="203" t="s">
        <v>122</v>
      </c>
      <c r="B611" s="211" t="s">
        <v>116</v>
      </c>
      <c r="C611" s="517"/>
      <c r="D611" s="114">
        <f>C611/4</f>
        <v>0</v>
      </c>
      <c r="E611" s="517"/>
      <c r="F611" s="114">
        <f>E611/4</f>
        <v>0</v>
      </c>
      <c r="G611" s="133"/>
      <c r="H611" s="201" t="s">
        <v>139</v>
      </c>
      <c r="I611" s="144">
        <f>D622+D623</f>
        <v>0</v>
      </c>
      <c r="J611" s="480">
        <v>0.3</v>
      </c>
      <c r="K611" s="114">
        <f>I611/J611</f>
        <v>0</v>
      </c>
      <c r="L611" s="114" t="e">
        <f t="shared" si="85"/>
        <v>#DIV/0!</v>
      </c>
      <c r="M611" s="108"/>
      <c r="N611" s="201" t="s">
        <v>139</v>
      </c>
      <c r="O611" s="144">
        <f>F622+F623</f>
        <v>0</v>
      </c>
      <c r="P611" s="480">
        <v>0.3</v>
      </c>
      <c r="Q611" s="114">
        <f t="shared" si="83"/>
        <v>0</v>
      </c>
      <c r="R611" s="117" t="e">
        <f t="shared" si="86"/>
        <v>#DIV/0!</v>
      </c>
    </row>
    <row r="612" spans="1:18" ht="12.75">
      <c r="A612" s="201" t="s">
        <v>122</v>
      </c>
      <c r="B612" s="211" t="s">
        <v>120</v>
      </c>
      <c r="C612" s="113"/>
      <c r="D612" s="114">
        <f>C612/2</f>
        <v>0</v>
      </c>
      <c r="E612" s="113"/>
      <c r="F612" s="114">
        <f>E612/2</f>
        <v>0</v>
      </c>
      <c r="G612" s="133"/>
      <c r="H612" s="201" t="s">
        <v>137</v>
      </c>
      <c r="I612" s="144">
        <f>D624+D625</f>
        <v>0</v>
      </c>
      <c r="J612" s="480">
        <v>0.4</v>
      </c>
      <c r="K612" s="114">
        <f t="shared" si="82"/>
        <v>0</v>
      </c>
      <c r="L612" s="114" t="e">
        <f t="shared" si="85"/>
        <v>#DIV/0!</v>
      </c>
      <c r="M612" s="108"/>
      <c r="N612" s="201" t="s">
        <v>137</v>
      </c>
      <c r="O612" s="144">
        <f>F624+F625</f>
        <v>0</v>
      </c>
      <c r="P612" s="480">
        <v>0.4</v>
      </c>
      <c r="Q612" s="114">
        <f t="shared" si="83"/>
        <v>0</v>
      </c>
      <c r="R612" s="117" t="e">
        <f t="shared" si="86"/>
        <v>#DIV/0!</v>
      </c>
    </row>
    <row r="613" spans="1:18" ht="12.75">
      <c r="A613" s="201" t="s">
        <v>153</v>
      </c>
      <c r="B613" s="211" t="s">
        <v>155</v>
      </c>
      <c r="C613" s="113"/>
      <c r="D613" s="114">
        <f>C613/1.67</f>
        <v>0</v>
      </c>
      <c r="E613" s="113"/>
      <c r="F613" s="114">
        <f>E613/1.67</f>
        <v>0</v>
      </c>
      <c r="G613" s="133"/>
      <c r="H613" s="201" t="s">
        <v>135</v>
      </c>
      <c r="I613" s="144">
        <f>D626+D627</f>
        <v>0</v>
      </c>
      <c r="J613" s="480">
        <v>2</v>
      </c>
      <c r="K613" s="114">
        <f t="shared" si="82"/>
        <v>0</v>
      </c>
      <c r="L613" s="114" t="e">
        <f t="shared" si="85"/>
        <v>#DIV/0!</v>
      </c>
      <c r="M613" s="108"/>
      <c r="N613" s="201" t="s">
        <v>135</v>
      </c>
      <c r="O613" s="144">
        <f>F626+F627</f>
        <v>0</v>
      </c>
      <c r="P613" s="480">
        <v>2</v>
      </c>
      <c r="Q613" s="114">
        <f t="shared" si="83"/>
        <v>0</v>
      </c>
      <c r="R613" s="117" t="e">
        <f t="shared" si="86"/>
        <v>#DIV/0!</v>
      </c>
    </row>
    <row r="614" spans="1:18" ht="12.75">
      <c r="A614" s="201" t="s">
        <v>153</v>
      </c>
      <c r="B614" s="211" t="s">
        <v>154</v>
      </c>
      <c r="C614" s="113"/>
      <c r="D614" s="114">
        <f>C614/1.67</f>
        <v>0</v>
      </c>
      <c r="E614" s="113"/>
      <c r="F614" s="114">
        <f>E614/1.67</f>
        <v>0</v>
      </c>
      <c r="G614" s="133"/>
      <c r="H614" s="144" t="s">
        <v>265</v>
      </c>
      <c r="I614" s="144">
        <f>D628</f>
        <v>0</v>
      </c>
      <c r="J614" s="480">
        <v>0.28</v>
      </c>
      <c r="K614" s="114">
        <f aca="true" t="shared" si="87" ref="K614:K622">I614/J614</f>
        <v>0</v>
      </c>
      <c r="L614" s="114" t="e">
        <f t="shared" si="85"/>
        <v>#DIV/0!</v>
      </c>
      <c r="M614" s="145"/>
      <c r="N614" s="144" t="s">
        <v>265</v>
      </c>
      <c r="O614" s="144">
        <f>F628</f>
        <v>0</v>
      </c>
      <c r="P614" s="480">
        <v>0.28</v>
      </c>
      <c r="Q614" s="114">
        <f aca="true" t="shared" si="88" ref="Q614:Q622">O614/P614</f>
        <v>0</v>
      </c>
      <c r="R614" s="117" t="e">
        <f t="shared" si="86"/>
        <v>#DIV/0!</v>
      </c>
    </row>
    <row r="615" spans="1:18" ht="12.75">
      <c r="A615" s="201" t="s">
        <v>131</v>
      </c>
      <c r="B615" s="211" t="s">
        <v>125</v>
      </c>
      <c r="C615" s="113"/>
      <c r="D615" s="114">
        <f>C615/2</f>
        <v>0</v>
      </c>
      <c r="E615" s="113"/>
      <c r="F615" s="114">
        <f>E615/2</f>
        <v>0</v>
      </c>
      <c r="G615" s="133"/>
      <c r="H615" s="144" t="s">
        <v>266</v>
      </c>
      <c r="I615" s="144">
        <f>D629</f>
        <v>0</v>
      </c>
      <c r="J615" s="480">
        <v>0.1</v>
      </c>
      <c r="K615" s="114">
        <f t="shared" si="87"/>
        <v>0</v>
      </c>
      <c r="L615" s="114" t="e">
        <f t="shared" si="85"/>
        <v>#DIV/0!</v>
      </c>
      <c r="M615" s="145"/>
      <c r="N615" s="144" t="s">
        <v>266</v>
      </c>
      <c r="O615" s="144">
        <f>F629</f>
        <v>0</v>
      </c>
      <c r="P615" s="480">
        <v>0.1</v>
      </c>
      <c r="Q615" s="114">
        <f t="shared" si="88"/>
        <v>0</v>
      </c>
      <c r="R615" s="117" t="e">
        <f t="shared" si="86"/>
        <v>#DIV/0!</v>
      </c>
    </row>
    <row r="616" spans="1:18" ht="12.75">
      <c r="A616" s="201" t="s">
        <v>131</v>
      </c>
      <c r="B616" s="211" t="s">
        <v>105</v>
      </c>
      <c r="C616" s="113"/>
      <c r="D616" s="114">
        <f>C616</f>
        <v>0</v>
      </c>
      <c r="E616" s="113"/>
      <c r="F616" s="114">
        <f>E616</f>
        <v>0</v>
      </c>
      <c r="G616" s="133"/>
      <c r="H616" s="200" t="s">
        <v>235</v>
      </c>
      <c r="I616" s="144">
        <f>D630</f>
        <v>0</v>
      </c>
      <c r="J616" s="479">
        <v>0.04</v>
      </c>
      <c r="K616" s="114">
        <f t="shared" si="87"/>
        <v>0</v>
      </c>
      <c r="L616" s="114" t="e">
        <f t="shared" si="85"/>
        <v>#DIV/0!</v>
      </c>
      <c r="M616" s="108"/>
      <c r="N616" s="200" t="s">
        <v>235</v>
      </c>
      <c r="O616" s="144">
        <f>F630</f>
        <v>0</v>
      </c>
      <c r="P616" s="480">
        <v>0.04</v>
      </c>
      <c r="Q616" s="114">
        <f t="shared" si="88"/>
        <v>0</v>
      </c>
      <c r="R616" s="117" t="e">
        <f t="shared" si="86"/>
        <v>#DIV/0!</v>
      </c>
    </row>
    <row r="617" spans="1:18" ht="12.75">
      <c r="A617" s="201" t="s">
        <v>156</v>
      </c>
      <c r="B617" s="211" t="s">
        <v>158</v>
      </c>
      <c r="C617" s="113"/>
      <c r="D617" s="114">
        <f>C617/2.5</f>
        <v>0</v>
      </c>
      <c r="E617" s="113"/>
      <c r="F617" s="114">
        <f>E617/2.5</f>
        <v>0</v>
      </c>
      <c r="G617" s="133"/>
      <c r="H617" s="200" t="s">
        <v>236</v>
      </c>
      <c r="I617" s="144">
        <f>D631</f>
        <v>0</v>
      </c>
      <c r="J617" s="479">
        <v>0.21</v>
      </c>
      <c r="K617" s="114">
        <f t="shared" si="87"/>
        <v>0</v>
      </c>
      <c r="L617" s="114" t="e">
        <f t="shared" si="85"/>
        <v>#DIV/0!</v>
      </c>
      <c r="M617" s="108"/>
      <c r="N617" s="200" t="s">
        <v>236</v>
      </c>
      <c r="O617" s="144">
        <f>F631</f>
        <v>0</v>
      </c>
      <c r="P617" s="479">
        <v>0.21</v>
      </c>
      <c r="Q617" s="114">
        <f t="shared" si="88"/>
        <v>0</v>
      </c>
      <c r="R617" s="117" t="e">
        <f t="shared" si="86"/>
        <v>#DIV/0!</v>
      </c>
    </row>
    <row r="618" spans="1:18" ht="12.75">
      <c r="A618" s="201" t="s">
        <v>156</v>
      </c>
      <c r="B618" s="211" t="s">
        <v>157</v>
      </c>
      <c r="C618" s="113"/>
      <c r="D618" s="114">
        <f>C618/2.5</f>
        <v>0</v>
      </c>
      <c r="E618" s="113"/>
      <c r="F618" s="114">
        <f>E618/2.5</f>
        <v>0</v>
      </c>
      <c r="G618" s="133"/>
      <c r="H618" s="200" t="s">
        <v>237</v>
      </c>
      <c r="I618" s="144">
        <f>D632</f>
        <v>0</v>
      </c>
      <c r="J618" s="479">
        <v>0.1</v>
      </c>
      <c r="K618" s="114">
        <f t="shared" si="87"/>
        <v>0</v>
      </c>
      <c r="L618" s="114" t="e">
        <f t="shared" si="85"/>
        <v>#DIV/0!</v>
      </c>
      <c r="M618" s="108"/>
      <c r="N618" s="200" t="s">
        <v>237</v>
      </c>
      <c r="O618" s="144">
        <f>F632</f>
        <v>0</v>
      </c>
      <c r="P618" s="479">
        <v>0.1</v>
      </c>
      <c r="Q618" s="114">
        <f t="shared" si="88"/>
        <v>0</v>
      </c>
      <c r="R618" s="117" t="e">
        <f t="shared" si="86"/>
        <v>#DIV/0!</v>
      </c>
    </row>
    <row r="619" spans="1:18" ht="12.75">
      <c r="A619" s="201" t="s">
        <v>129</v>
      </c>
      <c r="B619" s="211" t="s">
        <v>130</v>
      </c>
      <c r="C619" s="113"/>
      <c r="D619" s="114">
        <f>C619*4</f>
        <v>0</v>
      </c>
      <c r="E619" s="113"/>
      <c r="F619" s="114">
        <f>E619*4</f>
        <v>0</v>
      </c>
      <c r="G619" s="133"/>
      <c r="H619" s="200" t="s">
        <v>238</v>
      </c>
      <c r="I619" s="144">
        <f>D633+D634</f>
        <v>0</v>
      </c>
      <c r="J619" s="479">
        <v>0.05</v>
      </c>
      <c r="K619" s="114">
        <f t="shared" si="87"/>
        <v>0</v>
      </c>
      <c r="L619" s="114" t="e">
        <f t="shared" si="85"/>
        <v>#DIV/0!</v>
      </c>
      <c r="M619" s="108"/>
      <c r="N619" s="200" t="s">
        <v>238</v>
      </c>
      <c r="O619" s="144">
        <f>F633+F634</f>
        <v>0</v>
      </c>
      <c r="P619" s="479">
        <v>0.05</v>
      </c>
      <c r="Q619" s="114">
        <f t="shared" si="88"/>
        <v>0</v>
      </c>
      <c r="R619" s="117" t="e">
        <f t="shared" si="86"/>
        <v>#DIV/0!</v>
      </c>
    </row>
    <row r="620" spans="1:18" ht="12.75">
      <c r="A620" s="201" t="s">
        <v>129</v>
      </c>
      <c r="B620" s="211" t="s">
        <v>132</v>
      </c>
      <c r="C620" s="113"/>
      <c r="D620" s="114">
        <f>C620*2</f>
        <v>0</v>
      </c>
      <c r="E620" s="113"/>
      <c r="F620" s="114">
        <f>E620*2</f>
        <v>0</v>
      </c>
      <c r="G620" s="133"/>
      <c r="H620" s="200" t="s">
        <v>240</v>
      </c>
      <c r="I620" s="144">
        <f>D635</f>
        <v>0</v>
      </c>
      <c r="J620" s="479">
        <v>0.2</v>
      </c>
      <c r="K620" s="114">
        <f t="shared" si="87"/>
        <v>0</v>
      </c>
      <c r="L620" s="114" t="e">
        <f t="shared" si="85"/>
        <v>#DIV/0!</v>
      </c>
      <c r="M620" s="108"/>
      <c r="N620" s="200" t="s">
        <v>240</v>
      </c>
      <c r="O620" s="144">
        <f>F635</f>
        <v>0</v>
      </c>
      <c r="P620" s="479">
        <v>0.2</v>
      </c>
      <c r="Q620" s="114">
        <f t="shared" si="88"/>
        <v>0</v>
      </c>
      <c r="R620" s="117" t="e">
        <f t="shared" si="86"/>
        <v>#DIV/0!</v>
      </c>
    </row>
    <row r="621" spans="1:18" ht="12.75">
      <c r="A621" s="201" t="s">
        <v>138</v>
      </c>
      <c r="B621" s="211" t="s">
        <v>142</v>
      </c>
      <c r="C621" s="113"/>
      <c r="D621" s="114">
        <f>C621/20</f>
        <v>0</v>
      </c>
      <c r="E621" s="113"/>
      <c r="F621" s="114">
        <f>E621/20</f>
        <v>0</v>
      </c>
      <c r="G621" s="133"/>
      <c r="H621" s="200" t="s">
        <v>242</v>
      </c>
      <c r="I621" s="144">
        <f>D636</f>
        <v>0</v>
      </c>
      <c r="J621" s="479">
        <v>0.1</v>
      </c>
      <c r="K621" s="114">
        <f t="shared" si="87"/>
        <v>0</v>
      </c>
      <c r="L621" s="114" t="e">
        <f t="shared" si="85"/>
        <v>#DIV/0!</v>
      </c>
      <c r="M621" s="108"/>
      <c r="N621" s="200" t="s">
        <v>242</v>
      </c>
      <c r="O621" s="144">
        <f>F636</f>
        <v>0</v>
      </c>
      <c r="P621" s="479">
        <v>0.1</v>
      </c>
      <c r="Q621" s="114">
        <f t="shared" si="88"/>
        <v>0</v>
      </c>
      <c r="R621" s="117" t="e">
        <f t="shared" si="86"/>
        <v>#DIV/0!</v>
      </c>
    </row>
    <row r="622" spans="1:18" ht="13.5" thickBot="1">
      <c r="A622" s="201" t="s">
        <v>139</v>
      </c>
      <c r="B622" s="211" t="s">
        <v>239</v>
      </c>
      <c r="C622" s="113"/>
      <c r="D622" s="114">
        <f>C622/30</f>
        <v>0</v>
      </c>
      <c r="E622" s="113"/>
      <c r="F622" s="114">
        <f>E622/30</f>
        <v>0</v>
      </c>
      <c r="G622" s="133"/>
      <c r="H622" s="202" t="s">
        <v>243</v>
      </c>
      <c r="I622" s="204">
        <f>D637</f>
        <v>0</v>
      </c>
      <c r="J622" s="481">
        <v>0.4</v>
      </c>
      <c r="K622" s="120">
        <f t="shared" si="87"/>
        <v>0</v>
      </c>
      <c r="L622" s="120" t="e">
        <f t="shared" si="85"/>
        <v>#DIV/0!</v>
      </c>
      <c r="M622" s="108"/>
      <c r="N622" s="202" t="s">
        <v>243</v>
      </c>
      <c r="O622" s="204">
        <f>F637</f>
        <v>0</v>
      </c>
      <c r="P622" s="481">
        <v>0.4</v>
      </c>
      <c r="Q622" s="120">
        <f t="shared" si="88"/>
        <v>0</v>
      </c>
      <c r="R622" s="129" t="e">
        <f t="shared" si="86"/>
        <v>#DIV/0!</v>
      </c>
    </row>
    <row r="623" spans="1:7" ht="13.5" thickBot="1">
      <c r="A623" s="201" t="s">
        <v>139</v>
      </c>
      <c r="B623" s="211" t="s">
        <v>241</v>
      </c>
      <c r="C623" s="113"/>
      <c r="D623" s="114">
        <f>C623/6.67</f>
        <v>0</v>
      </c>
      <c r="E623" s="113"/>
      <c r="F623" s="114">
        <f>E623/6.67</f>
        <v>0</v>
      </c>
      <c r="G623" s="133"/>
    </row>
    <row r="624" spans="1:17" ht="13.5" thickBot="1">
      <c r="A624" s="201" t="s">
        <v>137</v>
      </c>
      <c r="B624" s="211" t="s">
        <v>118</v>
      </c>
      <c r="C624" s="113"/>
      <c r="D624" s="114">
        <f>C624/5</f>
        <v>0</v>
      </c>
      <c r="E624" s="113"/>
      <c r="F624" s="114">
        <f>E624/5</f>
        <v>0</v>
      </c>
      <c r="G624" s="133"/>
      <c r="J624" s="105" t="s">
        <v>140</v>
      </c>
      <c r="K624" s="123">
        <f>SUM('Plan2 - UTI'!I219:I222)</f>
        <v>0</v>
      </c>
      <c r="P624" s="105" t="s">
        <v>140</v>
      </c>
      <c r="Q624" s="123">
        <f>'Plan2 - UTI'!I223</f>
        <v>0</v>
      </c>
    </row>
    <row r="625" spans="1:7" ht="12.75">
      <c r="A625" s="201" t="s">
        <v>137</v>
      </c>
      <c r="B625" s="211" t="s">
        <v>141</v>
      </c>
      <c r="C625" s="113"/>
      <c r="D625" s="114">
        <f>C625/2.5</f>
        <v>0</v>
      </c>
      <c r="E625" s="113"/>
      <c r="F625" s="114">
        <f>E625/2.5</f>
        <v>0</v>
      </c>
      <c r="G625" s="133"/>
    </row>
    <row r="626" spans="1:7" ht="12.75">
      <c r="A626" s="201" t="s">
        <v>135</v>
      </c>
      <c r="B626" s="211" t="s">
        <v>125</v>
      </c>
      <c r="C626" s="113"/>
      <c r="D626" s="114">
        <f>C626/2</f>
        <v>0</v>
      </c>
      <c r="E626" s="113"/>
      <c r="F626" s="114">
        <f>E626/2</f>
        <v>0</v>
      </c>
      <c r="G626" s="133"/>
    </row>
    <row r="627" spans="1:7" ht="12.75">
      <c r="A627" s="212" t="s">
        <v>135</v>
      </c>
      <c r="B627" s="213" t="s">
        <v>105</v>
      </c>
      <c r="C627" s="124"/>
      <c r="D627" s="125">
        <f>C627</f>
        <v>0</v>
      </c>
      <c r="E627" s="124"/>
      <c r="F627" s="125">
        <f>E627</f>
        <v>0</v>
      </c>
      <c r="G627" s="133"/>
    </row>
    <row r="628" spans="1:7" ht="12.75">
      <c r="A628" s="201" t="s">
        <v>265</v>
      </c>
      <c r="B628" s="214" t="s">
        <v>125</v>
      </c>
      <c r="C628" s="124"/>
      <c r="D628" s="125">
        <f>C628/2</f>
        <v>0</v>
      </c>
      <c r="E628" s="124"/>
      <c r="F628" s="125">
        <f>E628/2</f>
        <v>0</v>
      </c>
      <c r="G628" s="133"/>
    </row>
    <row r="629" spans="1:7" ht="12.75">
      <c r="A629" s="201" t="s">
        <v>266</v>
      </c>
      <c r="B629" s="214" t="s">
        <v>267</v>
      </c>
      <c r="C629" s="124"/>
      <c r="D629" s="125">
        <f>C629/20</f>
        <v>0</v>
      </c>
      <c r="E629" s="124"/>
      <c r="F629" s="125">
        <f>E629/20</f>
        <v>0</v>
      </c>
      <c r="G629" s="133"/>
    </row>
    <row r="630" spans="1:7" ht="12.75">
      <c r="A630" s="200" t="s">
        <v>235</v>
      </c>
      <c r="B630" s="211" t="s">
        <v>244</v>
      </c>
      <c r="C630" s="113"/>
      <c r="D630" s="114">
        <f>C630/20</f>
        <v>0</v>
      </c>
      <c r="E630" s="113"/>
      <c r="F630" s="114">
        <f>E630/20</f>
        <v>0</v>
      </c>
      <c r="G630" s="133"/>
    </row>
    <row r="631" spans="1:7" ht="12.75">
      <c r="A631" s="200" t="s">
        <v>236</v>
      </c>
      <c r="B631" s="211" t="s">
        <v>244</v>
      </c>
      <c r="C631" s="113"/>
      <c r="D631" s="114">
        <f>C631/20</f>
        <v>0</v>
      </c>
      <c r="E631" s="113"/>
      <c r="F631" s="114">
        <f>E631/20</f>
        <v>0</v>
      </c>
      <c r="G631" s="133"/>
    </row>
    <row r="632" spans="1:7" ht="12.75">
      <c r="A632" s="200" t="s">
        <v>237</v>
      </c>
      <c r="B632" s="211" t="s">
        <v>245</v>
      </c>
      <c r="C632" s="113"/>
      <c r="D632" s="114">
        <f>C632/10</f>
        <v>0</v>
      </c>
      <c r="E632" s="113"/>
      <c r="F632" s="114">
        <f>E632/10</f>
        <v>0</v>
      </c>
      <c r="G632" s="133"/>
    </row>
    <row r="633" spans="1:17" ht="12.75">
      <c r="A633" s="200" t="s">
        <v>238</v>
      </c>
      <c r="B633" s="211" t="s">
        <v>244</v>
      </c>
      <c r="C633" s="113"/>
      <c r="D633" s="114">
        <f>C633/20</f>
        <v>0</v>
      </c>
      <c r="E633" s="113"/>
      <c r="F633" s="114">
        <f>E633/20</f>
        <v>0</v>
      </c>
      <c r="G633" s="133"/>
      <c r="Q633" s="107"/>
    </row>
    <row r="634" spans="1:7" ht="12.75">
      <c r="A634" s="200" t="s">
        <v>238</v>
      </c>
      <c r="B634" s="211" t="s">
        <v>246</v>
      </c>
      <c r="C634" s="113"/>
      <c r="D634" s="114">
        <f>C634*0.07</f>
        <v>0</v>
      </c>
      <c r="E634" s="113"/>
      <c r="F634" s="114">
        <f>E634*0.07</f>
        <v>0</v>
      </c>
      <c r="G634" s="133"/>
    </row>
    <row r="635" spans="1:7" ht="12.75">
      <c r="A635" s="200" t="s">
        <v>240</v>
      </c>
      <c r="B635" s="211" t="s">
        <v>247</v>
      </c>
      <c r="C635" s="113"/>
      <c r="D635" s="114">
        <f>C635/5</f>
        <v>0</v>
      </c>
      <c r="E635" s="113"/>
      <c r="F635" s="114">
        <f>E635/5</f>
        <v>0</v>
      </c>
      <c r="G635" s="133"/>
    </row>
    <row r="636" spans="1:7" ht="12.75">
      <c r="A636" s="200" t="s">
        <v>242</v>
      </c>
      <c r="B636" s="211" t="s">
        <v>245</v>
      </c>
      <c r="C636" s="113"/>
      <c r="D636" s="114">
        <f>C636/10</f>
        <v>0</v>
      </c>
      <c r="E636" s="113"/>
      <c r="F636" s="114">
        <f>E636/10</f>
        <v>0</v>
      </c>
      <c r="G636" s="134"/>
    </row>
    <row r="637" spans="1:7" ht="13.5" thickBot="1">
      <c r="A637" s="202" t="s">
        <v>243</v>
      </c>
      <c r="B637" s="215" t="s">
        <v>248</v>
      </c>
      <c r="C637" s="126"/>
      <c r="D637" s="120">
        <f>C637/5</f>
        <v>0</v>
      </c>
      <c r="E637" s="126"/>
      <c r="F637" s="120">
        <f>E637/5</f>
        <v>0</v>
      </c>
      <c r="G637" s="134"/>
    </row>
    <row r="638" ht="13.5" thickBot="1"/>
    <row r="639" spans="1:18" ht="13.5" thickBot="1">
      <c r="A639" s="590" t="s">
        <v>143</v>
      </c>
      <c r="B639" s="591" t="s">
        <v>57</v>
      </c>
      <c r="C639" s="765" t="s">
        <v>96</v>
      </c>
      <c r="D639" s="766"/>
      <c r="E639" s="765" t="s">
        <v>97</v>
      </c>
      <c r="F639" s="766"/>
      <c r="H639" s="569" t="s">
        <v>96</v>
      </c>
      <c r="I639" s="570"/>
      <c r="J639" s="571"/>
      <c r="K639" s="571"/>
      <c r="L639" s="571"/>
      <c r="M639" s="571"/>
      <c r="N639" s="569" t="s">
        <v>97</v>
      </c>
      <c r="O639" s="572"/>
      <c r="P639" s="571"/>
      <c r="Q639" s="571"/>
      <c r="R639" s="571"/>
    </row>
    <row r="640" spans="1:18" ht="13.5" thickBot="1">
      <c r="A640" s="309" t="s">
        <v>98</v>
      </c>
      <c r="B640" s="309" t="s">
        <v>99</v>
      </c>
      <c r="C640" s="309" t="s">
        <v>100</v>
      </c>
      <c r="D640" s="309" t="s">
        <v>101</v>
      </c>
      <c r="E640" s="309" t="s">
        <v>100</v>
      </c>
      <c r="F640" s="109" t="s">
        <v>101</v>
      </c>
      <c r="H640" s="573" t="s">
        <v>144</v>
      </c>
      <c r="I640" s="574" t="s">
        <v>102</v>
      </c>
      <c r="J640" s="574" t="s">
        <v>103</v>
      </c>
      <c r="K640" s="575"/>
      <c r="L640" s="576"/>
      <c r="M640" s="571"/>
      <c r="N640" s="573" t="s">
        <v>144</v>
      </c>
      <c r="O640" s="574" t="s">
        <v>102</v>
      </c>
      <c r="P640" s="574" t="s">
        <v>103</v>
      </c>
      <c r="Q640" s="575"/>
      <c r="R640" s="576"/>
    </row>
    <row r="641" spans="1:18" ht="13.5" thickBot="1">
      <c r="A641" s="556" t="s">
        <v>386</v>
      </c>
      <c r="B641" s="556" t="s">
        <v>387</v>
      </c>
      <c r="C641" s="547">
        <f>C17+C69+C121+C173+C225+C277+C329+C381+C433+C485+C537+C589</f>
        <v>0</v>
      </c>
      <c r="D641" s="556">
        <f>C641/10</f>
        <v>0</v>
      </c>
      <c r="E641" s="547">
        <f>E17+E69+E121+E173+E225+E277+E329+E381+E433+E485+E537+E589</f>
        <v>0</v>
      </c>
      <c r="F641" s="556">
        <f>E641/10</f>
        <v>0</v>
      </c>
      <c r="H641" s="520" t="s">
        <v>106</v>
      </c>
      <c r="I641" s="109" t="s">
        <v>107</v>
      </c>
      <c r="J641" s="521" t="s">
        <v>108</v>
      </c>
      <c r="K641" s="495" t="s">
        <v>109</v>
      </c>
      <c r="L641" s="109" t="s">
        <v>110</v>
      </c>
      <c r="M641" s="146"/>
      <c r="N641" s="520" t="s">
        <v>106</v>
      </c>
      <c r="O641" s="109" t="s">
        <v>107</v>
      </c>
      <c r="P641" s="521" t="s">
        <v>108</v>
      </c>
      <c r="Q641" s="495" t="s">
        <v>109</v>
      </c>
      <c r="R641" s="109" t="s">
        <v>110</v>
      </c>
    </row>
    <row r="642" spans="1:18" ht="12.75">
      <c r="A642" s="203" t="s">
        <v>386</v>
      </c>
      <c r="B642" s="203" t="s">
        <v>388</v>
      </c>
      <c r="C642" s="548">
        <f aca="true" t="shared" si="89" ref="C642:C688">C18+C70+C122+C174+C226+C278+C330+C382+C434+C486+C538+C590</f>
        <v>0</v>
      </c>
      <c r="D642" s="203">
        <f>C642/4</f>
        <v>0</v>
      </c>
      <c r="E642" s="548">
        <f aca="true" t="shared" si="90" ref="E642:E689">E18+E70+E122+E174+E226+E278+E330+E382+E434+E486+E538+E590</f>
        <v>0</v>
      </c>
      <c r="F642" s="203">
        <f>E642/4</f>
        <v>0</v>
      </c>
      <c r="H642" s="553" t="s">
        <v>385</v>
      </c>
      <c r="I642" s="500">
        <f>SUM(D641:D644)</f>
        <v>0</v>
      </c>
      <c r="J642" s="500">
        <v>1</v>
      </c>
      <c r="K642" s="500">
        <f>I642/J642</f>
        <v>0</v>
      </c>
      <c r="L642" s="494" t="e">
        <f aca="true" t="shared" si="91" ref="L642:L647">K642/K$676*1000</f>
        <v>#DIV/0!</v>
      </c>
      <c r="M642" s="512"/>
      <c r="N642" s="553" t="s">
        <v>385</v>
      </c>
      <c r="O642" s="500">
        <f>SUM(F641:F644)</f>
        <v>0</v>
      </c>
      <c r="P642" s="500">
        <v>1</v>
      </c>
      <c r="Q642" s="500">
        <f>O642/P642</f>
        <v>0</v>
      </c>
      <c r="R642" s="494" t="e">
        <f aca="true" t="shared" si="92" ref="R642:R647">Q642/Q$676*1000</f>
        <v>#DIV/0!</v>
      </c>
    </row>
    <row r="643" spans="1:18" ht="12.75">
      <c r="A643" s="203" t="s">
        <v>386</v>
      </c>
      <c r="B643" s="203" t="s">
        <v>389</v>
      </c>
      <c r="C643" s="548">
        <f t="shared" si="89"/>
        <v>0</v>
      </c>
      <c r="D643" s="203">
        <f>C643/2</f>
        <v>0</v>
      </c>
      <c r="E643" s="548">
        <f t="shared" si="90"/>
        <v>0</v>
      </c>
      <c r="F643" s="203">
        <f>E643/2</f>
        <v>0</v>
      </c>
      <c r="H643" s="203" t="s">
        <v>127</v>
      </c>
      <c r="I643" s="144">
        <f>D645+D646</f>
        <v>0</v>
      </c>
      <c r="J643" s="489">
        <v>6</v>
      </c>
      <c r="K643" s="144">
        <f aca="true" t="shared" si="93" ref="K643:K665">I643/J643</f>
        <v>0</v>
      </c>
      <c r="L643" s="114" t="e">
        <f t="shared" si="91"/>
        <v>#DIV/0!</v>
      </c>
      <c r="M643" s="147"/>
      <c r="N643" s="203" t="s">
        <v>127</v>
      </c>
      <c r="O643" s="144">
        <f>F645+F646</f>
        <v>0</v>
      </c>
      <c r="P643" s="489">
        <v>6</v>
      </c>
      <c r="Q643" s="144">
        <f aca="true" t="shared" si="94" ref="Q643:Q665">O643/P643</f>
        <v>0</v>
      </c>
      <c r="R643" s="114" t="e">
        <f t="shared" si="92"/>
        <v>#DIV/0!</v>
      </c>
    </row>
    <row r="644" spans="1:18" ht="12.75">
      <c r="A644" s="203" t="s">
        <v>386</v>
      </c>
      <c r="B644" s="203" t="s">
        <v>390</v>
      </c>
      <c r="C644" s="548">
        <f t="shared" si="89"/>
        <v>0</v>
      </c>
      <c r="D644" s="203">
        <f>C644</f>
        <v>0</v>
      </c>
      <c r="E644" s="548">
        <f t="shared" si="90"/>
        <v>0</v>
      </c>
      <c r="F644" s="203">
        <f>E644</f>
        <v>0</v>
      </c>
      <c r="H644" s="144" t="s">
        <v>113</v>
      </c>
      <c r="I644" s="144">
        <f>D647+D648</f>
        <v>0</v>
      </c>
      <c r="J644" s="489">
        <v>4</v>
      </c>
      <c r="K644" s="144">
        <f t="shared" si="93"/>
        <v>0</v>
      </c>
      <c r="L644" s="114" t="e">
        <f t="shared" si="91"/>
        <v>#DIV/0!</v>
      </c>
      <c r="M644" s="146"/>
      <c r="N644" s="144" t="s">
        <v>113</v>
      </c>
      <c r="O644" s="144">
        <f>F647+F648</f>
        <v>0</v>
      </c>
      <c r="P644" s="489">
        <v>4</v>
      </c>
      <c r="Q644" s="144">
        <f t="shared" si="94"/>
        <v>0</v>
      </c>
      <c r="R644" s="114" t="e">
        <f t="shared" si="92"/>
        <v>#DIV/0!</v>
      </c>
    </row>
    <row r="645" spans="1:18" ht="12.75">
      <c r="A645" s="203" t="s">
        <v>384</v>
      </c>
      <c r="B645" s="211" t="s">
        <v>134</v>
      </c>
      <c r="C645" s="548">
        <f t="shared" si="89"/>
        <v>0</v>
      </c>
      <c r="D645" s="144">
        <f>C645*2</f>
        <v>0</v>
      </c>
      <c r="E645" s="548">
        <f t="shared" si="90"/>
        <v>0</v>
      </c>
      <c r="F645" s="144">
        <f>E645*2</f>
        <v>0</v>
      </c>
      <c r="H645" s="144" t="s">
        <v>111</v>
      </c>
      <c r="I645" s="144">
        <f>D649</f>
        <v>0</v>
      </c>
      <c r="J645" s="489">
        <v>4</v>
      </c>
      <c r="K645" s="144">
        <f t="shared" si="93"/>
        <v>0</v>
      </c>
      <c r="L645" s="114" t="e">
        <f t="shared" si="91"/>
        <v>#DIV/0!</v>
      </c>
      <c r="M645" s="146"/>
      <c r="N645" s="144" t="s">
        <v>111</v>
      </c>
      <c r="O645" s="144">
        <f>F649</f>
        <v>0</v>
      </c>
      <c r="P645" s="489">
        <v>4</v>
      </c>
      <c r="Q645" s="144">
        <f t="shared" si="94"/>
        <v>0</v>
      </c>
      <c r="R645" s="114" t="e">
        <f t="shared" si="92"/>
        <v>#DIV/0!</v>
      </c>
    </row>
    <row r="646" spans="1:18" ht="12.75">
      <c r="A646" s="203" t="s">
        <v>384</v>
      </c>
      <c r="B646" s="211" t="s">
        <v>136</v>
      </c>
      <c r="C646" s="548">
        <f t="shared" si="89"/>
        <v>0</v>
      </c>
      <c r="D646" s="144">
        <f>C646*3</f>
        <v>0</v>
      </c>
      <c r="E646" s="548">
        <f t="shared" si="90"/>
        <v>0</v>
      </c>
      <c r="F646" s="144">
        <f>E646*3</f>
        <v>0</v>
      </c>
      <c r="H646" s="144" t="s">
        <v>112</v>
      </c>
      <c r="I646" s="144">
        <f>D650</f>
        <v>0</v>
      </c>
      <c r="J646" s="489">
        <v>4</v>
      </c>
      <c r="K646" s="144">
        <f t="shared" si="93"/>
        <v>0</v>
      </c>
      <c r="L646" s="114" t="e">
        <f t="shared" si="91"/>
        <v>#DIV/0!</v>
      </c>
      <c r="M646" s="146"/>
      <c r="N646" s="144" t="s">
        <v>112</v>
      </c>
      <c r="O646" s="144">
        <f>F650</f>
        <v>0</v>
      </c>
      <c r="P646" s="489">
        <v>4</v>
      </c>
      <c r="Q646" s="144">
        <f t="shared" si="94"/>
        <v>0</v>
      </c>
      <c r="R646" s="114" t="e">
        <f t="shared" si="92"/>
        <v>#DIV/0!</v>
      </c>
    </row>
    <row r="647" spans="1:18" ht="12.75">
      <c r="A647" s="144" t="s">
        <v>113</v>
      </c>
      <c r="B647" s="211" t="s">
        <v>105</v>
      </c>
      <c r="C647" s="548">
        <f t="shared" si="89"/>
        <v>0</v>
      </c>
      <c r="D647" s="144">
        <f>C647</f>
        <v>0</v>
      </c>
      <c r="E647" s="548">
        <f t="shared" si="90"/>
        <v>0</v>
      </c>
      <c r="F647" s="144">
        <f>E647</f>
        <v>0</v>
      </c>
      <c r="H647" s="144" t="s">
        <v>355</v>
      </c>
      <c r="I647" s="144">
        <f>D651</f>
        <v>0</v>
      </c>
      <c r="J647" s="144">
        <v>6</v>
      </c>
      <c r="K647" s="144">
        <f>I647/J647</f>
        <v>0</v>
      </c>
      <c r="L647" s="114" t="e">
        <f t="shared" si="91"/>
        <v>#DIV/0!</v>
      </c>
      <c r="M647" s="146"/>
      <c r="N647" s="144" t="s">
        <v>355</v>
      </c>
      <c r="O647" s="144">
        <f>F651</f>
        <v>0</v>
      </c>
      <c r="P647" s="144">
        <v>6</v>
      </c>
      <c r="Q647" s="144">
        <f>O647/P647</f>
        <v>0</v>
      </c>
      <c r="R647" s="114" t="e">
        <f t="shared" si="92"/>
        <v>#DIV/0!</v>
      </c>
    </row>
    <row r="648" spans="1:18" ht="12.75">
      <c r="A648" s="144" t="s">
        <v>113</v>
      </c>
      <c r="B648" s="211" t="s">
        <v>114</v>
      </c>
      <c r="C648" s="548">
        <f t="shared" si="89"/>
        <v>0</v>
      </c>
      <c r="D648" s="144">
        <f>C648*2</f>
        <v>0</v>
      </c>
      <c r="E648" s="548">
        <f t="shared" si="90"/>
        <v>0</v>
      </c>
      <c r="F648" s="144">
        <f>E648*2</f>
        <v>0</v>
      </c>
      <c r="H648" s="144" t="s">
        <v>357</v>
      </c>
      <c r="I648" s="144">
        <f>D652</f>
        <v>0</v>
      </c>
      <c r="J648" s="144">
        <v>3</v>
      </c>
      <c r="K648" s="144">
        <f>I648/J648</f>
        <v>0</v>
      </c>
      <c r="L648" s="114" t="e">
        <f aca="true" t="shared" si="95" ref="L648:L674">K648/K$676*1000</f>
        <v>#DIV/0!</v>
      </c>
      <c r="M648" s="146"/>
      <c r="N648" s="144" t="s">
        <v>357</v>
      </c>
      <c r="O648" s="144">
        <f>F652</f>
        <v>0</v>
      </c>
      <c r="P648" s="144">
        <v>3</v>
      </c>
      <c r="Q648" s="144">
        <f>O648/P648</f>
        <v>0</v>
      </c>
      <c r="R648" s="114" t="e">
        <f aca="true" t="shared" si="96" ref="R648:R674">Q648/Q$676*1000</f>
        <v>#DIV/0!</v>
      </c>
    </row>
    <row r="649" spans="1:18" ht="12.75">
      <c r="A649" s="144" t="s">
        <v>111</v>
      </c>
      <c r="B649" s="211" t="s">
        <v>105</v>
      </c>
      <c r="C649" s="548">
        <f t="shared" si="89"/>
        <v>0</v>
      </c>
      <c r="D649" s="144">
        <f>C649</f>
        <v>0</v>
      </c>
      <c r="E649" s="548">
        <f t="shared" si="90"/>
        <v>0</v>
      </c>
      <c r="F649" s="144">
        <f>E649</f>
        <v>0</v>
      </c>
      <c r="H649" s="144" t="s">
        <v>104</v>
      </c>
      <c r="I649" s="144">
        <f>D653</f>
        <v>0</v>
      </c>
      <c r="J649" s="480">
        <v>2</v>
      </c>
      <c r="K649" s="144">
        <f>I649/J649</f>
        <v>0</v>
      </c>
      <c r="L649" s="114" t="e">
        <f t="shared" si="95"/>
        <v>#DIV/0!</v>
      </c>
      <c r="M649" s="146"/>
      <c r="N649" s="144" t="s">
        <v>104</v>
      </c>
      <c r="O649" s="144">
        <f>F653</f>
        <v>0</v>
      </c>
      <c r="P649" s="480">
        <v>2</v>
      </c>
      <c r="Q649" s="144">
        <f>O649/P649</f>
        <v>0</v>
      </c>
      <c r="R649" s="114" t="e">
        <f t="shared" si="96"/>
        <v>#DIV/0!</v>
      </c>
    </row>
    <row r="650" spans="1:18" ht="12.75">
      <c r="A650" s="144" t="s">
        <v>112</v>
      </c>
      <c r="B650" s="211" t="s">
        <v>105</v>
      </c>
      <c r="C650" s="548">
        <f t="shared" si="89"/>
        <v>0</v>
      </c>
      <c r="D650" s="144">
        <f>C650</f>
        <v>0</v>
      </c>
      <c r="E650" s="548">
        <f t="shared" si="90"/>
        <v>0</v>
      </c>
      <c r="F650" s="144">
        <f>E650</f>
        <v>0</v>
      </c>
      <c r="H650" s="203" t="s">
        <v>117</v>
      </c>
      <c r="I650" s="144">
        <f>D654+D657</f>
        <v>0</v>
      </c>
      <c r="J650" s="480">
        <v>1</v>
      </c>
      <c r="K650" s="144">
        <f t="shared" si="93"/>
        <v>0</v>
      </c>
      <c r="L650" s="114" t="e">
        <f t="shared" si="95"/>
        <v>#DIV/0!</v>
      </c>
      <c r="M650" s="146"/>
      <c r="N650" s="203" t="s">
        <v>117</v>
      </c>
      <c r="O650" s="144">
        <f>F654+F657</f>
        <v>0</v>
      </c>
      <c r="P650" s="480">
        <v>1</v>
      </c>
      <c r="Q650" s="144">
        <f t="shared" si="94"/>
        <v>0</v>
      </c>
      <c r="R650" s="114" t="e">
        <f t="shared" si="96"/>
        <v>#DIV/0!</v>
      </c>
    </row>
    <row r="651" spans="1:18" ht="12.75">
      <c r="A651" s="144" t="s">
        <v>354</v>
      </c>
      <c r="B651" s="211" t="s">
        <v>353</v>
      </c>
      <c r="C651" s="548">
        <f t="shared" si="89"/>
        <v>0</v>
      </c>
      <c r="D651" s="144">
        <f>C651*2.5</f>
        <v>0</v>
      </c>
      <c r="E651" s="548">
        <f t="shared" si="90"/>
        <v>0</v>
      </c>
      <c r="F651" s="144">
        <f>E651*2.5</f>
        <v>0</v>
      </c>
      <c r="H651" s="203" t="s">
        <v>119</v>
      </c>
      <c r="I651" s="144">
        <f>D655+D656</f>
        <v>0</v>
      </c>
      <c r="J651" s="480">
        <v>0.8</v>
      </c>
      <c r="K651" s="144">
        <f>I651/J651</f>
        <v>0</v>
      </c>
      <c r="L651" s="114" t="e">
        <f t="shared" si="95"/>
        <v>#DIV/0!</v>
      </c>
      <c r="M651" s="146"/>
      <c r="N651" s="203" t="s">
        <v>119</v>
      </c>
      <c r="O651" s="144">
        <f>F655+F656</f>
        <v>0</v>
      </c>
      <c r="P651" s="480">
        <v>0.8</v>
      </c>
      <c r="Q651" s="144">
        <f t="shared" si="94"/>
        <v>0</v>
      </c>
      <c r="R651" s="114" t="e">
        <f t="shared" si="96"/>
        <v>#DIV/0!</v>
      </c>
    </row>
    <row r="652" spans="1:18" ht="12.75">
      <c r="A652" s="144" t="s">
        <v>356</v>
      </c>
      <c r="B652" s="211" t="s">
        <v>134</v>
      </c>
      <c r="C652" s="548">
        <f t="shared" si="89"/>
        <v>0</v>
      </c>
      <c r="D652" s="144">
        <f>C652*2</f>
        <v>0</v>
      </c>
      <c r="E652" s="548">
        <f t="shared" si="90"/>
        <v>0</v>
      </c>
      <c r="F652" s="144">
        <f>E652*2</f>
        <v>0</v>
      </c>
      <c r="H652" s="203" t="s">
        <v>133</v>
      </c>
      <c r="I652" s="114">
        <f>D658</f>
        <v>0</v>
      </c>
      <c r="J652" s="480">
        <v>1</v>
      </c>
      <c r="K652" s="114">
        <f t="shared" si="93"/>
        <v>0</v>
      </c>
      <c r="L652" s="114" t="e">
        <f t="shared" si="95"/>
        <v>#DIV/0!</v>
      </c>
      <c r="M652" s="146"/>
      <c r="N652" s="203" t="s">
        <v>133</v>
      </c>
      <c r="O652" s="144">
        <f>F658</f>
        <v>0</v>
      </c>
      <c r="P652" s="480">
        <v>1</v>
      </c>
      <c r="Q652" s="114">
        <f t="shared" si="94"/>
        <v>0</v>
      </c>
      <c r="R652" s="114" t="e">
        <f t="shared" si="96"/>
        <v>#DIV/0!</v>
      </c>
    </row>
    <row r="653" spans="1:18" ht="12.75">
      <c r="A653" s="144" t="s">
        <v>104</v>
      </c>
      <c r="B653" s="211" t="s">
        <v>105</v>
      </c>
      <c r="C653" s="548">
        <f t="shared" si="89"/>
        <v>0</v>
      </c>
      <c r="D653" s="144">
        <f>C653</f>
        <v>0</v>
      </c>
      <c r="E653" s="548">
        <f t="shared" si="90"/>
        <v>0</v>
      </c>
      <c r="F653" s="144">
        <f>E653</f>
        <v>0</v>
      </c>
      <c r="H653" s="203" t="s">
        <v>128</v>
      </c>
      <c r="I653" s="114">
        <f>D659+D660</f>
        <v>0</v>
      </c>
      <c r="J653" s="480">
        <v>2</v>
      </c>
      <c r="K653" s="114">
        <f t="shared" si="93"/>
        <v>0</v>
      </c>
      <c r="L653" s="114" t="e">
        <f t="shared" si="95"/>
        <v>#DIV/0!</v>
      </c>
      <c r="M653" s="146"/>
      <c r="N653" s="203" t="s">
        <v>128</v>
      </c>
      <c r="O653" s="144">
        <f>F659+F660</f>
        <v>0</v>
      </c>
      <c r="P653" s="480">
        <v>2</v>
      </c>
      <c r="Q653" s="114">
        <f t="shared" si="94"/>
        <v>0</v>
      </c>
      <c r="R653" s="114" t="e">
        <f t="shared" si="96"/>
        <v>#DIV/0!</v>
      </c>
    </row>
    <row r="654" spans="1:18" ht="12.75">
      <c r="A654" s="203" t="s">
        <v>115</v>
      </c>
      <c r="B654" s="211" t="s">
        <v>116</v>
      </c>
      <c r="C654" s="548">
        <f t="shared" si="89"/>
        <v>0</v>
      </c>
      <c r="D654" s="144">
        <f>C654/4</f>
        <v>0</v>
      </c>
      <c r="E654" s="548">
        <f t="shared" si="90"/>
        <v>0</v>
      </c>
      <c r="F654" s="144">
        <f>E654/4</f>
        <v>0</v>
      </c>
      <c r="H654" s="203" t="s">
        <v>121</v>
      </c>
      <c r="I654" s="114">
        <f>D663+D664</f>
        <v>0</v>
      </c>
      <c r="J654" s="480">
        <v>0.5</v>
      </c>
      <c r="K654" s="114">
        <f t="shared" si="93"/>
        <v>0</v>
      </c>
      <c r="L654" s="114" t="e">
        <f t="shared" si="95"/>
        <v>#DIV/0!</v>
      </c>
      <c r="M654" s="146"/>
      <c r="N654" s="203" t="s">
        <v>121</v>
      </c>
      <c r="O654" s="144">
        <f>F663+F664</f>
        <v>0</v>
      </c>
      <c r="P654" s="480">
        <v>0.5</v>
      </c>
      <c r="Q654" s="114">
        <f t="shared" si="94"/>
        <v>0</v>
      </c>
      <c r="R654" s="114" t="e">
        <f t="shared" si="96"/>
        <v>#DIV/0!</v>
      </c>
    </row>
    <row r="655" spans="1:18" ht="12.75">
      <c r="A655" s="203" t="s">
        <v>115</v>
      </c>
      <c r="B655" s="211" t="s">
        <v>118</v>
      </c>
      <c r="C655" s="548">
        <f t="shared" si="89"/>
        <v>0</v>
      </c>
      <c r="D655" s="144">
        <f>C655/5</f>
        <v>0</v>
      </c>
      <c r="E655" s="548">
        <f t="shared" si="90"/>
        <v>0</v>
      </c>
      <c r="F655" s="144">
        <f>E655/5</f>
        <v>0</v>
      </c>
      <c r="H655" s="203" t="s">
        <v>124</v>
      </c>
      <c r="I655" s="114">
        <f>D661+D662</f>
        <v>0</v>
      </c>
      <c r="J655" s="480">
        <v>0.5</v>
      </c>
      <c r="K655" s="114">
        <f t="shared" si="93"/>
        <v>0</v>
      </c>
      <c r="L655" s="114" t="e">
        <f t="shared" si="95"/>
        <v>#DIV/0!</v>
      </c>
      <c r="M655" s="146"/>
      <c r="N655" s="203" t="s">
        <v>124</v>
      </c>
      <c r="O655" s="144">
        <f>F661+F662</f>
        <v>0</v>
      </c>
      <c r="P655" s="480">
        <v>0.5</v>
      </c>
      <c r="Q655" s="114">
        <f t="shared" si="94"/>
        <v>0</v>
      </c>
      <c r="R655" s="114" t="e">
        <f t="shared" si="96"/>
        <v>#DIV/0!</v>
      </c>
    </row>
    <row r="656" spans="1:18" ht="12.75">
      <c r="A656" s="203" t="s">
        <v>115</v>
      </c>
      <c r="B656" s="203" t="s">
        <v>141</v>
      </c>
      <c r="C656" s="548">
        <f t="shared" si="89"/>
        <v>0</v>
      </c>
      <c r="D656" s="144">
        <f>C656/2.5</f>
        <v>0</v>
      </c>
      <c r="E656" s="548">
        <f t="shared" si="90"/>
        <v>0</v>
      </c>
      <c r="F656" s="144">
        <f>E656/2.5</f>
        <v>0</v>
      </c>
      <c r="H656" s="203" t="s">
        <v>159</v>
      </c>
      <c r="I656" s="114">
        <f>D666</f>
        <v>0</v>
      </c>
      <c r="J656" s="480">
        <v>1.2</v>
      </c>
      <c r="K656" s="114">
        <f t="shared" si="93"/>
        <v>0</v>
      </c>
      <c r="L656" s="114" t="e">
        <f t="shared" si="95"/>
        <v>#DIV/0!</v>
      </c>
      <c r="M656" s="146"/>
      <c r="N656" s="203" t="s">
        <v>159</v>
      </c>
      <c r="O656" s="144">
        <f>F666</f>
        <v>0</v>
      </c>
      <c r="P656" s="480">
        <v>1.2</v>
      </c>
      <c r="Q656" s="114">
        <f t="shared" si="94"/>
        <v>0</v>
      </c>
      <c r="R656" s="114" t="e">
        <f t="shared" si="96"/>
        <v>#DIV/0!</v>
      </c>
    </row>
    <row r="657" spans="1:18" ht="12.75">
      <c r="A657" s="203" t="s">
        <v>115</v>
      </c>
      <c r="B657" s="211" t="s">
        <v>120</v>
      </c>
      <c r="C657" s="548">
        <f t="shared" si="89"/>
        <v>0</v>
      </c>
      <c r="D657" s="144">
        <f>C657/2</f>
        <v>0</v>
      </c>
      <c r="E657" s="548">
        <f t="shared" si="90"/>
        <v>0</v>
      </c>
      <c r="F657" s="144">
        <f>E657/2</f>
        <v>0</v>
      </c>
      <c r="H657" s="203" t="s">
        <v>160</v>
      </c>
      <c r="I657" s="114">
        <f>D665</f>
        <v>0</v>
      </c>
      <c r="J657" s="480">
        <v>1.2</v>
      </c>
      <c r="K657" s="114">
        <f t="shared" si="93"/>
        <v>0</v>
      </c>
      <c r="L657" s="114" t="e">
        <f t="shared" si="95"/>
        <v>#DIV/0!</v>
      </c>
      <c r="M657" s="146"/>
      <c r="N657" s="203" t="s">
        <v>160</v>
      </c>
      <c r="O657" s="144">
        <f>F665</f>
        <v>0</v>
      </c>
      <c r="P657" s="480">
        <v>1.2</v>
      </c>
      <c r="Q657" s="114">
        <f t="shared" si="94"/>
        <v>0</v>
      </c>
      <c r="R657" s="114" t="e">
        <f t="shared" si="96"/>
        <v>#DIV/0!</v>
      </c>
    </row>
    <row r="658" spans="1:18" ht="12.75">
      <c r="A658" s="203" t="s">
        <v>133</v>
      </c>
      <c r="B658" s="211" t="s">
        <v>105</v>
      </c>
      <c r="C658" s="548">
        <f t="shared" si="89"/>
        <v>0</v>
      </c>
      <c r="D658" s="144">
        <f>C658</f>
        <v>0</v>
      </c>
      <c r="E658" s="548">
        <f t="shared" si="90"/>
        <v>0</v>
      </c>
      <c r="F658" s="144">
        <f>E658</f>
        <v>0</v>
      </c>
      <c r="H658" s="203" t="s">
        <v>131</v>
      </c>
      <c r="I658" s="114">
        <f>D667+D668</f>
        <v>0</v>
      </c>
      <c r="J658" s="480">
        <v>3</v>
      </c>
      <c r="K658" s="114">
        <f t="shared" si="93"/>
        <v>0</v>
      </c>
      <c r="L658" s="114" t="e">
        <f t="shared" si="95"/>
        <v>#DIV/0!</v>
      </c>
      <c r="M658" s="146"/>
      <c r="N658" s="203" t="s">
        <v>131</v>
      </c>
      <c r="O658" s="144">
        <f>F667+F668</f>
        <v>0</v>
      </c>
      <c r="P658" s="480">
        <v>3</v>
      </c>
      <c r="Q658" s="114">
        <f t="shared" si="94"/>
        <v>0</v>
      </c>
      <c r="R658" s="114" t="e">
        <f t="shared" si="96"/>
        <v>#DIV/0!</v>
      </c>
    </row>
    <row r="659" spans="1:18" ht="12.75">
      <c r="A659" s="203" t="s">
        <v>128</v>
      </c>
      <c r="B659" s="211" t="s">
        <v>123</v>
      </c>
      <c r="C659" s="548">
        <f t="shared" si="89"/>
        <v>0</v>
      </c>
      <c r="D659" s="144">
        <f>C659/4</f>
        <v>0</v>
      </c>
      <c r="E659" s="548">
        <f t="shared" si="90"/>
        <v>0</v>
      </c>
      <c r="F659" s="144">
        <f>E659/4</f>
        <v>0</v>
      </c>
      <c r="H659" s="203" t="s">
        <v>161</v>
      </c>
      <c r="I659" s="114">
        <f>D670</f>
        <v>0</v>
      </c>
      <c r="J659" s="480">
        <v>0.4</v>
      </c>
      <c r="K659" s="114">
        <f t="shared" si="93"/>
        <v>0</v>
      </c>
      <c r="L659" s="114" t="e">
        <f t="shared" si="95"/>
        <v>#DIV/0!</v>
      </c>
      <c r="M659" s="146"/>
      <c r="N659" s="203" t="s">
        <v>161</v>
      </c>
      <c r="O659" s="144">
        <f>F670</f>
        <v>0</v>
      </c>
      <c r="P659" s="480">
        <v>0.4</v>
      </c>
      <c r="Q659" s="114">
        <f t="shared" si="94"/>
        <v>0</v>
      </c>
      <c r="R659" s="114" t="e">
        <f t="shared" si="96"/>
        <v>#DIV/0!</v>
      </c>
    </row>
    <row r="660" spans="1:18" ht="12.75">
      <c r="A660" s="203" t="s">
        <v>128</v>
      </c>
      <c r="B660" s="211" t="s">
        <v>125</v>
      </c>
      <c r="C660" s="548">
        <f t="shared" si="89"/>
        <v>0</v>
      </c>
      <c r="D660" s="144">
        <f>C660/2</f>
        <v>0</v>
      </c>
      <c r="E660" s="548">
        <f t="shared" si="90"/>
        <v>0</v>
      </c>
      <c r="F660" s="144">
        <f>E660/2</f>
        <v>0</v>
      </c>
      <c r="H660" s="203" t="s">
        <v>162</v>
      </c>
      <c r="I660" s="114">
        <f>D669</f>
        <v>0</v>
      </c>
      <c r="J660" s="480">
        <v>0.4</v>
      </c>
      <c r="K660" s="114">
        <f t="shared" si="93"/>
        <v>0</v>
      </c>
      <c r="L660" s="114" t="e">
        <f t="shared" si="95"/>
        <v>#DIV/0!</v>
      </c>
      <c r="M660" s="146"/>
      <c r="N660" s="203" t="s">
        <v>162</v>
      </c>
      <c r="O660" s="144">
        <f>F669</f>
        <v>0</v>
      </c>
      <c r="P660" s="480">
        <v>0.4</v>
      </c>
      <c r="Q660" s="114">
        <f t="shared" si="94"/>
        <v>0</v>
      </c>
      <c r="R660" s="114" t="e">
        <f t="shared" si="96"/>
        <v>#DIV/0!</v>
      </c>
    </row>
    <row r="661" spans="1:18" ht="12.75">
      <c r="A661" s="203" t="s">
        <v>122</v>
      </c>
      <c r="B661" s="211" t="s">
        <v>123</v>
      </c>
      <c r="C661" s="548">
        <f t="shared" si="89"/>
        <v>0</v>
      </c>
      <c r="D661" s="114">
        <f>C661/4</f>
        <v>0</v>
      </c>
      <c r="E661" s="548">
        <f t="shared" si="90"/>
        <v>0</v>
      </c>
      <c r="F661" s="114">
        <f>E661/4</f>
        <v>0</v>
      </c>
      <c r="H661" s="203" t="s">
        <v>126</v>
      </c>
      <c r="I661" s="114">
        <f>D671+D672</f>
        <v>0</v>
      </c>
      <c r="J661" s="480">
        <v>14</v>
      </c>
      <c r="K661" s="114">
        <f t="shared" si="93"/>
        <v>0</v>
      </c>
      <c r="L661" s="114" t="e">
        <f t="shared" si="95"/>
        <v>#DIV/0!</v>
      </c>
      <c r="M661" s="146"/>
      <c r="N661" s="203" t="s">
        <v>126</v>
      </c>
      <c r="O661" s="144">
        <f>F671+F672</f>
        <v>0</v>
      </c>
      <c r="P661" s="480">
        <v>14</v>
      </c>
      <c r="Q661" s="114">
        <f t="shared" si="94"/>
        <v>0</v>
      </c>
      <c r="R661" s="114" t="e">
        <f t="shared" si="96"/>
        <v>#DIV/0!</v>
      </c>
    </row>
    <row r="662" spans="1:18" ht="12.75">
      <c r="A662" s="203" t="s">
        <v>122</v>
      </c>
      <c r="B662" s="211" t="s">
        <v>125</v>
      </c>
      <c r="C662" s="548">
        <f t="shared" si="89"/>
        <v>0</v>
      </c>
      <c r="D662" s="114">
        <f>C662/2</f>
        <v>0</v>
      </c>
      <c r="E662" s="548">
        <f t="shared" si="90"/>
        <v>0</v>
      </c>
      <c r="F662" s="114">
        <f>E662/2</f>
        <v>0</v>
      </c>
      <c r="H662" s="203" t="s">
        <v>138</v>
      </c>
      <c r="I662" s="114">
        <f>D673</f>
        <v>0</v>
      </c>
      <c r="J662" s="480">
        <v>0.15</v>
      </c>
      <c r="K662" s="114">
        <f t="shared" si="93"/>
        <v>0</v>
      </c>
      <c r="L662" s="114" t="e">
        <f t="shared" si="95"/>
        <v>#DIV/0!</v>
      </c>
      <c r="M662" s="146"/>
      <c r="N662" s="203" t="s">
        <v>138</v>
      </c>
      <c r="O662" s="144">
        <f>F673</f>
        <v>0</v>
      </c>
      <c r="P662" s="480">
        <v>0.15</v>
      </c>
      <c r="Q662" s="114">
        <f t="shared" si="94"/>
        <v>0</v>
      </c>
      <c r="R662" s="114" t="e">
        <f t="shared" si="96"/>
        <v>#DIV/0!</v>
      </c>
    </row>
    <row r="663" spans="1:18" ht="12.75">
      <c r="A663" s="203" t="s">
        <v>122</v>
      </c>
      <c r="B663" s="211" t="s">
        <v>116</v>
      </c>
      <c r="C663" s="548">
        <f t="shared" si="89"/>
        <v>0</v>
      </c>
      <c r="D663" s="114">
        <f>C663/4</f>
        <v>0</v>
      </c>
      <c r="E663" s="548">
        <f t="shared" si="90"/>
        <v>0</v>
      </c>
      <c r="F663" s="114">
        <f>E663/4</f>
        <v>0</v>
      </c>
      <c r="H663" s="203" t="s">
        <v>139</v>
      </c>
      <c r="I663" s="114">
        <f>D674+D675</f>
        <v>0</v>
      </c>
      <c r="J663" s="480">
        <v>0.3</v>
      </c>
      <c r="K663" s="114">
        <f t="shared" si="93"/>
        <v>0</v>
      </c>
      <c r="L663" s="114" t="e">
        <f t="shared" si="95"/>
        <v>#DIV/0!</v>
      </c>
      <c r="M663" s="146"/>
      <c r="N663" s="203" t="s">
        <v>139</v>
      </c>
      <c r="O663" s="144">
        <f>F674+F675</f>
        <v>0</v>
      </c>
      <c r="P663" s="480">
        <v>0.3</v>
      </c>
      <c r="Q663" s="114">
        <f t="shared" si="94"/>
        <v>0</v>
      </c>
      <c r="R663" s="114" t="e">
        <f t="shared" si="96"/>
        <v>#DIV/0!</v>
      </c>
    </row>
    <row r="664" spans="1:18" ht="12.75">
      <c r="A664" s="203" t="s">
        <v>122</v>
      </c>
      <c r="B664" s="211" t="s">
        <v>120</v>
      </c>
      <c r="C664" s="548">
        <f t="shared" si="89"/>
        <v>0</v>
      </c>
      <c r="D664" s="114">
        <f>C664/2</f>
        <v>0</v>
      </c>
      <c r="E664" s="548">
        <f t="shared" si="90"/>
        <v>0</v>
      </c>
      <c r="F664" s="114">
        <f>E664/2</f>
        <v>0</v>
      </c>
      <c r="H664" s="203" t="s">
        <v>137</v>
      </c>
      <c r="I664" s="114">
        <f>D676+D677</f>
        <v>0</v>
      </c>
      <c r="J664" s="480">
        <v>0.4</v>
      </c>
      <c r="K664" s="114">
        <f t="shared" si="93"/>
        <v>0</v>
      </c>
      <c r="L664" s="114" t="e">
        <f t="shared" si="95"/>
        <v>#DIV/0!</v>
      </c>
      <c r="M664" s="146"/>
      <c r="N664" s="203" t="s">
        <v>137</v>
      </c>
      <c r="O664" s="144">
        <f>F676+F677</f>
        <v>0</v>
      </c>
      <c r="P664" s="480">
        <v>0.4</v>
      </c>
      <c r="Q664" s="114">
        <f t="shared" si="94"/>
        <v>0</v>
      </c>
      <c r="R664" s="114" t="e">
        <f t="shared" si="96"/>
        <v>#DIV/0!</v>
      </c>
    </row>
    <row r="665" spans="1:18" ht="12.75">
      <c r="A665" s="203" t="s">
        <v>153</v>
      </c>
      <c r="B665" s="211" t="s">
        <v>155</v>
      </c>
      <c r="C665" s="548">
        <f t="shared" si="89"/>
        <v>0</v>
      </c>
      <c r="D665" s="114">
        <f>C665/1.67</f>
        <v>0</v>
      </c>
      <c r="E665" s="548">
        <f t="shared" si="90"/>
        <v>0</v>
      </c>
      <c r="F665" s="114">
        <f>E665/1.67</f>
        <v>0</v>
      </c>
      <c r="H665" s="201" t="s">
        <v>135</v>
      </c>
      <c r="I665" s="114">
        <f>D678+D679</f>
        <v>0</v>
      </c>
      <c r="J665" s="480">
        <v>2</v>
      </c>
      <c r="K665" s="114">
        <f t="shared" si="93"/>
        <v>0</v>
      </c>
      <c r="L665" s="118" t="e">
        <f t="shared" si="95"/>
        <v>#DIV/0!</v>
      </c>
      <c r="M665" s="146"/>
      <c r="N665" s="203" t="s">
        <v>135</v>
      </c>
      <c r="O665" s="144">
        <f>F678+F679</f>
        <v>0</v>
      </c>
      <c r="P665" s="480">
        <v>2</v>
      </c>
      <c r="Q665" s="114">
        <f t="shared" si="94"/>
        <v>0</v>
      </c>
      <c r="R665" s="114" t="e">
        <f t="shared" si="96"/>
        <v>#DIV/0!</v>
      </c>
    </row>
    <row r="666" spans="1:18" ht="12.75">
      <c r="A666" s="203" t="s">
        <v>153</v>
      </c>
      <c r="B666" s="211" t="s">
        <v>154</v>
      </c>
      <c r="C666" s="548">
        <f t="shared" si="89"/>
        <v>0</v>
      </c>
      <c r="D666" s="114">
        <f>C666/1.67</f>
        <v>0</v>
      </c>
      <c r="E666" s="548">
        <f t="shared" si="90"/>
        <v>0</v>
      </c>
      <c r="F666" s="114">
        <f>E666/1.67</f>
        <v>0</v>
      </c>
      <c r="H666" s="144" t="s">
        <v>265</v>
      </c>
      <c r="I666" s="144">
        <f>D680</f>
        <v>0</v>
      </c>
      <c r="J666" s="480">
        <v>0.28</v>
      </c>
      <c r="K666" s="114">
        <f aca="true" t="shared" si="97" ref="K666:K674">I666/J666</f>
        <v>0</v>
      </c>
      <c r="L666" s="118" t="e">
        <f t="shared" si="95"/>
        <v>#DIV/0!</v>
      </c>
      <c r="M666" s="148"/>
      <c r="N666" s="144" t="s">
        <v>265</v>
      </c>
      <c r="O666" s="144">
        <f>F680</f>
        <v>0</v>
      </c>
      <c r="P666" s="480">
        <v>0.28</v>
      </c>
      <c r="Q666" s="114">
        <f aca="true" t="shared" si="98" ref="Q666:Q674">O666/P666</f>
        <v>0</v>
      </c>
      <c r="R666" s="114" t="e">
        <f t="shared" si="96"/>
        <v>#DIV/0!</v>
      </c>
    </row>
    <row r="667" spans="1:18" ht="12.75">
      <c r="A667" s="203" t="s">
        <v>131</v>
      </c>
      <c r="B667" s="211" t="s">
        <v>125</v>
      </c>
      <c r="C667" s="548">
        <f t="shared" si="89"/>
        <v>0</v>
      </c>
      <c r="D667" s="114">
        <f>C667/2</f>
        <v>0</v>
      </c>
      <c r="E667" s="548">
        <f t="shared" si="90"/>
        <v>0</v>
      </c>
      <c r="F667" s="114">
        <f>E667/2</f>
        <v>0</v>
      </c>
      <c r="H667" s="144" t="s">
        <v>266</v>
      </c>
      <c r="I667" s="144">
        <f>D681</f>
        <v>0</v>
      </c>
      <c r="J667" s="480">
        <v>0.1</v>
      </c>
      <c r="K667" s="114">
        <f t="shared" si="97"/>
        <v>0</v>
      </c>
      <c r="L667" s="118" t="e">
        <f t="shared" si="95"/>
        <v>#DIV/0!</v>
      </c>
      <c r="M667" s="148"/>
      <c r="N667" s="209" t="s">
        <v>266</v>
      </c>
      <c r="O667" s="144">
        <f>F681</f>
        <v>0</v>
      </c>
      <c r="P667" s="480">
        <v>0.1</v>
      </c>
      <c r="Q667" s="114">
        <f t="shared" si="98"/>
        <v>0</v>
      </c>
      <c r="R667" s="117" t="e">
        <f t="shared" si="96"/>
        <v>#DIV/0!</v>
      </c>
    </row>
    <row r="668" spans="1:18" ht="12.75">
      <c r="A668" s="203" t="s">
        <v>131</v>
      </c>
      <c r="B668" s="211" t="s">
        <v>105</v>
      </c>
      <c r="C668" s="548">
        <f t="shared" si="89"/>
        <v>0</v>
      </c>
      <c r="D668" s="114">
        <f>C668</f>
        <v>0</v>
      </c>
      <c r="E668" s="548">
        <f t="shared" si="90"/>
        <v>0</v>
      </c>
      <c r="F668" s="114">
        <f>E668</f>
        <v>0</v>
      </c>
      <c r="H668" s="200" t="s">
        <v>235</v>
      </c>
      <c r="I668" s="114">
        <f>D682</f>
        <v>0</v>
      </c>
      <c r="J668" s="480">
        <v>0.04</v>
      </c>
      <c r="K668" s="114">
        <f t="shared" si="97"/>
        <v>0</v>
      </c>
      <c r="L668" s="118" t="e">
        <f t="shared" si="95"/>
        <v>#DIV/0!</v>
      </c>
      <c r="M668" s="146"/>
      <c r="N668" s="208" t="s">
        <v>235</v>
      </c>
      <c r="O668" s="144">
        <f>F682</f>
        <v>0</v>
      </c>
      <c r="P668" s="480">
        <v>0.04</v>
      </c>
      <c r="Q668" s="114">
        <f t="shared" si="98"/>
        <v>0</v>
      </c>
      <c r="R668" s="117" t="e">
        <f t="shared" si="96"/>
        <v>#DIV/0!</v>
      </c>
    </row>
    <row r="669" spans="1:18" ht="12.75">
      <c r="A669" s="203" t="s">
        <v>156</v>
      </c>
      <c r="B669" s="211" t="s">
        <v>158</v>
      </c>
      <c r="C669" s="548">
        <f t="shared" si="89"/>
        <v>0</v>
      </c>
      <c r="D669" s="114">
        <f>C669/2.5</f>
        <v>0</v>
      </c>
      <c r="E669" s="548">
        <f t="shared" si="90"/>
        <v>0</v>
      </c>
      <c r="F669" s="114">
        <f>E669/2.5</f>
        <v>0</v>
      </c>
      <c r="H669" s="200" t="s">
        <v>236</v>
      </c>
      <c r="I669" s="114">
        <f>D683</f>
        <v>0</v>
      </c>
      <c r="J669" s="479">
        <v>0.21</v>
      </c>
      <c r="K669" s="114">
        <f t="shared" si="97"/>
        <v>0</v>
      </c>
      <c r="L669" s="118" t="e">
        <f t="shared" si="95"/>
        <v>#DIV/0!</v>
      </c>
      <c r="M669" s="146"/>
      <c r="N669" s="208" t="s">
        <v>236</v>
      </c>
      <c r="O669" s="144">
        <f>F683</f>
        <v>0</v>
      </c>
      <c r="P669" s="479">
        <v>0.21</v>
      </c>
      <c r="Q669" s="114">
        <f t="shared" si="98"/>
        <v>0</v>
      </c>
      <c r="R669" s="117" t="e">
        <f t="shared" si="96"/>
        <v>#DIV/0!</v>
      </c>
    </row>
    <row r="670" spans="1:18" ht="12.75">
      <c r="A670" s="203" t="s">
        <v>156</v>
      </c>
      <c r="B670" s="211" t="s">
        <v>157</v>
      </c>
      <c r="C670" s="548">
        <f t="shared" si="89"/>
        <v>0</v>
      </c>
      <c r="D670" s="114">
        <f>C670/2.5</f>
        <v>0</v>
      </c>
      <c r="E670" s="548">
        <f t="shared" si="90"/>
        <v>0</v>
      </c>
      <c r="F670" s="114">
        <f>E670/2.5</f>
        <v>0</v>
      </c>
      <c r="H670" s="200" t="s">
        <v>237</v>
      </c>
      <c r="I670" s="114">
        <f>D684</f>
        <v>0</v>
      </c>
      <c r="J670" s="479">
        <v>0.1</v>
      </c>
      <c r="K670" s="114">
        <f t="shared" si="97"/>
        <v>0</v>
      </c>
      <c r="L670" s="118" t="e">
        <f t="shared" si="95"/>
        <v>#DIV/0!</v>
      </c>
      <c r="M670" s="146"/>
      <c r="N670" s="208" t="s">
        <v>237</v>
      </c>
      <c r="O670" s="144">
        <f>F684</f>
        <v>0</v>
      </c>
      <c r="P670" s="479">
        <v>0.1</v>
      </c>
      <c r="Q670" s="114">
        <f t="shared" si="98"/>
        <v>0</v>
      </c>
      <c r="R670" s="117" t="e">
        <f t="shared" si="96"/>
        <v>#DIV/0!</v>
      </c>
    </row>
    <row r="671" spans="1:18" ht="12.75">
      <c r="A671" s="203" t="s">
        <v>129</v>
      </c>
      <c r="B671" s="211" t="s">
        <v>130</v>
      </c>
      <c r="C671" s="548">
        <f t="shared" si="89"/>
        <v>0</v>
      </c>
      <c r="D671" s="114">
        <f>C671*4</f>
        <v>0</v>
      </c>
      <c r="E671" s="548">
        <f t="shared" si="90"/>
        <v>0</v>
      </c>
      <c r="F671" s="114">
        <f>E671*4</f>
        <v>0</v>
      </c>
      <c r="H671" s="200" t="s">
        <v>238</v>
      </c>
      <c r="I671" s="114">
        <f>D685+D686</f>
        <v>0</v>
      </c>
      <c r="J671" s="479">
        <v>0.05</v>
      </c>
      <c r="K671" s="114">
        <f t="shared" si="97"/>
        <v>0</v>
      </c>
      <c r="L671" s="118" t="e">
        <f t="shared" si="95"/>
        <v>#DIV/0!</v>
      </c>
      <c r="M671" s="146"/>
      <c r="N671" s="208" t="s">
        <v>238</v>
      </c>
      <c r="O671" s="144">
        <f>F685+F686</f>
        <v>0</v>
      </c>
      <c r="P671" s="479">
        <v>0.05</v>
      </c>
      <c r="Q671" s="114">
        <f t="shared" si="98"/>
        <v>0</v>
      </c>
      <c r="R671" s="117" t="e">
        <f t="shared" si="96"/>
        <v>#DIV/0!</v>
      </c>
    </row>
    <row r="672" spans="1:18" ht="12.75">
      <c r="A672" s="203" t="s">
        <v>129</v>
      </c>
      <c r="B672" s="211" t="s">
        <v>132</v>
      </c>
      <c r="C672" s="548">
        <f t="shared" si="89"/>
        <v>0</v>
      </c>
      <c r="D672" s="114">
        <f>C672*2</f>
        <v>0</v>
      </c>
      <c r="E672" s="548">
        <f t="shared" si="90"/>
        <v>0</v>
      </c>
      <c r="F672" s="114">
        <f>E672*2</f>
        <v>0</v>
      </c>
      <c r="H672" s="200" t="s">
        <v>240</v>
      </c>
      <c r="I672" s="114">
        <f>D687</f>
        <v>0</v>
      </c>
      <c r="J672" s="479">
        <v>0.2</v>
      </c>
      <c r="K672" s="114">
        <f t="shared" si="97"/>
        <v>0</v>
      </c>
      <c r="L672" s="118" t="e">
        <f t="shared" si="95"/>
        <v>#DIV/0!</v>
      </c>
      <c r="M672" s="146"/>
      <c r="N672" s="208" t="s">
        <v>240</v>
      </c>
      <c r="O672" s="144">
        <f>F687</f>
        <v>0</v>
      </c>
      <c r="P672" s="479">
        <v>0.2</v>
      </c>
      <c r="Q672" s="114">
        <f t="shared" si="98"/>
        <v>0</v>
      </c>
      <c r="R672" s="117" t="e">
        <f t="shared" si="96"/>
        <v>#DIV/0!</v>
      </c>
    </row>
    <row r="673" spans="1:18" ht="12.75">
      <c r="A673" s="203" t="s">
        <v>138</v>
      </c>
      <c r="B673" s="211" t="s">
        <v>142</v>
      </c>
      <c r="C673" s="548">
        <f t="shared" si="89"/>
        <v>0</v>
      </c>
      <c r="D673" s="114">
        <f>C673/20</f>
        <v>0</v>
      </c>
      <c r="E673" s="548">
        <f t="shared" si="90"/>
        <v>0</v>
      </c>
      <c r="F673" s="114">
        <f>E673/20</f>
        <v>0</v>
      </c>
      <c r="H673" s="200" t="s">
        <v>242</v>
      </c>
      <c r="I673" s="114">
        <f>D688</f>
        <v>0</v>
      </c>
      <c r="J673" s="479">
        <v>0.1</v>
      </c>
      <c r="K673" s="114">
        <f t="shared" si="97"/>
        <v>0</v>
      </c>
      <c r="L673" s="118" t="e">
        <f t="shared" si="95"/>
        <v>#DIV/0!</v>
      </c>
      <c r="M673" s="146"/>
      <c r="N673" s="208" t="s">
        <v>242</v>
      </c>
      <c r="O673" s="144">
        <f>F688</f>
        <v>0</v>
      </c>
      <c r="P673" s="479">
        <v>0.1</v>
      </c>
      <c r="Q673" s="114">
        <f t="shared" si="98"/>
        <v>0</v>
      </c>
      <c r="R673" s="117" t="e">
        <f t="shared" si="96"/>
        <v>#DIV/0!</v>
      </c>
    </row>
    <row r="674" spans="1:18" ht="13.5" thickBot="1">
      <c r="A674" s="201" t="s">
        <v>139</v>
      </c>
      <c r="B674" s="211" t="s">
        <v>239</v>
      </c>
      <c r="C674" s="548">
        <f t="shared" si="89"/>
        <v>0</v>
      </c>
      <c r="D674" s="114">
        <f>C674/30</f>
        <v>0</v>
      </c>
      <c r="E674" s="548">
        <f t="shared" si="90"/>
        <v>0</v>
      </c>
      <c r="F674" s="114">
        <f>E674/30</f>
        <v>0</v>
      </c>
      <c r="H674" s="202" t="s">
        <v>243</v>
      </c>
      <c r="I674" s="120">
        <f>D689</f>
        <v>0</v>
      </c>
      <c r="J674" s="481">
        <v>0.4</v>
      </c>
      <c r="K674" s="120">
        <f t="shared" si="97"/>
        <v>0</v>
      </c>
      <c r="L674" s="121" t="e">
        <f t="shared" si="95"/>
        <v>#DIV/0!</v>
      </c>
      <c r="M674" s="146"/>
      <c r="N674" s="210" t="s">
        <v>243</v>
      </c>
      <c r="O674" s="204">
        <f>F689</f>
        <v>0</v>
      </c>
      <c r="P674" s="481">
        <v>0.4</v>
      </c>
      <c r="Q674" s="120">
        <f t="shared" si="98"/>
        <v>0</v>
      </c>
      <c r="R674" s="129" t="e">
        <f t="shared" si="96"/>
        <v>#DIV/0!</v>
      </c>
    </row>
    <row r="675" spans="1:6" ht="13.5" thickBot="1">
      <c r="A675" s="201" t="s">
        <v>139</v>
      </c>
      <c r="B675" s="211" t="s">
        <v>241</v>
      </c>
      <c r="C675" s="548">
        <f t="shared" si="89"/>
        <v>0</v>
      </c>
      <c r="D675" s="114">
        <f>C675/6.67</f>
        <v>0</v>
      </c>
      <c r="E675" s="548">
        <f t="shared" si="90"/>
        <v>0</v>
      </c>
      <c r="F675" s="114">
        <f>E675/6.67</f>
        <v>0</v>
      </c>
    </row>
    <row r="676" spans="1:17" ht="13.5" thickBot="1">
      <c r="A676" s="201" t="s">
        <v>137</v>
      </c>
      <c r="B676" s="211" t="s">
        <v>118</v>
      </c>
      <c r="C676" s="548">
        <f t="shared" si="89"/>
        <v>0</v>
      </c>
      <c r="D676" s="114">
        <f>C676/5</f>
        <v>0</v>
      </c>
      <c r="E676" s="548">
        <f t="shared" si="90"/>
        <v>0</v>
      </c>
      <c r="F676" s="114">
        <f>E676/5</f>
        <v>0</v>
      </c>
      <c r="J676" s="105" t="s">
        <v>140</v>
      </c>
      <c r="K676" s="123">
        <f>SUM(K624+K572+K520+K468+K416+K364+K312+K260+K208+K156+K104+K52)</f>
        <v>0</v>
      </c>
      <c r="P676" s="105" t="s">
        <v>140</v>
      </c>
      <c r="Q676" s="123">
        <f>SUM(Q624+Q572+Q520+Q468+Q416+Q364+Q312+Q260+Q208+Q156+Q104+Q52)</f>
        <v>0</v>
      </c>
    </row>
    <row r="677" spans="1:6" ht="12.75">
      <c r="A677" s="201" t="s">
        <v>137</v>
      </c>
      <c r="B677" s="211" t="s">
        <v>141</v>
      </c>
      <c r="C677" s="548">
        <f t="shared" si="89"/>
        <v>0</v>
      </c>
      <c r="D677" s="114">
        <f>C677/2.5</f>
        <v>0</v>
      </c>
      <c r="E677" s="548">
        <f t="shared" si="90"/>
        <v>0</v>
      </c>
      <c r="F677" s="114">
        <f>E677/2.5</f>
        <v>0</v>
      </c>
    </row>
    <row r="678" spans="1:6" ht="12.75">
      <c r="A678" s="201" t="s">
        <v>135</v>
      </c>
      <c r="B678" s="211" t="s">
        <v>125</v>
      </c>
      <c r="C678" s="548">
        <f t="shared" si="89"/>
        <v>0</v>
      </c>
      <c r="D678" s="114">
        <f>C678/2</f>
        <v>0</v>
      </c>
      <c r="E678" s="548">
        <f t="shared" si="90"/>
        <v>0</v>
      </c>
      <c r="F678" s="114">
        <f>E678/2</f>
        <v>0</v>
      </c>
    </row>
    <row r="679" spans="1:6" ht="12.75">
      <c r="A679" s="212" t="s">
        <v>135</v>
      </c>
      <c r="B679" s="213" t="s">
        <v>105</v>
      </c>
      <c r="C679" s="548">
        <f t="shared" si="89"/>
        <v>0</v>
      </c>
      <c r="D679" s="125">
        <f>C679</f>
        <v>0</v>
      </c>
      <c r="E679" s="548">
        <f t="shared" si="90"/>
        <v>0</v>
      </c>
      <c r="F679" s="125">
        <f>E679</f>
        <v>0</v>
      </c>
    </row>
    <row r="680" spans="1:6" ht="12.75">
      <c r="A680" s="201" t="s">
        <v>265</v>
      </c>
      <c r="B680" s="214" t="s">
        <v>125</v>
      </c>
      <c r="C680" s="548">
        <f t="shared" si="89"/>
        <v>0</v>
      </c>
      <c r="D680" s="125">
        <f>C680/2</f>
        <v>0</v>
      </c>
      <c r="E680" s="548">
        <f t="shared" si="90"/>
        <v>0</v>
      </c>
      <c r="F680" s="125">
        <f>E680/2</f>
        <v>0</v>
      </c>
    </row>
    <row r="681" spans="1:6" ht="12.75">
      <c r="A681" s="201" t="s">
        <v>266</v>
      </c>
      <c r="B681" s="214" t="s">
        <v>267</v>
      </c>
      <c r="C681" s="548">
        <f t="shared" si="89"/>
        <v>0</v>
      </c>
      <c r="D681" s="125">
        <f>C681/20</f>
        <v>0</v>
      </c>
      <c r="E681" s="548">
        <f t="shared" si="90"/>
        <v>0</v>
      </c>
      <c r="F681" s="125">
        <f>E681/20</f>
        <v>0</v>
      </c>
    </row>
    <row r="682" spans="1:6" ht="12.75">
      <c r="A682" s="200" t="s">
        <v>235</v>
      </c>
      <c r="B682" s="211" t="s">
        <v>244</v>
      </c>
      <c r="C682" s="548">
        <f t="shared" si="89"/>
        <v>0</v>
      </c>
      <c r="D682" s="114">
        <f>C682/20</f>
        <v>0</v>
      </c>
      <c r="E682" s="548">
        <f t="shared" si="90"/>
        <v>0</v>
      </c>
      <c r="F682" s="114">
        <f>E682/20</f>
        <v>0</v>
      </c>
    </row>
    <row r="683" spans="1:6" ht="12.75">
      <c r="A683" s="200" t="s">
        <v>236</v>
      </c>
      <c r="B683" s="211" t="s">
        <v>244</v>
      </c>
      <c r="C683" s="548">
        <f t="shared" si="89"/>
        <v>0</v>
      </c>
      <c r="D683" s="114">
        <f>C683/20</f>
        <v>0</v>
      </c>
      <c r="E683" s="548">
        <f t="shared" si="90"/>
        <v>0</v>
      </c>
      <c r="F683" s="114">
        <f>E683/20</f>
        <v>0</v>
      </c>
    </row>
    <row r="684" spans="1:6" ht="12.75">
      <c r="A684" s="200" t="s">
        <v>237</v>
      </c>
      <c r="B684" s="211" t="s">
        <v>245</v>
      </c>
      <c r="C684" s="548">
        <f t="shared" si="89"/>
        <v>0</v>
      </c>
      <c r="D684" s="114">
        <f>C684/10</f>
        <v>0</v>
      </c>
      <c r="E684" s="548">
        <f t="shared" si="90"/>
        <v>0</v>
      </c>
      <c r="F684" s="114">
        <f>E684/10</f>
        <v>0</v>
      </c>
    </row>
    <row r="685" spans="1:6" ht="12.75">
      <c r="A685" s="200" t="s">
        <v>238</v>
      </c>
      <c r="B685" s="211" t="s">
        <v>244</v>
      </c>
      <c r="C685" s="548">
        <f t="shared" si="89"/>
        <v>0</v>
      </c>
      <c r="D685" s="114">
        <f>C685/20</f>
        <v>0</v>
      </c>
      <c r="E685" s="548">
        <f t="shared" si="90"/>
        <v>0</v>
      </c>
      <c r="F685" s="114">
        <f>E685/20</f>
        <v>0</v>
      </c>
    </row>
    <row r="686" spans="1:6" ht="12.75">
      <c r="A686" s="200" t="s">
        <v>238</v>
      </c>
      <c r="B686" s="211" t="s">
        <v>246</v>
      </c>
      <c r="C686" s="548">
        <f t="shared" si="89"/>
        <v>0</v>
      </c>
      <c r="D686" s="114">
        <f>C686*0.07</f>
        <v>0</v>
      </c>
      <c r="E686" s="548">
        <f t="shared" si="90"/>
        <v>0</v>
      </c>
      <c r="F686" s="114">
        <f>E686*0.07</f>
        <v>0</v>
      </c>
    </row>
    <row r="687" spans="1:6" ht="12.75">
      <c r="A687" s="200" t="s">
        <v>240</v>
      </c>
      <c r="B687" s="211" t="s">
        <v>247</v>
      </c>
      <c r="C687" s="548">
        <f t="shared" si="89"/>
        <v>0</v>
      </c>
      <c r="D687" s="114">
        <f>C687/5</f>
        <v>0</v>
      </c>
      <c r="E687" s="548">
        <f t="shared" si="90"/>
        <v>0</v>
      </c>
      <c r="F687" s="114">
        <f>E687/5</f>
        <v>0</v>
      </c>
    </row>
    <row r="688" spans="1:6" ht="12.75">
      <c r="A688" s="200" t="s">
        <v>242</v>
      </c>
      <c r="B688" s="211" t="s">
        <v>245</v>
      </c>
      <c r="C688" s="548">
        <f t="shared" si="89"/>
        <v>0</v>
      </c>
      <c r="D688" s="114">
        <f>C688/10</f>
        <v>0</v>
      </c>
      <c r="E688" s="548">
        <f t="shared" si="90"/>
        <v>0</v>
      </c>
      <c r="F688" s="114">
        <f>E688/10</f>
        <v>0</v>
      </c>
    </row>
    <row r="689" spans="1:6" ht="13.5" thickBot="1">
      <c r="A689" s="202" t="s">
        <v>243</v>
      </c>
      <c r="B689" s="215" t="s">
        <v>248</v>
      </c>
      <c r="C689" s="549">
        <f>C65+C117+C169+C221+C273+C325+C377+C429+C481+C533+C585+C637</f>
        <v>0</v>
      </c>
      <c r="D689" s="120">
        <f>C689/5</f>
        <v>0</v>
      </c>
      <c r="E689" s="549">
        <f t="shared" si="90"/>
        <v>0</v>
      </c>
      <c r="F689" s="120">
        <f>E689/5</f>
        <v>0</v>
      </c>
    </row>
  </sheetData>
  <sheetProtection/>
  <mergeCells count="26">
    <mergeCell ref="C15:D15"/>
    <mergeCell ref="E15:F15"/>
    <mergeCell ref="C67:D67"/>
    <mergeCell ref="E67:F67"/>
    <mergeCell ref="C119:D119"/>
    <mergeCell ref="E119:F119"/>
    <mergeCell ref="C171:D171"/>
    <mergeCell ref="E171:F171"/>
    <mergeCell ref="C223:D223"/>
    <mergeCell ref="E223:F223"/>
    <mergeCell ref="C275:D275"/>
    <mergeCell ref="E275:F275"/>
    <mergeCell ref="C327:D327"/>
    <mergeCell ref="E327:F327"/>
    <mergeCell ref="C379:D379"/>
    <mergeCell ref="E379:F379"/>
    <mergeCell ref="C431:D431"/>
    <mergeCell ref="E431:F431"/>
    <mergeCell ref="C639:D639"/>
    <mergeCell ref="E639:F639"/>
    <mergeCell ref="C483:D483"/>
    <mergeCell ref="E483:F483"/>
    <mergeCell ref="C535:D535"/>
    <mergeCell ref="E535:F535"/>
    <mergeCell ref="C587:D587"/>
    <mergeCell ref="E587:F58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&amp;LDivisão de Infecção Hospitalar - Planilha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1"/>
  <sheetViews>
    <sheetView zoomScale="70" zoomScaleNormal="70" zoomScalePageLayoutView="0" workbookViewId="0" topLeftCell="A1">
      <selection activeCell="A1" sqref="A1:D21"/>
    </sheetView>
  </sheetViews>
  <sheetFormatPr defaultColWidth="9.140625" defaultRowHeight="12.75"/>
  <cols>
    <col min="1" max="1" width="22.7109375" style="4" customWidth="1"/>
    <col min="2" max="2" width="32.57421875" style="4" customWidth="1"/>
    <col min="3" max="3" width="31.8515625" style="4" customWidth="1"/>
    <col min="4" max="4" width="26.28125" style="4" customWidth="1"/>
    <col min="5" max="5" width="15.28125" style="4" hidden="1" customWidth="1"/>
    <col min="6" max="16384" width="9.140625" style="2" customWidth="1"/>
  </cols>
  <sheetData>
    <row r="1" spans="1:5" s="1" customFormat="1" ht="29.25" customHeight="1" thickBot="1" thickTop="1">
      <c r="A1" s="592" t="s">
        <v>322</v>
      </c>
      <c r="B1" s="593"/>
      <c r="C1" s="593"/>
      <c r="D1" s="594"/>
      <c r="E1" s="66"/>
    </row>
    <row r="2" spans="1:5" s="1" customFormat="1" ht="18.75" thickBot="1">
      <c r="A2" s="595" t="s">
        <v>51</v>
      </c>
      <c r="B2" s="596"/>
      <c r="C2" s="596"/>
      <c r="D2" s="597"/>
      <c r="E2" s="71"/>
    </row>
    <row r="3" spans="1:5" ht="17.25" thickBot="1" thickTop="1">
      <c r="A3" s="435" t="s">
        <v>94</v>
      </c>
      <c r="B3" s="436"/>
      <c r="C3" s="436"/>
      <c r="D3" s="441"/>
      <c r="E3" s="72"/>
    </row>
    <row r="4" spans="1:5" ht="16.5" thickTop="1">
      <c r="A4" s="426" t="s">
        <v>210</v>
      </c>
      <c r="B4" s="427"/>
      <c r="C4" s="427"/>
      <c r="D4" s="442"/>
      <c r="E4" s="73"/>
    </row>
    <row r="5" spans="1:5" ht="16.5" thickBot="1">
      <c r="A5" s="434" t="s">
        <v>188</v>
      </c>
      <c r="B5" s="432"/>
      <c r="C5" s="432"/>
      <c r="D5" s="443"/>
      <c r="E5" s="74"/>
    </row>
    <row r="6" spans="1:5" ht="17.25" thickBot="1" thickTop="1">
      <c r="A6" s="438" t="s">
        <v>52</v>
      </c>
      <c r="B6" s="439"/>
      <c r="C6" s="439"/>
      <c r="D6" s="444"/>
      <c r="E6" s="75"/>
    </row>
    <row r="7" spans="1:5" ht="13.5" customHeight="1" thickTop="1">
      <c r="A7" s="67"/>
      <c r="B7" s="67"/>
      <c r="C7" s="67"/>
      <c r="D7" s="67"/>
      <c r="E7" s="67"/>
    </row>
    <row r="8" spans="1:4" ht="16.5" thickBot="1">
      <c r="A8" s="598" t="s">
        <v>39</v>
      </c>
      <c r="B8" s="642"/>
      <c r="C8" s="642"/>
      <c r="D8" s="642"/>
    </row>
    <row r="9" spans="1:5" ht="48" thickBot="1">
      <c r="A9" s="149" t="s">
        <v>2</v>
      </c>
      <c r="B9" s="149" t="s">
        <v>92</v>
      </c>
      <c r="C9" s="150" t="s">
        <v>60</v>
      </c>
      <c r="D9" s="151" t="s">
        <v>93</v>
      </c>
      <c r="E9" s="76"/>
    </row>
    <row r="10" spans="1:5" ht="15">
      <c r="A10" s="155" t="s">
        <v>3</v>
      </c>
      <c r="B10" s="5"/>
      <c r="C10" s="6"/>
      <c r="D10" s="93" t="e">
        <f>B10/C10*100</f>
        <v>#DIV/0!</v>
      </c>
      <c r="E10" s="77"/>
    </row>
    <row r="11" spans="1:5" ht="15">
      <c r="A11" s="156" t="s">
        <v>12</v>
      </c>
      <c r="B11" s="7"/>
      <c r="C11" s="7"/>
      <c r="D11" s="94" t="e">
        <f aca="true" t="shared" si="0" ref="D11:D20">B11/C11*100</f>
        <v>#DIV/0!</v>
      </c>
      <c r="E11" s="78"/>
    </row>
    <row r="12" spans="1:5" ht="15">
      <c r="A12" s="156" t="s">
        <v>11</v>
      </c>
      <c r="B12" s="7"/>
      <c r="C12" s="7"/>
      <c r="D12" s="94" t="e">
        <f t="shared" si="0"/>
        <v>#DIV/0!</v>
      </c>
      <c r="E12" s="78"/>
    </row>
    <row r="13" spans="1:5" ht="15">
      <c r="A13" s="156" t="s">
        <v>8</v>
      </c>
      <c r="B13" s="7"/>
      <c r="C13" s="8"/>
      <c r="D13" s="94" t="e">
        <f t="shared" si="0"/>
        <v>#DIV/0!</v>
      </c>
      <c r="E13" s="78"/>
    </row>
    <row r="14" spans="1:5" ht="15">
      <c r="A14" s="156" t="s">
        <v>5</v>
      </c>
      <c r="B14" s="8"/>
      <c r="C14" s="8"/>
      <c r="D14" s="94" t="e">
        <f t="shared" si="0"/>
        <v>#DIV/0!</v>
      </c>
      <c r="E14" s="78"/>
    </row>
    <row r="15" spans="1:5" ht="15">
      <c r="A15" s="156" t="s">
        <v>13</v>
      </c>
      <c r="B15" s="8"/>
      <c r="C15" s="8"/>
      <c r="D15" s="94" t="e">
        <f t="shared" si="0"/>
        <v>#DIV/0!</v>
      </c>
      <c r="E15" s="78"/>
    </row>
    <row r="16" spans="1:5" ht="15">
      <c r="A16" s="156" t="s">
        <v>9</v>
      </c>
      <c r="B16" s="8"/>
      <c r="C16" s="7"/>
      <c r="D16" s="94" t="e">
        <f t="shared" si="0"/>
        <v>#DIV/0!</v>
      </c>
      <c r="E16" s="78"/>
    </row>
    <row r="17" spans="1:5" ht="15">
      <c r="A17" s="156" t="s">
        <v>10</v>
      </c>
      <c r="B17" s="7"/>
      <c r="C17" s="7"/>
      <c r="D17" s="94" t="e">
        <f t="shared" si="0"/>
        <v>#DIV/0!</v>
      </c>
      <c r="E17" s="78"/>
    </row>
    <row r="18" spans="1:5" ht="15">
      <c r="A18" s="157" t="s">
        <v>6</v>
      </c>
      <c r="B18" s="7"/>
      <c r="C18" s="7"/>
      <c r="D18" s="94" t="e">
        <f t="shared" si="0"/>
        <v>#DIV/0!</v>
      </c>
      <c r="E18" s="78"/>
    </row>
    <row r="19" spans="1:5" ht="15">
      <c r="A19" s="157" t="s">
        <v>4</v>
      </c>
      <c r="B19" s="7"/>
      <c r="C19" s="7"/>
      <c r="D19" s="94" t="e">
        <f t="shared" si="0"/>
        <v>#DIV/0!</v>
      </c>
      <c r="E19" s="78"/>
    </row>
    <row r="20" spans="1:5" ht="15.75" thickBot="1">
      <c r="A20" s="157" t="s">
        <v>7</v>
      </c>
      <c r="B20" s="7"/>
      <c r="C20" s="9"/>
      <c r="D20" s="95" t="e">
        <f t="shared" si="0"/>
        <v>#DIV/0!</v>
      </c>
      <c r="E20" s="78"/>
    </row>
    <row r="21" spans="1:5" ht="16.5" thickBot="1">
      <c r="A21" s="152" t="s">
        <v>14</v>
      </c>
      <c r="B21" s="153">
        <f>SUM(B10:B20)</f>
        <v>0</v>
      </c>
      <c r="C21" s="153">
        <f>SUM(C10:C20)</f>
        <v>0</v>
      </c>
      <c r="D21" s="154" t="e">
        <f>B21/C21*100</f>
        <v>#DIV/0!</v>
      </c>
      <c r="E21" s="79"/>
    </row>
    <row r="23" spans="1:4" ht="16.5" thickBot="1">
      <c r="A23" s="598" t="s">
        <v>40</v>
      </c>
      <c r="B23" s="642"/>
      <c r="C23" s="642"/>
      <c r="D23" s="642"/>
    </row>
    <row r="24" spans="1:5" ht="48" thickBot="1">
      <c r="A24" s="149" t="s">
        <v>2</v>
      </c>
      <c r="B24" s="149" t="s">
        <v>70</v>
      </c>
      <c r="C24" s="150" t="s">
        <v>60</v>
      </c>
      <c r="D24" s="151" t="s">
        <v>71</v>
      </c>
      <c r="E24" s="76"/>
    </row>
    <row r="25" spans="1:5" ht="15" customHeight="1">
      <c r="A25" s="155" t="s">
        <v>3</v>
      </c>
      <c r="B25" s="5"/>
      <c r="C25" s="6"/>
      <c r="D25" s="93" t="e">
        <f>B25/C25*100</f>
        <v>#DIV/0!</v>
      </c>
      <c r="E25" s="77"/>
    </row>
    <row r="26" spans="1:5" ht="15" customHeight="1">
      <c r="A26" s="156" t="s">
        <v>12</v>
      </c>
      <c r="B26" s="7"/>
      <c r="C26" s="7"/>
      <c r="D26" s="94" t="e">
        <f aca="true" t="shared" si="1" ref="D26:D35">B26/C26*100</f>
        <v>#DIV/0!</v>
      </c>
      <c r="E26" s="78"/>
    </row>
    <row r="27" spans="1:5" ht="15" customHeight="1">
      <c r="A27" s="156" t="s">
        <v>11</v>
      </c>
      <c r="B27" s="7"/>
      <c r="C27" s="7"/>
      <c r="D27" s="94" t="e">
        <f t="shared" si="1"/>
        <v>#DIV/0!</v>
      </c>
      <c r="E27" s="78"/>
    </row>
    <row r="28" spans="1:5" ht="15" customHeight="1">
      <c r="A28" s="156" t="s">
        <v>8</v>
      </c>
      <c r="B28" s="7"/>
      <c r="C28" s="8"/>
      <c r="D28" s="94" t="e">
        <f t="shared" si="1"/>
        <v>#DIV/0!</v>
      </c>
      <c r="E28" s="78"/>
    </row>
    <row r="29" spans="1:5" ht="15" customHeight="1">
      <c r="A29" s="156" t="s">
        <v>5</v>
      </c>
      <c r="B29" s="8"/>
      <c r="C29" s="8"/>
      <c r="D29" s="94" t="e">
        <f t="shared" si="1"/>
        <v>#DIV/0!</v>
      </c>
      <c r="E29" s="78"/>
    </row>
    <row r="30" spans="1:5" ht="15" customHeight="1">
      <c r="A30" s="156" t="s">
        <v>13</v>
      </c>
      <c r="B30" s="8"/>
      <c r="C30" s="8"/>
      <c r="D30" s="94" t="e">
        <f t="shared" si="1"/>
        <v>#DIV/0!</v>
      </c>
      <c r="E30" s="78"/>
    </row>
    <row r="31" spans="1:5" ht="15" customHeight="1">
      <c r="A31" s="156" t="s">
        <v>9</v>
      </c>
      <c r="B31" s="8"/>
      <c r="C31" s="7"/>
      <c r="D31" s="94" t="e">
        <f t="shared" si="1"/>
        <v>#DIV/0!</v>
      </c>
      <c r="E31" s="78"/>
    </row>
    <row r="32" spans="1:5" ht="15" customHeight="1">
      <c r="A32" s="156" t="s">
        <v>10</v>
      </c>
      <c r="B32" s="7"/>
      <c r="C32" s="7"/>
      <c r="D32" s="94" t="e">
        <f t="shared" si="1"/>
        <v>#DIV/0!</v>
      </c>
      <c r="E32" s="78"/>
    </row>
    <row r="33" spans="1:5" ht="15" customHeight="1">
      <c r="A33" s="157" t="s">
        <v>6</v>
      </c>
      <c r="B33" s="7"/>
      <c r="C33" s="7"/>
      <c r="D33" s="94" t="e">
        <f t="shared" si="1"/>
        <v>#DIV/0!</v>
      </c>
      <c r="E33" s="78"/>
    </row>
    <row r="34" spans="1:5" ht="15" customHeight="1">
      <c r="A34" s="157" t="s">
        <v>4</v>
      </c>
      <c r="B34" s="7"/>
      <c r="C34" s="7"/>
      <c r="D34" s="94" t="e">
        <f t="shared" si="1"/>
        <v>#DIV/0!</v>
      </c>
      <c r="E34" s="78"/>
    </row>
    <row r="35" spans="1:5" ht="15" customHeight="1" thickBot="1">
      <c r="A35" s="157" t="s">
        <v>7</v>
      </c>
      <c r="B35" s="7"/>
      <c r="C35" s="9"/>
      <c r="D35" s="95" t="e">
        <f t="shared" si="1"/>
        <v>#DIV/0!</v>
      </c>
      <c r="E35" s="78"/>
    </row>
    <row r="36" spans="1:5" ht="15" customHeight="1" thickBot="1">
      <c r="A36" s="152" t="s">
        <v>14</v>
      </c>
      <c r="B36" s="153">
        <f>SUM(B25:B35)</f>
        <v>0</v>
      </c>
      <c r="C36" s="153">
        <f>SUM(C25:C35)</f>
        <v>0</v>
      </c>
      <c r="D36" s="154" t="e">
        <f>B36/C36*100</f>
        <v>#DIV/0!</v>
      </c>
      <c r="E36" s="79"/>
    </row>
    <row r="37" spans="1:5" ht="15" customHeight="1">
      <c r="A37" s="10"/>
      <c r="B37" s="10"/>
      <c r="C37" s="10"/>
      <c r="D37" s="10"/>
      <c r="E37" s="10"/>
    </row>
    <row r="38" spans="1:5" ht="15" customHeight="1" thickBot="1">
      <c r="A38" s="598" t="s">
        <v>41</v>
      </c>
      <c r="B38" s="642"/>
      <c r="C38" s="642"/>
      <c r="D38" s="642"/>
      <c r="E38" s="10"/>
    </row>
    <row r="39" spans="1:5" ht="48" thickBot="1">
      <c r="A39" s="149" t="s">
        <v>2</v>
      </c>
      <c r="B39" s="149" t="s">
        <v>70</v>
      </c>
      <c r="C39" s="150" t="s">
        <v>60</v>
      </c>
      <c r="D39" s="151" t="s">
        <v>71</v>
      </c>
      <c r="E39" s="76"/>
    </row>
    <row r="40" spans="1:5" ht="15">
      <c r="A40" s="155" t="s">
        <v>3</v>
      </c>
      <c r="B40" s="5"/>
      <c r="C40" s="6"/>
      <c r="D40" s="93" t="e">
        <f>B40/C40*100</f>
        <v>#DIV/0!</v>
      </c>
      <c r="E40" s="77"/>
    </row>
    <row r="41" spans="1:5" ht="15">
      <c r="A41" s="156" t="s">
        <v>12</v>
      </c>
      <c r="B41" s="7"/>
      <c r="C41" s="7"/>
      <c r="D41" s="94" t="e">
        <f aca="true" t="shared" si="2" ref="D41:D50">B41/C41*100</f>
        <v>#DIV/0!</v>
      </c>
      <c r="E41" s="78"/>
    </row>
    <row r="42" spans="1:5" ht="15">
      <c r="A42" s="156" t="s">
        <v>11</v>
      </c>
      <c r="B42" s="7"/>
      <c r="C42" s="7"/>
      <c r="D42" s="94" t="e">
        <f t="shared" si="2"/>
        <v>#DIV/0!</v>
      </c>
      <c r="E42" s="78"/>
    </row>
    <row r="43" spans="1:5" ht="15">
      <c r="A43" s="156" t="s">
        <v>8</v>
      </c>
      <c r="B43" s="7"/>
      <c r="C43" s="8"/>
      <c r="D43" s="94" t="e">
        <f t="shared" si="2"/>
        <v>#DIV/0!</v>
      </c>
      <c r="E43" s="78"/>
    </row>
    <row r="44" spans="1:5" ht="15">
      <c r="A44" s="156" t="s">
        <v>5</v>
      </c>
      <c r="B44" s="8"/>
      <c r="C44" s="8"/>
      <c r="D44" s="94" t="e">
        <f t="shared" si="2"/>
        <v>#DIV/0!</v>
      </c>
      <c r="E44" s="78"/>
    </row>
    <row r="45" spans="1:5" ht="15">
      <c r="A45" s="156" t="s">
        <v>13</v>
      </c>
      <c r="B45" s="8"/>
      <c r="C45" s="8"/>
      <c r="D45" s="94" t="e">
        <f t="shared" si="2"/>
        <v>#DIV/0!</v>
      </c>
      <c r="E45" s="78"/>
    </row>
    <row r="46" spans="1:5" ht="15">
      <c r="A46" s="156" t="s">
        <v>9</v>
      </c>
      <c r="B46" s="8"/>
      <c r="C46" s="7"/>
      <c r="D46" s="94" t="e">
        <f t="shared" si="2"/>
        <v>#DIV/0!</v>
      </c>
      <c r="E46" s="78"/>
    </row>
    <row r="47" spans="1:5" ht="15">
      <c r="A47" s="156" t="s">
        <v>10</v>
      </c>
      <c r="B47" s="7"/>
      <c r="C47" s="7"/>
      <c r="D47" s="94" t="e">
        <f t="shared" si="2"/>
        <v>#DIV/0!</v>
      </c>
      <c r="E47" s="78"/>
    </row>
    <row r="48" spans="1:5" ht="15">
      <c r="A48" s="157" t="s">
        <v>6</v>
      </c>
      <c r="B48" s="7"/>
      <c r="C48" s="7"/>
      <c r="D48" s="94" t="e">
        <f t="shared" si="2"/>
        <v>#DIV/0!</v>
      </c>
      <c r="E48" s="78"/>
    </row>
    <row r="49" spans="1:5" ht="15">
      <c r="A49" s="157" t="s">
        <v>4</v>
      </c>
      <c r="B49" s="7"/>
      <c r="C49" s="7"/>
      <c r="D49" s="94" t="e">
        <f t="shared" si="2"/>
        <v>#DIV/0!</v>
      </c>
      <c r="E49" s="78"/>
    </row>
    <row r="50" spans="1:5" ht="15.75" thickBot="1">
      <c r="A50" s="157" t="s">
        <v>7</v>
      </c>
      <c r="B50" s="7"/>
      <c r="C50" s="9"/>
      <c r="D50" s="95" t="e">
        <f t="shared" si="2"/>
        <v>#DIV/0!</v>
      </c>
      <c r="E50" s="78"/>
    </row>
    <row r="51" spans="1:5" ht="16.5" thickBot="1">
      <c r="A51" s="152" t="s">
        <v>14</v>
      </c>
      <c r="B51" s="153">
        <f>SUM(B40:B50)</f>
        <v>0</v>
      </c>
      <c r="C51" s="153">
        <f>SUM(C40:C50)</f>
        <v>0</v>
      </c>
      <c r="D51" s="154" t="e">
        <f>B51/C51*100</f>
        <v>#DIV/0!</v>
      </c>
      <c r="E51" s="79"/>
    </row>
    <row r="53" spans="1:4" ht="16.5" thickBot="1">
      <c r="A53" s="598" t="s">
        <v>42</v>
      </c>
      <c r="B53" s="642"/>
      <c r="C53" s="642"/>
      <c r="D53" s="642"/>
    </row>
    <row r="54" spans="1:5" ht="48" thickBot="1">
      <c r="A54" s="149" t="s">
        <v>2</v>
      </c>
      <c r="B54" s="149" t="s">
        <v>70</v>
      </c>
      <c r="C54" s="150" t="s">
        <v>60</v>
      </c>
      <c r="D54" s="151" t="s">
        <v>71</v>
      </c>
      <c r="E54" s="76"/>
    </row>
    <row r="55" spans="1:5" ht="15">
      <c r="A55" s="155" t="s">
        <v>3</v>
      </c>
      <c r="B55" s="5"/>
      <c r="C55" s="6"/>
      <c r="D55" s="93" t="e">
        <f>B55/C55*100</f>
        <v>#DIV/0!</v>
      </c>
      <c r="E55" s="77"/>
    </row>
    <row r="56" spans="1:5" ht="15">
      <c r="A56" s="156" t="s">
        <v>12</v>
      </c>
      <c r="B56" s="7"/>
      <c r="C56" s="7"/>
      <c r="D56" s="94" t="e">
        <f aca="true" t="shared" si="3" ref="D56:D65">B56/C56*100</f>
        <v>#DIV/0!</v>
      </c>
      <c r="E56" s="78"/>
    </row>
    <row r="57" spans="1:5" ht="15">
      <c r="A57" s="156" t="s">
        <v>11</v>
      </c>
      <c r="B57" s="7"/>
      <c r="C57" s="7"/>
      <c r="D57" s="94" t="e">
        <f t="shared" si="3"/>
        <v>#DIV/0!</v>
      </c>
      <c r="E57" s="78"/>
    </row>
    <row r="58" spans="1:5" ht="15">
      <c r="A58" s="156" t="s">
        <v>8</v>
      </c>
      <c r="B58" s="7"/>
      <c r="C58" s="8"/>
      <c r="D58" s="94" t="e">
        <f t="shared" si="3"/>
        <v>#DIV/0!</v>
      </c>
      <c r="E58" s="78"/>
    </row>
    <row r="59" spans="1:5" ht="15">
      <c r="A59" s="156" t="s">
        <v>5</v>
      </c>
      <c r="B59" s="8"/>
      <c r="C59" s="8"/>
      <c r="D59" s="94" t="e">
        <f t="shared" si="3"/>
        <v>#DIV/0!</v>
      </c>
      <c r="E59" s="78"/>
    </row>
    <row r="60" spans="1:5" ht="15">
      <c r="A60" s="156" t="s">
        <v>13</v>
      </c>
      <c r="B60" s="8"/>
      <c r="C60" s="8"/>
      <c r="D60" s="94" t="e">
        <f t="shared" si="3"/>
        <v>#DIV/0!</v>
      </c>
      <c r="E60" s="78"/>
    </row>
    <row r="61" spans="1:5" ht="15">
      <c r="A61" s="156" t="s">
        <v>9</v>
      </c>
      <c r="B61" s="8"/>
      <c r="C61" s="7"/>
      <c r="D61" s="94" t="e">
        <f t="shared" si="3"/>
        <v>#DIV/0!</v>
      </c>
      <c r="E61" s="78"/>
    </row>
    <row r="62" spans="1:5" ht="15">
      <c r="A62" s="156" t="s">
        <v>10</v>
      </c>
      <c r="B62" s="7"/>
      <c r="C62" s="7"/>
      <c r="D62" s="94" t="e">
        <f t="shared" si="3"/>
        <v>#DIV/0!</v>
      </c>
      <c r="E62" s="78"/>
    </row>
    <row r="63" spans="1:5" ht="15">
      <c r="A63" s="157" t="s">
        <v>6</v>
      </c>
      <c r="B63" s="7"/>
      <c r="C63" s="7"/>
      <c r="D63" s="94" t="e">
        <f t="shared" si="3"/>
        <v>#DIV/0!</v>
      </c>
      <c r="E63" s="78"/>
    </row>
    <row r="64" spans="1:5" ht="15">
      <c r="A64" s="157" t="s">
        <v>4</v>
      </c>
      <c r="B64" s="7"/>
      <c r="C64" s="7"/>
      <c r="D64" s="94" t="e">
        <f t="shared" si="3"/>
        <v>#DIV/0!</v>
      </c>
      <c r="E64" s="78"/>
    </row>
    <row r="65" spans="1:5" ht="15.75" thickBot="1">
      <c r="A65" s="157" t="s">
        <v>7</v>
      </c>
      <c r="B65" s="7"/>
      <c r="C65" s="9"/>
      <c r="D65" s="95" t="e">
        <f t="shared" si="3"/>
        <v>#DIV/0!</v>
      </c>
      <c r="E65" s="78"/>
    </row>
    <row r="66" spans="1:5" ht="16.5" thickBot="1">
      <c r="A66" s="152" t="s">
        <v>14</v>
      </c>
      <c r="B66" s="153">
        <f>SUM(B55:B65)</f>
        <v>0</v>
      </c>
      <c r="C66" s="153">
        <f>SUM(C55:C65)</f>
        <v>0</v>
      </c>
      <c r="D66" s="154" t="e">
        <f>B66/C66*100</f>
        <v>#DIV/0!</v>
      </c>
      <c r="E66" s="79"/>
    </row>
    <row r="68" spans="1:4" ht="16.5" thickBot="1">
      <c r="A68" s="598" t="s">
        <v>43</v>
      </c>
      <c r="B68" s="642"/>
      <c r="C68" s="642"/>
      <c r="D68" s="642"/>
    </row>
    <row r="69" spans="1:5" ht="48" thickBot="1">
      <c r="A69" s="149" t="s">
        <v>2</v>
      </c>
      <c r="B69" s="149" t="s">
        <v>70</v>
      </c>
      <c r="C69" s="150" t="s">
        <v>60</v>
      </c>
      <c r="D69" s="151" t="s">
        <v>71</v>
      </c>
      <c r="E69" s="76"/>
    </row>
    <row r="70" spans="1:5" ht="15">
      <c r="A70" s="155" t="s">
        <v>3</v>
      </c>
      <c r="B70" s="5"/>
      <c r="C70" s="6"/>
      <c r="D70" s="93" t="e">
        <f>B70/C70*100</f>
        <v>#DIV/0!</v>
      </c>
      <c r="E70" s="77"/>
    </row>
    <row r="71" spans="1:5" ht="15">
      <c r="A71" s="156" t="s">
        <v>12</v>
      </c>
      <c r="B71" s="7"/>
      <c r="C71" s="7"/>
      <c r="D71" s="94" t="e">
        <f aca="true" t="shared" si="4" ref="D71:D80">B71/C71*100</f>
        <v>#DIV/0!</v>
      </c>
      <c r="E71" s="78"/>
    </row>
    <row r="72" spans="1:5" ht="15">
      <c r="A72" s="156" t="s">
        <v>11</v>
      </c>
      <c r="B72" s="7"/>
      <c r="C72" s="7"/>
      <c r="D72" s="94" t="e">
        <f t="shared" si="4"/>
        <v>#DIV/0!</v>
      </c>
      <c r="E72" s="78"/>
    </row>
    <row r="73" spans="1:5" ht="15">
      <c r="A73" s="156" t="s">
        <v>8</v>
      </c>
      <c r="B73" s="7"/>
      <c r="C73" s="8"/>
      <c r="D73" s="94" t="e">
        <f t="shared" si="4"/>
        <v>#DIV/0!</v>
      </c>
      <c r="E73" s="78"/>
    </row>
    <row r="74" spans="1:5" ht="15">
      <c r="A74" s="156" t="s">
        <v>5</v>
      </c>
      <c r="B74" s="8"/>
      <c r="C74" s="8"/>
      <c r="D74" s="94" t="e">
        <f t="shared" si="4"/>
        <v>#DIV/0!</v>
      </c>
      <c r="E74" s="78"/>
    </row>
    <row r="75" spans="1:5" ht="15">
      <c r="A75" s="156" t="s">
        <v>13</v>
      </c>
      <c r="B75" s="8"/>
      <c r="C75" s="8"/>
      <c r="D75" s="94" t="e">
        <f t="shared" si="4"/>
        <v>#DIV/0!</v>
      </c>
      <c r="E75" s="78"/>
    </row>
    <row r="76" spans="1:5" ht="15">
      <c r="A76" s="156" t="s">
        <v>9</v>
      </c>
      <c r="B76" s="8"/>
      <c r="C76" s="7"/>
      <c r="D76" s="94" t="e">
        <f t="shared" si="4"/>
        <v>#DIV/0!</v>
      </c>
      <c r="E76" s="78"/>
    </row>
    <row r="77" spans="1:5" ht="15">
      <c r="A77" s="156" t="s">
        <v>10</v>
      </c>
      <c r="B77" s="7"/>
      <c r="C77" s="7"/>
      <c r="D77" s="94" t="e">
        <f t="shared" si="4"/>
        <v>#DIV/0!</v>
      </c>
      <c r="E77" s="78"/>
    </row>
    <row r="78" spans="1:5" ht="15">
      <c r="A78" s="157" t="s">
        <v>6</v>
      </c>
      <c r="B78" s="7"/>
      <c r="C78" s="7"/>
      <c r="D78" s="94" t="e">
        <f t="shared" si="4"/>
        <v>#DIV/0!</v>
      </c>
      <c r="E78" s="78"/>
    </row>
    <row r="79" spans="1:5" ht="15">
      <c r="A79" s="157" t="s">
        <v>4</v>
      </c>
      <c r="B79" s="7"/>
      <c r="C79" s="7"/>
      <c r="D79" s="94" t="e">
        <f t="shared" si="4"/>
        <v>#DIV/0!</v>
      </c>
      <c r="E79" s="78"/>
    </row>
    <row r="80" spans="1:5" ht="15.75" thickBot="1">
      <c r="A80" s="157" t="s">
        <v>7</v>
      </c>
      <c r="B80" s="7"/>
      <c r="C80" s="9"/>
      <c r="D80" s="95" t="e">
        <f t="shared" si="4"/>
        <v>#DIV/0!</v>
      </c>
      <c r="E80" s="78"/>
    </row>
    <row r="81" spans="1:5" ht="16.5" thickBot="1">
      <c r="A81" s="152" t="s">
        <v>14</v>
      </c>
      <c r="B81" s="153">
        <f>SUM(B70:B80)</f>
        <v>0</v>
      </c>
      <c r="C81" s="153">
        <f>SUM(C70:C80)</f>
        <v>0</v>
      </c>
      <c r="D81" s="154" t="e">
        <f>B81/C81*100</f>
        <v>#DIV/0!</v>
      </c>
      <c r="E81" s="79"/>
    </row>
    <row r="83" spans="1:4" ht="16.5" thickBot="1">
      <c r="A83" s="598" t="s">
        <v>44</v>
      </c>
      <c r="B83" s="642"/>
      <c r="C83" s="642"/>
      <c r="D83" s="642"/>
    </row>
    <row r="84" spans="1:5" ht="48" thickBot="1">
      <c r="A84" s="149" t="s">
        <v>2</v>
      </c>
      <c r="B84" s="149" t="s">
        <v>70</v>
      </c>
      <c r="C84" s="150" t="s">
        <v>60</v>
      </c>
      <c r="D84" s="151" t="s">
        <v>71</v>
      </c>
      <c r="E84" s="76"/>
    </row>
    <row r="85" spans="1:5" ht="15">
      <c r="A85" s="155" t="s">
        <v>3</v>
      </c>
      <c r="B85" s="5"/>
      <c r="C85" s="6"/>
      <c r="D85" s="93" t="e">
        <f>B85/C85*100</f>
        <v>#DIV/0!</v>
      </c>
      <c r="E85" s="77"/>
    </row>
    <row r="86" spans="1:5" ht="15">
      <c r="A86" s="156" t="s">
        <v>12</v>
      </c>
      <c r="B86" s="7"/>
      <c r="C86" s="7"/>
      <c r="D86" s="94" t="e">
        <f aca="true" t="shared" si="5" ref="D86:D95">B86/C86*100</f>
        <v>#DIV/0!</v>
      </c>
      <c r="E86" s="78"/>
    </row>
    <row r="87" spans="1:5" ht="15">
      <c r="A87" s="156" t="s">
        <v>11</v>
      </c>
      <c r="B87" s="7"/>
      <c r="C87" s="7"/>
      <c r="D87" s="94" t="e">
        <f t="shared" si="5"/>
        <v>#DIV/0!</v>
      </c>
      <c r="E87" s="78"/>
    </row>
    <row r="88" spans="1:5" ht="15">
      <c r="A88" s="156" t="s">
        <v>8</v>
      </c>
      <c r="B88" s="7"/>
      <c r="C88" s="8"/>
      <c r="D88" s="94" t="e">
        <f t="shared" si="5"/>
        <v>#DIV/0!</v>
      </c>
      <c r="E88" s="78"/>
    </row>
    <row r="89" spans="1:5" ht="15">
      <c r="A89" s="156" t="s">
        <v>5</v>
      </c>
      <c r="B89" s="8"/>
      <c r="C89" s="8"/>
      <c r="D89" s="94" t="e">
        <f t="shared" si="5"/>
        <v>#DIV/0!</v>
      </c>
      <c r="E89" s="78"/>
    </row>
    <row r="90" spans="1:5" ht="15">
      <c r="A90" s="156" t="s">
        <v>13</v>
      </c>
      <c r="B90" s="8"/>
      <c r="C90" s="8"/>
      <c r="D90" s="94" t="e">
        <f t="shared" si="5"/>
        <v>#DIV/0!</v>
      </c>
      <c r="E90" s="78"/>
    </row>
    <row r="91" spans="1:5" ht="15">
      <c r="A91" s="156" t="s">
        <v>9</v>
      </c>
      <c r="B91" s="8"/>
      <c r="C91" s="7"/>
      <c r="D91" s="94" t="e">
        <f t="shared" si="5"/>
        <v>#DIV/0!</v>
      </c>
      <c r="E91" s="78"/>
    </row>
    <row r="92" spans="1:5" ht="15">
      <c r="A92" s="156" t="s">
        <v>10</v>
      </c>
      <c r="B92" s="7"/>
      <c r="C92" s="7"/>
      <c r="D92" s="94" t="e">
        <f t="shared" si="5"/>
        <v>#DIV/0!</v>
      </c>
      <c r="E92" s="78"/>
    </row>
    <row r="93" spans="1:5" ht="15">
      <c r="A93" s="157" t="s">
        <v>6</v>
      </c>
      <c r="B93" s="7"/>
      <c r="C93" s="7"/>
      <c r="D93" s="94" t="e">
        <f t="shared" si="5"/>
        <v>#DIV/0!</v>
      </c>
      <c r="E93" s="78"/>
    </row>
    <row r="94" spans="1:5" ht="15">
      <c r="A94" s="157" t="s">
        <v>4</v>
      </c>
      <c r="B94" s="7"/>
      <c r="C94" s="7"/>
      <c r="D94" s="94" t="e">
        <f t="shared" si="5"/>
        <v>#DIV/0!</v>
      </c>
      <c r="E94" s="78"/>
    </row>
    <row r="95" spans="1:5" ht="15.75" thickBot="1">
      <c r="A95" s="157" t="s">
        <v>7</v>
      </c>
      <c r="B95" s="7"/>
      <c r="C95" s="9"/>
      <c r="D95" s="95" t="e">
        <f t="shared" si="5"/>
        <v>#DIV/0!</v>
      </c>
      <c r="E95" s="78"/>
    </row>
    <row r="96" spans="1:5" ht="16.5" thickBot="1">
      <c r="A96" s="152" t="s">
        <v>14</v>
      </c>
      <c r="B96" s="153">
        <f>SUM(B85:B95)</f>
        <v>0</v>
      </c>
      <c r="C96" s="153">
        <f>SUM(C85:C95)</f>
        <v>0</v>
      </c>
      <c r="D96" s="154" t="e">
        <f>B96/C96*100</f>
        <v>#DIV/0!</v>
      </c>
      <c r="E96" s="79"/>
    </row>
    <row r="98" spans="1:4" ht="16.5" thickBot="1">
      <c r="A98" s="598" t="s">
        <v>45</v>
      </c>
      <c r="B98" s="642"/>
      <c r="C98" s="642"/>
      <c r="D98" s="642"/>
    </row>
    <row r="99" spans="1:5" ht="48" thickBot="1">
      <c r="A99" s="149" t="s">
        <v>2</v>
      </c>
      <c r="B99" s="149" t="s">
        <v>70</v>
      </c>
      <c r="C99" s="150" t="s">
        <v>60</v>
      </c>
      <c r="D99" s="151" t="s">
        <v>71</v>
      </c>
      <c r="E99" s="76"/>
    </row>
    <row r="100" spans="1:5" ht="15">
      <c r="A100" s="155" t="s">
        <v>3</v>
      </c>
      <c r="B100" s="5"/>
      <c r="C100" s="6"/>
      <c r="D100" s="93" t="e">
        <f>B100/C100*100</f>
        <v>#DIV/0!</v>
      </c>
      <c r="E100" s="77"/>
    </row>
    <row r="101" spans="1:5" ht="15">
      <c r="A101" s="156" t="s">
        <v>12</v>
      </c>
      <c r="B101" s="7"/>
      <c r="C101" s="7"/>
      <c r="D101" s="94" t="e">
        <f aca="true" t="shared" si="6" ref="D101:D110">B101/C101*100</f>
        <v>#DIV/0!</v>
      </c>
      <c r="E101" s="78"/>
    </row>
    <row r="102" spans="1:5" ht="15">
      <c r="A102" s="156" t="s">
        <v>11</v>
      </c>
      <c r="B102" s="7"/>
      <c r="C102" s="7"/>
      <c r="D102" s="94" t="e">
        <f t="shared" si="6"/>
        <v>#DIV/0!</v>
      </c>
      <c r="E102" s="78"/>
    </row>
    <row r="103" spans="1:5" ht="15">
      <c r="A103" s="156" t="s">
        <v>8</v>
      </c>
      <c r="B103" s="7"/>
      <c r="C103" s="8"/>
      <c r="D103" s="94" t="e">
        <f t="shared" si="6"/>
        <v>#DIV/0!</v>
      </c>
      <c r="E103" s="78"/>
    </row>
    <row r="104" spans="1:5" ht="15">
      <c r="A104" s="156" t="s">
        <v>5</v>
      </c>
      <c r="B104" s="8"/>
      <c r="C104" s="8"/>
      <c r="D104" s="94" t="e">
        <f t="shared" si="6"/>
        <v>#DIV/0!</v>
      </c>
      <c r="E104" s="78"/>
    </row>
    <row r="105" spans="1:5" ht="15">
      <c r="A105" s="156" t="s">
        <v>13</v>
      </c>
      <c r="B105" s="8"/>
      <c r="C105" s="8"/>
      <c r="D105" s="94" t="e">
        <f t="shared" si="6"/>
        <v>#DIV/0!</v>
      </c>
      <c r="E105" s="78"/>
    </row>
    <row r="106" spans="1:5" ht="15">
      <c r="A106" s="156" t="s">
        <v>9</v>
      </c>
      <c r="B106" s="8"/>
      <c r="C106" s="7"/>
      <c r="D106" s="94" t="e">
        <f t="shared" si="6"/>
        <v>#DIV/0!</v>
      </c>
      <c r="E106" s="78"/>
    </row>
    <row r="107" spans="1:5" ht="15">
      <c r="A107" s="156" t="s">
        <v>10</v>
      </c>
      <c r="B107" s="7"/>
      <c r="C107" s="7"/>
      <c r="D107" s="94" t="e">
        <f t="shared" si="6"/>
        <v>#DIV/0!</v>
      </c>
      <c r="E107" s="78"/>
    </row>
    <row r="108" spans="1:5" ht="15">
      <c r="A108" s="157" t="s">
        <v>6</v>
      </c>
      <c r="B108" s="7"/>
      <c r="C108" s="7"/>
      <c r="D108" s="94" t="e">
        <f t="shared" si="6"/>
        <v>#DIV/0!</v>
      </c>
      <c r="E108" s="78"/>
    </row>
    <row r="109" spans="1:5" ht="15">
      <c r="A109" s="157" t="s">
        <v>4</v>
      </c>
      <c r="B109" s="7"/>
      <c r="C109" s="7"/>
      <c r="D109" s="94" t="e">
        <f t="shared" si="6"/>
        <v>#DIV/0!</v>
      </c>
      <c r="E109" s="78"/>
    </row>
    <row r="110" spans="1:5" ht="15.75" thickBot="1">
      <c r="A110" s="157" t="s">
        <v>7</v>
      </c>
      <c r="B110" s="7"/>
      <c r="C110" s="9"/>
      <c r="D110" s="95" t="e">
        <f t="shared" si="6"/>
        <v>#DIV/0!</v>
      </c>
      <c r="E110" s="78"/>
    </row>
    <row r="111" spans="1:5" ht="16.5" thickBot="1">
      <c r="A111" s="152" t="s">
        <v>14</v>
      </c>
      <c r="B111" s="153">
        <f>SUM(B100:B110)</f>
        <v>0</v>
      </c>
      <c r="C111" s="153">
        <f>SUM(C100:C110)</f>
        <v>0</v>
      </c>
      <c r="D111" s="154" t="e">
        <f>B111/C111*100</f>
        <v>#DIV/0!</v>
      </c>
      <c r="E111" s="79"/>
    </row>
    <row r="113" spans="1:4" ht="16.5" thickBot="1">
      <c r="A113" s="598" t="s">
        <v>46</v>
      </c>
      <c r="B113" s="642"/>
      <c r="C113" s="642"/>
      <c r="D113" s="642"/>
    </row>
    <row r="114" spans="1:5" ht="48" thickBot="1">
      <c r="A114" s="149" t="s">
        <v>2</v>
      </c>
      <c r="B114" s="149" t="s">
        <v>70</v>
      </c>
      <c r="C114" s="150" t="s">
        <v>60</v>
      </c>
      <c r="D114" s="151" t="s">
        <v>71</v>
      </c>
      <c r="E114" s="76"/>
    </row>
    <row r="115" spans="1:5" ht="15">
      <c r="A115" s="155" t="s">
        <v>3</v>
      </c>
      <c r="B115" s="5"/>
      <c r="C115" s="6"/>
      <c r="D115" s="93" t="e">
        <f>B115/C115*100</f>
        <v>#DIV/0!</v>
      </c>
      <c r="E115" s="77"/>
    </row>
    <row r="116" spans="1:5" ht="15">
      <c r="A116" s="156" t="s">
        <v>12</v>
      </c>
      <c r="B116" s="7"/>
      <c r="C116" s="7"/>
      <c r="D116" s="94" t="e">
        <f aca="true" t="shared" si="7" ref="D116:D125">B116/C116*100</f>
        <v>#DIV/0!</v>
      </c>
      <c r="E116" s="78"/>
    </row>
    <row r="117" spans="1:5" ht="15">
      <c r="A117" s="156" t="s">
        <v>11</v>
      </c>
      <c r="B117" s="7"/>
      <c r="C117" s="7"/>
      <c r="D117" s="94" t="e">
        <f t="shared" si="7"/>
        <v>#DIV/0!</v>
      </c>
      <c r="E117" s="78"/>
    </row>
    <row r="118" spans="1:5" ht="15">
      <c r="A118" s="156" t="s">
        <v>8</v>
      </c>
      <c r="B118" s="7"/>
      <c r="C118" s="8"/>
      <c r="D118" s="94" t="e">
        <f t="shared" si="7"/>
        <v>#DIV/0!</v>
      </c>
      <c r="E118" s="78"/>
    </row>
    <row r="119" spans="1:5" ht="15">
      <c r="A119" s="156" t="s">
        <v>5</v>
      </c>
      <c r="B119" s="8"/>
      <c r="C119" s="8"/>
      <c r="D119" s="94" t="e">
        <f t="shared" si="7"/>
        <v>#DIV/0!</v>
      </c>
      <c r="E119" s="78"/>
    </row>
    <row r="120" spans="1:5" ht="15">
      <c r="A120" s="156" t="s">
        <v>13</v>
      </c>
      <c r="B120" s="8"/>
      <c r="C120" s="8"/>
      <c r="D120" s="94" t="e">
        <f t="shared" si="7"/>
        <v>#DIV/0!</v>
      </c>
      <c r="E120" s="78"/>
    </row>
    <row r="121" spans="1:5" ht="15">
      <c r="A121" s="156" t="s">
        <v>9</v>
      </c>
      <c r="B121" s="8"/>
      <c r="C121" s="7"/>
      <c r="D121" s="94" t="e">
        <f t="shared" si="7"/>
        <v>#DIV/0!</v>
      </c>
      <c r="E121" s="78"/>
    </row>
    <row r="122" spans="1:5" ht="15">
      <c r="A122" s="156" t="s">
        <v>10</v>
      </c>
      <c r="B122" s="7"/>
      <c r="C122" s="7"/>
      <c r="D122" s="94" t="e">
        <f t="shared" si="7"/>
        <v>#DIV/0!</v>
      </c>
      <c r="E122" s="78"/>
    </row>
    <row r="123" spans="1:5" ht="15">
      <c r="A123" s="157" t="s">
        <v>6</v>
      </c>
      <c r="B123" s="7"/>
      <c r="C123" s="7"/>
      <c r="D123" s="94" t="e">
        <f t="shared" si="7"/>
        <v>#DIV/0!</v>
      </c>
      <c r="E123" s="78"/>
    </row>
    <row r="124" spans="1:5" ht="15">
      <c r="A124" s="157" t="s">
        <v>4</v>
      </c>
      <c r="B124" s="7"/>
      <c r="C124" s="7"/>
      <c r="D124" s="94" t="e">
        <f t="shared" si="7"/>
        <v>#DIV/0!</v>
      </c>
      <c r="E124" s="78"/>
    </row>
    <row r="125" spans="1:5" ht="15.75" thickBot="1">
      <c r="A125" s="157" t="s">
        <v>7</v>
      </c>
      <c r="B125" s="7"/>
      <c r="C125" s="9"/>
      <c r="D125" s="95" t="e">
        <f t="shared" si="7"/>
        <v>#DIV/0!</v>
      </c>
      <c r="E125" s="78"/>
    </row>
    <row r="126" spans="1:5" ht="16.5" thickBot="1">
      <c r="A126" s="152" t="s">
        <v>14</v>
      </c>
      <c r="B126" s="153">
        <f>SUM(B115:B125)</f>
        <v>0</v>
      </c>
      <c r="C126" s="153">
        <f>SUM(C115:C125)</f>
        <v>0</v>
      </c>
      <c r="D126" s="154" t="e">
        <f>B126/C126*100</f>
        <v>#DIV/0!</v>
      </c>
      <c r="E126" s="79"/>
    </row>
    <row r="128" spans="1:4" ht="16.5" thickBot="1">
      <c r="A128" s="598" t="s">
        <v>47</v>
      </c>
      <c r="B128" s="642"/>
      <c r="C128" s="642"/>
      <c r="D128" s="642"/>
    </row>
    <row r="129" spans="1:5" ht="48" thickBot="1">
      <c r="A129" s="149" t="s">
        <v>2</v>
      </c>
      <c r="B129" s="149" t="s">
        <v>70</v>
      </c>
      <c r="C129" s="150" t="s">
        <v>60</v>
      </c>
      <c r="D129" s="151" t="s">
        <v>71</v>
      </c>
      <c r="E129" s="76"/>
    </row>
    <row r="130" spans="1:5" ht="15">
      <c r="A130" s="155" t="s">
        <v>3</v>
      </c>
      <c r="B130" s="5"/>
      <c r="C130" s="6"/>
      <c r="D130" s="93" t="e">
        <f>B130/C130*100</f>
        <v>#DIV/0!</v>
      </c>
      <c r="E130" s="77"/>
    </row>
    <row r="131" spans="1:5" ht="15">
      <c r="A131" s="156" t="s">
        <v>12</v>
      </c>
      <c r="B131" s="7"/>
      <c r="C131" s="7"/>
      <c r="D131" s="94" t="e">
        <f aca="true" t="shared" si="8" ref="D131:D140">B131/C131*100</f>
        <v>#DIV/0!</v>
      </c>
      <c r="E131" s="78"/>
    </row>
    <row r="132" spans="1:5" ht="15">
      <c r="A132" s="156" t="s">
        <v>11</v>
      </c>
      <c r="B132" s="7"/>
      <c r="C132" s="7"/>
      <c r="D132" s="94" t="e">
        <f t="shared" si="8"/>
        <v>#DIV/0!</v>
      </c>
      <c r="E132" s="78"/>
    </row>
    <row r="133" spans="1:5" ht="15">
      <c r="A133" s="156" t="s">
        <v>8</v>
      </c>
      <c r="B133" s="7"/>
      <c r="C133" s="8"/>
      <c r="D133" s="94" t="e">
        <f t="shared" si="8"/>
        <v>#DIV/0!</v>
      </c>
      <c r="E133" s="78"/>
    </row>
    <row r="134" spans="1:5" ht="15">
      <c r="A134" s="156" t="s">
        <v>5</v>
      </c>
      <c r="B134" s="8"/>
      <c r="C134" s="8"/>
      <c r="D134" s="94" t="e">
        <f t="shared" si="8"/>
        <v>#DIV/0!</v>
      </c>
      <c r="E134" s="78"/>
    </row>
    <row r="135" spans="1:5" ht="15">
      <c r="A135" s="156" t="s">
        <v>13</v>
      </c>
      <c r="B135" s="8"/>
      <c r="C135" s="8"/>
      <c r="D135" s="94" t="e">
        <f t="shared" si="8"/>
        <v>#DIV/0!</v>
      </c>
      <c r="E135" s="78"/>
    </row>
    <row r="136" spans="1:5" ht="15">
      <c r="A136" s="156" t="s">
        <v>9</v>
      </c>
      <c r="B136" s="8"/>
      <c r="C136" s="7"/>
      <c r="D136" s="94" t="e">
        <f t="shared" si="8"/>
        <v>#DIV/0!</v>
      </c>
      <c r="E136" s="78"/>
    </row>
    <row r="137" spans="1:5" ht="15">
      <c r="A137" s="156" t="s">
        <v>10</v>
      </c>
      <c r="B137" s="7"/>
      <c r="C137" s="7"/>
      <c r="D137" s="94" t="e">
        <f t="shared" si="8"/>
        <v>#DIV/0!</v>
      </c>
      <c r="E137" s="78"/>
    </row>
    <row r="138" spans="1:5" ht="15">
      <c r="A138" s="157" t="s">
        <v>6</v>
      </c>
      <c r="B138" s="7"/>
      <c r="C138" s="7"/>
      <c r="D138" s="94" t="e">
        <f t="shared" si="8"/>
        <v>#DIV/0!</v>
      </c>
      <c r="E138" s="78"/>
    </row>
    <row r="139" spans="1:5" ht="15">
      <c r="A139" s="157" t="s">
        <v>4</v>
      </c>
      <c r="B139" s="7"/>
      <c r="C139" s="7"/>
      <c r="D139" s="94" t="e">
        <f t="shared" si="8"/>
        <v>#DIV/0!</v>
      </c>
      <c r="E139" s="78"/>
    </row>
    <row r="140" spans="1:5" ht="15.75" thickBot="1">
      <c r="A140" s="157" t="s">
        <v>7</v>
      </c>
      <c r="B140" s="7"/>
      <c r="C140" s="9"/>
      <c r="D140" s="95" t="e">
        <f t="shared" si="8"/>
        <v>#DIV/0!</v>
      </c>
      <c r="E140" s="78"/>
    </row>
    <row r="141" spans="1:5" ht="16.5" thickBot="1">
      <c r="A141" s="152" t="s">
        <v>14</v>
      </c>
      <c r="B141" s="153">
        <f>SUM(B130:B140)</f>
        <v>0</v>
      </c>
      <c r="C141" s="153">
        <f>SUM(C130:C140)</f>
        <v>0</v>
      </c>
      <c r="D141" s="154" t="e">
        <f>B141/C141*100</f>
        <v>#DIV/0!</v>
      </c>
      <c r="E141" s="79"/>
    </row>
    <row r="143" spans="1:4" ht="16.5" thickBot="1">
      <c r="A143" s="598" t="s">
        <v>48</v>
      </c>
      <c r="B143" s="642"/>
      <c r="C143" s="642"/>
      <c r="D143" s="642"/>
    </row>
    <row r="144" spans="1:5" ht="48" thickBot="1">
      <c r="A144" s="149" t="s">
        <v>2</v>
      </c>
      <c r="B144" s="149" t="s">
        <v>70</v>
      </c>
      <c r="C144" s="150" t="s">
        <v>60</v>
      </c>
      <c r="D144" s="151" t="s">
        <v>71</v>
      </c>
      <c r="E144" s="76"/>
    </row>
    <row r="145" spans="1:5" ht="15">
      <c r="A145" s="155" t="s">
        <v>3</v>
      </c>
      <c r="B145" s="5"/>
      <c r="C145" s="6"/>
      <c r="D145" s="93" t="e">
        <f>B145/C145*100</f>
        <v>#DIV/0!</v>
      </c>
      <c r="E145" s="77"/>
    </row>
    <row r="146" spans="1:5" ht="15">
      <c r="A146" s="156" t="s">
        <v>12</v>
      </c>
      <c r="B146" s="7"/>
      <c r="C146" s="7"/>
      <c r="D146" s="94" t="e">
        <f aca="true" t="shared" si="9" ref="D146:D155">B146/C146*100</f>
        <v>#DIV/0!</v>
      </c>
      <c r="E146" s="78"/>
    </row>
    <row r="147" spans="1:5" ht="15">
      <c r="A147" s="156" t="s">
        <v>11</v>
      </c>
      <c r="B147" s="7"/>
      <c r="C147" s="7"/>
      <c r="D147" s="94" t="e">
        <f t="shared" si="9"/>
        <v>#DIV/0!</v>
      </c>
      <c r="E147" s="78"/>
    </row>
    <row r="148" spans="1:5" ht="15">
      <c r="A148" s="156" t="s">
        <v>8</v>
      </c>
      <c r="B148" s="7"/>
      <c r="C148" s="8"/>
      <c r="D148" s="94" t="e">
        <f t="shared" si="9"/>
        <v>#DIV/0!</v>
      </c>
      <c r="E148" s="78"/>
    </row>
    <row r="149" spans="1:5" ht="15">
      <c r="A149" s="156" t="s">
        <v>5</v>
      </c>
      <c r="B149" s="8"/>
      <c r="C149" s="8"/>
      <c r="D149" s="94" t="e">
        <f t="shared" si="9"/>
        <v>#DIV/0!</v>
      </c>
      <c r="E149" s="78"/>
    </row>
    <row r="150" spans="1:5" ht="15">
      <c r="A150" s="156" t="s">
        <v>13</v>
      </c>
      <c r="B150" s="8"/>
      <c r="C150" s="8"/>
      <c r="D150" s="94" t="e">
        <f t="shared" si="9"/>
        <v>#DIV/0!</v>
      </c>
      <c r="E150" s="78"/>
    </row>
    <row r="151" spans="1:5" ht="15">
      <c r="A151" s="156" t="s">
        <v>9</v>
      </c>
      <c r="B151" s="8"/>
      <c r="C151" s="7"/>
      <c r="D151" s="94" t="e">
        <f t="shared" si="9"/>
        <v>#DIV/0!</v>
      </c>
      <c r="E151" s="78"/>
    </row>
    <row r="152" spans="1:5" ht="15">
      <c r="A152" s="156" t="s">
        <v>10</v>
      </c>
      <c r="B152" s="7"/>
      <c r="C152" s="7"/>
      <c r="D152" s="94" t="e">
        <f t="shared" si="9"/>
        <v>#DIV/0!</v>
      </c>
      <c r="E152" s="78"/>
    </row>
    <row r="153" spans="1:5" ht="15">
      <c r="A153" s="157" t="s">
        <v>6</v>
      </c>
      <c r="B153" s="7"/>
      <c r="C153" s="7"/>
      <c r="D153" s="94" t="e">
        <f t="shared" si="9"/>
        <v>#DIV/0!</v>
      </c>
      <c r="E153" s="78"/>
    </row>
    <row r="154" spans="1:5" ht="15">
      <c r="A154" s="157" t="s">
        <v>4</v>
      </c>
      <c r="B154" s="7"/>
      <c r="C154" s="7"/>
      <c r="D154" s="94" t="e">
        <f t="shared" si="9"/>
        <v>#DIV/0!</v>
      </c>
      <c r="E154" s="78"/>
    </row>
    <row r="155" spans="1:5" ht="15.75" thickBot="1">
      <c r="A155" s="157" t="s">
        <v>7</v>
      </c>
      <c r="B155" s="7"/>
      <c r="C155" s="9"/>
      <c r="D155" s="95" t="e">
        <f t="shared" si="9"/>
        <v>#DIV/0!</v>
      </c>
      <c r="E155" s="78"/>
    </row>
    <row r="156" spans="1:5" ht="16.5" thickBot="1">
      <c r="A156" s="152" t="s">
        <v>14</v>
      </c>
      <c r="B156" s="153">
        <f>SUM(B145:B155)</f>
        <v>0</v>
      </c>
      <c r="C156" s="153">
        <f>SUM(C145:C155)</f>
        <v>0</v>
      </c>
      <c r="D156" s="154" t="e">
        <f>B156/C156*100</f>
        <v>#DIV/0!</v>
      </c>
      <c r="E156" s="79"/>
    </row>
    <row r="158" spans="1:4" ht="16.5" thickBot="1">
      <c r="A158" s="598" t="s">
        <v>49</v>
      </c>
      <c r="B158" s="642"/>
      <c r="C158" s="642"/>
      <c r="D158" s="642"/>
    </row>
    <row r="159" spans="1:5" ht="48" thickBot="1">
      <c r="A159" s="149" t="s">
        <v>2</v>
      </c>
      <c r="B159" s="149" t="s">
        <v>70</v>
      </c>
      <c r="C159" s="150" t="s">
        <v>60</v>
      </c>
      <c r="D159" s="151" t="s">
        <v>71</v>
      </c>
      <c r="E159" s="76"/>
    </row>
    <row r="160" spans="1:5" ht="15">
      <c r="A160" s="155" t="s">
        <v>3</v>
      </c>
      <c r="B160" s="5"/>
      <c r="C160" s="6"/>
      <c r="D160" s="93" t="e">
        <f>B160/C160*100</f>
        <v>#DIV/0!</v>
      </c>
      <c r="E160" s="77"/>
    </row>
    <row r="161" spans="1:5" ht="15">
      <c r="A161" s="156" t="s">
        <v>12</v>
      </c>
      <c r="B161" s="7"/>
      <c r="C161" s="7"/>
      <c r="D161" s="94" t="e">
        <f aca="true" t="shared" si="10" ref="D161:D170">B161/C161*100</f>
        <v>#DIV/0!</v>
      </c>
      <c r="E161" s="78"/>
    </row>
    <row r="162" spans="1:5" ht="15">
      <c r="A162" s="156" t="s">
        <v>11</v>
      </c>
      <c r="B162" s="7"/>
      <c r="C162" s="7"/>
      <c r="D162" s="94" t="e">
        <f t="shared" si="10"/>
        <v>#DIV/0!</v>
      </c>
      <c r="E162" s="78"/>
    </row>
    <row r="163" spans="1:5" ht="15">
      <c r="A163" s="156" t="s">
        <v>8</v>
      </c>
      <c r="B163" s="7"/>
      <c r="C163" s="8"/>
      <c r="D163" s="94" t="e">
        <f t="shared" si="10"/>
        <v>#DIV/0!</v>
      </c>
      <c r="E163" s="78"/>
    </row>
    <row r="164" spans="1:5" ht="15">
      <c r="A164" s="156" t="s">
        <v>5</v>
      </c>
      <c r="B164" s="8"/>
      <c r="C164" s="8"/>
      <c r="D164" s="94" t="e">
        <f t="shared" si="10"/>
        <v>#DIV/0!</v>
      </c>
      <c r="E164" s="78"/>
    </row>
    <row r="165" spans="1:5" ht="15">
      <c r="A165" s="156" t="s">
        <v>13</v>
      </c>
      <c r="B165" s="8"/>
      <c r="C165" s="8"/>
      <c r="D165" s="94" t="e">
        <f t="shared" si="10"/>
        <v>#DIV/0!</v>
      </c>
      <c r="E165" s="78"/>
    </row>
    <row r="166" spans="1:5" ht="15">
      <c r="A166" s="156" t="s">
        <v>9</v>
      </c>
      <c r="B166" s="8"/>
      <c r="C166" s="7"/>
      <c r="D166" s="94" t="e">
        <f t="shared" si="10"/>
        <v>#DIV/0!</v>
      </c>
      <c r="E166" s="78"/>
    </row>
    <row r="167" spans="1:5" ht="15">
      <c r="A167" s="156" t="s">
        <v>10</v>
      </c>
      <c r="B167" s="7"/>
      <c r="C167" s="7"/>
      <c r="D167" s="94" t="e">
        <f t="shared" si="10"/>
        <v>#DIV/0!</v>
      </c>
      <c r="E167" s="78"/>
    </row>
    <row r="168" spans="1:5" ht="15">
      <c r="A168" s="157" t="s">
        <v>6</v>
      </c>
      <c r="B168" s="7"/>
      <c r="C168" s="7"/>
      <c r="D168" s="94" t="e">
        <f t="shared" si="10"/>
        <v>#DIV/0!</v>
      </c>
      <c r="E168" s="78"/>
    </row>
    <row r="169" spans="1:5" ht="15">
      <c r="A169" s="157" t="s">
        <v>4</v>
      </c>
      <c r="B169" s="7"/>
      <c r="C169" s="7"/>
      <c r="D169" s="94" t="e">
        <f t="shared" si="10"/>
        <v>#DIV/0!</v>
      </c>
      <c r="E169" s="78"/>
    </row>
    <row r="170" spans="1:5" ht="15.75" thickBot="1">
      <c r="A170" s="157" t="s">
        <v>7</v>
      </c>
      <c r="B170" s="7"/>
      <c r="C170" s="9"/>
      <c r="D170" s="95" t="e">
        <f t="shared" si="10"/>
        <v>#DIV/0!</v>
      </c>
      <c r="E170" s="78"/>
    </row>
    <row r="171" spans="1:5" ht="16.5" thickBot="1">
      <c r="A171" s="152" t="s">
        <v>14</v>
      </c>
      <c r="B171" s="153">
        <f>SUM(B160:B170)</f>
        <v>0</v>
      </c>
      <c r="C171" s="153">
        <f>SUM(C160:C170)</f>
        <v>0</v>
      </c>
      <c r="D171" s="154" t="e">
        <f>B171/C171*100</f>
        <v>#DIV/0!</v>
      </c>
      <c r="E171" s="79"/>
    </row>
    <row r="173" spans="1:4" ht="16.5" thickBot="1">
      <c r="A173" s="598" t="s">
        <v>50</v>
      </c>
      <c r="B173" s="642"/>
      <c r="C173" s="642"/>
      <c r="D173" s="642"/>
    </row>
    <row r="174" spans="1:5" ht="48" thickBot="1">
      <c r="A174" s="149" t="s">
        <v>2</v>
      </c>
      <c r="B174" s="149" t="s">
        <v>70</v>
      </c>
      <c r="C174" s="150" t="s">
        <v>60</v>
      </c>
      <c r="D174" s="151" t="s">
        <v>71</v>
      </c>
      <c r="E174" s="76"/>
    </row>
    <row r="175" spans="1:5" ht="15">
      <c r="A175" s="155" t="s">
        <v>3</v>
      </c>
      <c r="B175" s="5"/>
      <c r="C175" s="6"/>
      <c r="D175" s="93" t="e">
        <f>B175/C175*100</f>
        <v>#DIV/0!</v>
      </c>
      <c r="E175" s="77"/>
    </row>
    <row r="176" spans="1:5" ht="15">
      <c r="A176" s="156" t="s">
        <v>12</v>
      </c>
      <c r="B176" s="7"/>
      <c r="C176" s="7"/>
      <c r="D176" s="94" t="e">
        <f aca="true" t="shared" si="11" ref="D176:D185">B176/C176*100</f>
        <v>#DIV/0!</v>
      </c>
      <c r="E176" s="78"/>
    </row>
    <row r="177" spans="1:5" ht="15">
      <c r="A177" s="156" t="s">
        <v>11</v>
      </c>
      <c r="B177" s="7"/>
      <c r="C177" s="7"/>
      <c r="D177" s="94" t="e">
        <f t="shared" si="11"/>
        <v>#DIV/0!</v>
      </c>
      <c r="E177" s="78"/>
    </row>
    <row r="178" spans="1:5" ht="15">
      <c r="A178" s="156" t="s">
        <v>8</v>
      </c>
      <c r="B178" s="7"/>
      <c r="C178" s="8"/>
      <c r="D178" s="94" t="e">
        <f t="shared" si="11"/>
        <v>#DIV/0!</v>
      </c>
      <c r="E178" s="78"/>
    </row>
    <row r="179" spans="1:5" ht="15">
      <c r="A179" s="156" t="s">
        <v>5</v>
      </c>
      <c r="B179" s="8"/>
      <c r="C179" s="8"/>
      <c r="D179" s="94" t="e">
        <f t="shared" si="11"/>
        <v>#DIV/0!</v>
      </c>
      <c r="E179" s="78"/>
    </row>
    <row r="180" spans="1:5" ht="15">
      <c r="A180" s="156" t="s">
        <v>13</v>
      </c>
      <c r="B180" s="8"/>
      <c r="C180" s="8"/>
      <c r="D180" s="94" t="e">
        <f t="shared" si="11"/>
        <v>#DIV/0!</v>
      </c>
      <c r="E180" s="78"/>
    </row>
    <row r="181" spans="1:5" ht="15">
      <c r="A181" s="156" t="s">
        <v>9</v>
      </c>
      <c r="B181" s="8"/>
      <c r="C181" s="7"/>
      <c r="D181" s="94" t="e">
        <f t="shared" si="11"/>
        <v>#DIV/0!</v>
      </c>
      <c r="E181" s="78"/>
    </row>
    <row r="182" spans="1:5" ht="15">
      <c r="A182" s="156" t="s">
        <v>10</v>
      </c>
      <c r="B182" s="7"/>
      <c r="C182" s="7"/>
      <c r="D182" s="94" t="e">
        <f t="shared" si="11"/>
        <v>#DIV/0!</v>
      </c>
      <c r="E182" s="78"/>
    </row>
    <row r="183" spans="1:5" ht="15">
      <c r="A183" s="157" t="s">
        <v>6</v>
      </c>
      <c r="B183" s="7"/>
      <c r="C183" s="7"/>
      <c r="D183" s="94" t="e">
        <f t="shared" si="11"/>
        <v>#DIV/0!</v>
      </c>
      <c r="E183" s="78"/>
    </row>
    <row r="184" spans="1:5" ht="15">
      <c r="A184" s="157" t="s">
        <v>4</v>
      </c>
      <c r="B184" s="7"/>
      <c r="C184" s="7"/>
      <c r="D184" s="94" t="e">
        <f t="shared" si="11"/>
        <v>#DIV/0!</v>
      </c>
      <c r="E184" s="78"/>
    </row>
    <row r="185" spans="1:5" ht="15.75" thickBot="1">
      <c r="A185" s="157" t="s">
        <v>7</v>
      </c>
      <c r="B185" s="7"/>
      <c r="C185" s="9"/>
      <c r="D185" s="95" t="e">
        <f t="shared" si="11"/>
        <v>#DIV/0!</v>
      </c>
      <c r="E185" s="78"/>
    </row>
    <row r="186" spans="1:5" ht="16.5" thickBot="1">
      <c r="A186" s="152" t="s">
        <v>14</v>
      </c>
      <c r="B186" s="153">
        <f>SUM(B175:B185)</f>
        <v>0</v>
      </c>
      <c r="C186" s="153">
        <f>SUM(C175:C185)</f>
        <v>0</v>
      </c>
      <c r="D186" s="154" t="e">
        <f>B186/C186*100</f>
        <v>#DIV/0!</v>
      </c>
      <c r="E186" s="79"/>
    </row>
    <row r="187" ht="15.75" thickBot="1"/>
    <row r="188" spans="1:5" s="12" customFormat="1" ht="17.25" thickBot="1" thickTop="1">
      <c r="A188" s="600" t="s">
        <v>425</v>
      </c>
      <c r="B188" s="601" t="s">
        <v>57</v>
      </c>
      <c r="C188" s="601"/>
      <c r="D188" s="602"/>
      <c r="E188" s="11"/>
    </row>
    <row r="189" spans="1:5" ht="48" thickBot="1">
      <c r="A189" s="158" t="s">
        <v>2</v>
      </c>
      <c r="B189" s="158" t="s">
        <v>70</v>
      </c>
      <c r="C189" s="158" t="s">
        <v>60</v>
      </c>
      <c r="D189" s="159" t="s">
        <v>71</v>
      </c>
      <c r="E189" s="76"/>
    </row>
    <row r="190" spans="1:5" ht="15">
      <c r="A190" s="155" t="s">
        <v>3</v>
      </c>
      <c r="B190" s="160">
        <f>B175+B160+B145+B130+B115+B100+B85+B70+B55+B40+B25+B10</f>
        <v>0</v>
      </c>
      <c r="C190" s="160">
        <f>C175+C160+C145+C130+C115+C100+C85+C70+C55+C40+C25+C10</f>
        <v>0</v>
      </c>
      <c r="D190" s="93" t="e">
        <f>B190/C190*100</f>
        <v>#DIV/0!</v>
      </c>
      <c r="E190" s="77"/>
    </row>
    <row r="191" spans="1:5" ht="15">
      <c r="A191" s="156" t="s">
        <v>12</v>
      </c>
      <c r="B191" s="161">
        <f aca="true" t="shared" si="12" ref="B191:C200">B176+B161+B146+B131+B116+B101+B86+B71+B56+B41+B26+B11</f>
        <v>0</v>
      </c>
      <c r="C191" s="161">
        <f t="shared" si="12"/>
        <v>0</v>
      </c>
      <c r="D191" s="94" t="e">
        <f>B191/C191*100</f>
        <v>#DIV/0!</v>
      </c>
      <c r="E191" s="78"/>
    </row>
    <row r="192" spans="1:5" ht="15">
      <c r="A192" s="156" t="s">
        <v>11</v>
      </c>
      <c r="B192" s="161">
        <f t="shared" si="12"/>
        <v>0</v>
      </c>
      <c r="C192" s="161">
        <f t="shared" si="12"/>
        <v>0</v>
      </c>
      <c r="D192" s="94" t="e">
        <f aca="true" t="shared" si="13" ref="D192:D200">B192/C192*100</f>
        <v>#DIV/0!</v>
      </c>
      <c r="E192" s="78"/>
    </row>
    <row r="193" spans="1:5" ht="15">
      <c r="A193" s="156" t="s">
        <v>8</v>
      </c>
      <c r="B193" s="161">
        <f t="shared" si="12"/>
        <v>0</v>
      </c>
      <c r="C193" s="161">
        <f t="shared" si="12"/>
        <v>0</v>
      </c>
      <c r="D193" s="94" t="e">
        <f t="shared" si="13"/>
        <v>#DIV/0!</v>
      </c>
      <c r="E193" s="78"/>
    </row>
    <row r="194" spans="1:5" ht="15">
      <c r="A194" s="156" t="s">
        <v>5</v>
      </c>
      <c r="B194" s="161">
        <f t="shared" si="12"/>
        <v>0</v>
      </c>
      <c r="C194" s="161">
        <f t="shared" si="12"/>
        <v>0</v>
      </c>
      <c r="D194" s="94" t="e">
        <f t="shared" si="13"/>
        <v>#DIV/0!</v>
      </c>
      <c r="E194" s="78"/>
    </row>
    <row r="195" spans="1:5" ht="15">
      <c r="A195" s="156" t="s">
        <v>13</v>
      </c>
      <c r="B195" s="161">
        <f t="shared" si="12"/>
        <v>0</v>
      </c>
      <c r="C195" s="161">
        <f t="shared" si="12"/>
        <v>0</v>
      </c>
      <c r="D195" s="94" t="e">
        <f t="shared" si="13"/>
        <v>#DIV/0!</v>
      </c>
      <c r="E195" s="78"/>
    </row>
    <row r="196" spans="1:5" ht="15">
      <c r="A196" s="156" t="s">
        <v>9</v>
      </c>
      <c r="B196" s="161">
        <f t="shared" si="12"/>
        <v>0</v>
      </c>
      <c r="C196" s="161">
        <f t="shared" si="12"/>
        <v>0</v>
      </c>
      <c r="D196" s="94" t="e">
        <f t="shared" si="13"/>
        <v>#DIV/0!</v>
      </c>
      <c r="E196" s="78"/>
    </row>
    <row r="197" spans="1:5" ht="15">
      <c r="A197" s="156" t="s">
        <v>10</v>
      </c>
      <c r="B197" s="161">
        <f t="shared" si="12"/>
        <v>0</v>
      </c>
      <c r="C197" s="161">
        <f t="shared" si="12"/>
        <v>0</v>
      </c>
      <c r="D197" s="94" t="e">
        <f t="shared" si="13"/>
        <v>#DIV/0!</v>
      </c>
      <c r="E197" s="78"/>
    </row>
    <row r="198" spans="1:5" ht="15">
      <c r="A198" s="157" t="s">
        <v>6</v>
      </c>
      <c r="B198" s="161">
        <f t="shared" si="12"/>
        <v>0</v>
      </c>
      <c r="C198" s="161">
        <f t="shared" si="12"/>
        <v>0</v>
      </c>
      <c r="D198" s="94" t="e">
        <f t="shared" si="13"/>
        <v>#DIV/0!</v>
      </c>
      <c r="E198" s="78"/>
    </row>
    <row r="199" spans="1:5" ht="15">
      <c r="A199" s="157" t="s">
        <v>4</v>
      </c>
      <c r="B199" s="161">
        <f t="shared" si="12"/>
        <v>0</v>
      </c>
      <c r="C199" s="161">
        <f t="shared" si="12"/>
        <v>0</v>
      </c>
      <c r="D199" s="94" t="e">
        <f t="shared" si="13"/>
        <v>#DIV/0!</v>
      </c>
      <c r="E199" s="78"/>
    </row>
    <row r="200" spans="1:5" ht="15.75" thickBot="1">
      <c r="A200" s="157" t="s">
        <v>7</v>
      </c>
      <c r="B200" s="162">
        <f t="shared" si="12"/>
        <v>0</v>
      </c>
      <c r="C200" s="162">
        <f t="shared" si="12"/>
        <v>0</v>
      </c>
      <c r="D200" s="95" t="e">
        <f t="shared" si="13"/>
        <v>#DIV/0!</v>
      </c>
      <c r="E200" s="78"/>
    </row>
    <row r="201" spans="1:5" ht="16.5" thickBot="1">
      <c r="A201" s="152" t="s">
        <v>14</v>
      </c>
      <c r="B201" s="163">
        <f>B186+B171+B156+B141+B126+B111+B96+B81+B66+B51+B36+B21</f>
        <v>0</v>
      </c>
      <c r="C201" s="163">
        <f>C186+C171+C156+C141+C126+C111+C96+C81+C66+C51+C36+C21</f>
        <v>0</v>
      </c>
      <c r="D201" s="154" t="e">
        <f>B201/C201*100</f>
        <v>#DIV/0!</v>
      </c>
      <c r="E201" s="79"/>
    </row>
  </sheetData>
  <sheetProtection selectLockedCell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&amp;CDivisão de Infecção Hospitalar - Planilha 1</oddHeader>
    <oddFooter>&amp;R&amp;P de  &amp;N  - &amp;D</oddFooter>
  </headerFooter>
  <rowBreaks count="12" manualBreakCount="12">
    <brk id="21" max="255" man="1"/>
    <brk id="36" max="255" man="1"/>
    <brk id="51" max="255" man="1"/>
    <brk id="66" max="255" man="1"/>
    <brk id="81" max="255" man="1"/>
    <brk id="96" max="255" man="1"/>
    <brk id="111" max="255" man="1"/>
    <brk id="126" max="255" man="1"/>
    <brk id="141" max="255" man="1"/>
    <brk id="156" max="255" man="1"/>
    <brk id="171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8"/>
  <sheetViews>
    <sheetView zoomScale="70" zoomScaleNormal="70" zoomScalePageLayoutView="0" workbookViewId="0" topLeftCell="A1">
      <selection activeCell="A1" sqref="A1:E26"/>
    </sheetView>
  </sheetViews>
  <sheetFormatPr defaultColWidth="9.140625" defaultRowHeight="12.75"/>
  <cols>
    <col min="1" max="1" width="43.00390625" style="4" customWidth="1"/>
    <col min="2" max="4" width="24.140625" style="4" customWidth="1"/>
    <col min="5" max="5" width="15.8515625" style="2" customWidth="1"/>
    <col min="6" max="16384" width="9.140625" style="2" customWidth="1"/>
  </cols>
  <sheetData>
    <row r="1" spans="1:5" s="1" customFormat="1" ht="27" customHeight="1" thickBot="1" thickTop="1">
      <c r="A1" s="592" t="s">
        <v>283</v>
      </c>
      <c r="B1" s="593"/>
      <c r="C1" s="593"/>
      <c r="D1" s="593"/>
      <c r="E1" s="603"/>
    </row>
    <row r="2" spans="1:5" s="1" customFormat="1" ht="18.75" thickBot="1">
      <c r="A2" s="604" t="s">
        <v>51</v>
      </c>
      <c r="B2" s="605"/>
      <c r="C2" s="605"/>
      <c r="D2" s="605"/>
      <c r="E2" s="606"/>
    </row>
    <row r="3" spans="1:5" ht="15.75">
      <c r="A3" s="426" t="s">
        <v>277</v>
      </c>
      <c r="B3" s="427"/>
      <c r="C3" s="427"/>
      <c r="D3" s="427"/>
      <c r="E3" s="428"/>
    </row>
    <row r="4" spans="1:5" ht="15">
      <c r="A4" s="306" t="s">
        <v>392</v>
      </c>
      <c r="B4" s="429"/>
      <c r="C4" s="429"/>
      <c r="D4" s="429"/>
      <c r="E4" s="430"/>
    </row>
    <row r="5" spans="1:5" ht="15.75">
      <c r="A5" s="306" t="s">
        <v>393</v>
      </c>
      <c r="B5" s="498"/>
      <c r="C5" s="498"/>
      <c r="D5" s="498"/>
      <c r="E5" s="430"/>
    </row>
    <row r="6" spans="1:5" ht="16.5" thickBot="1">
      <c r="A6" s="431" t="s">
        <v>394</v>
      </c>
      <c r="B6" s="432"/>
      <c r="C6" s="432"/>
      <c r="D6" s="432"/>
      <c r="E6" s="433"/>
    </row>
    <row r="7" spans="1:5" ht="15.75">
      <c r="A7" s="426" t="s">
        <v>278</v>
      </c>
      <c r="B7" s="427"/>
      <c r="C7" s="427"/>
      <c r="D7" s="427"/>
      <c r="E7" s="428"/>
    </row>
    <row r="8" spans="1:5" ht="16.5" thickBot="1">
      <c r="A8" s="434" t="s">
        <v>279</v>
      </c>
      <c r="B8" s="432"/>
      <c r="C8" s="432"/>
      <c r="D8" s="432"/>
      <c r="E8" s="433"/>
    </row>
    <row r="9" spans="1:5" s="3" customFormat="1" ht="16.5" thickBot="1">
      <c r="A9" s="435" t="s">
        <v>280</v>
      </c>
      <c r="B9" s="436"/>
      <c r="C9" s="436"/>
      <c r="D9" s="436"/>
      <c r="E9" s="437"/>
    </row>
    <row r="10" spans="1:5" ht="16.5" thickBot="1">
      <c r="A10" s="438" t="s">
        <v>52</v>
      </c>
      <c r="B10" s="439"/>
      <c r="C10" s="439"/>
      <c r="D10" s="439"/>
      <c r="E10" s="440"/>
    </row>
    <row r="11" spans="1:4" ht="13.5" customHeight="1" thickTop="1">
      <c r="A11" s="67"/>
      <c r="B11" s="67"/>
      <c r="C11" s="67"/>
      <c r="D11" s="67"/>
    </row>
    <row r="12" spans="1:5" ht="16.5" thickBot="1">
      <c r="A12" s="598" t="s">
        <v>39</v>
      </c>
      <c r="B12" s="642"/>
      <c r="C12" s="642"/>
      <c r="D12" s="642"/>
      <c r="E12" s="643"/>
    </row>
    <row r="13" spans="1:5" ht="48" thickBot="1">
      <c r="A13" s="149" t="s">
        <v>282</v>
      </c>
      <c r="B13" s="164" t="s">
        <v>199</v>
      </c>
      <c r="C13" s="150" t="s">
        <v>281</v>
      </c>
      <c r="D13" s="149" t="s">
        <v>198</v>
      </c>
      <c r="E13" s="149" t="s">
        <v>203</v>
      </c>
    </row>
    <row r="14" spans="1:5" ht="15">
      <c r="A14" s="165" t="s">
        <v>204</v>
      </c>
      <c r="B14" s="54"/>
      <c r="C14" s="54"/>
      <c r="D14" s="93" t="e">
        <f>B14/C14*100</f>
        <v>#DIV/0!</v>
      </c>
      <c r="E14" s="62"/>
    </row>
    <row r="15" spans="1:5" ht="15">
      <c r="A15" s="166" t="s">
        <v>201</v>
      </c>
      <c r="B15" s="50"/>
      <c r="C15" s="50"/>
      <c r="D15" s="94" t="e">
        <f>B15/C15*100</f>
        <v>#DIV/0!</v>
      </c>
      <c r="E15" s="63"/>
    </row>
    <row r="16" spans="1:5" ht="15">
      <c r="A16" s="166" t="s">
        <v>324</v>
      </c>
      <c r="B16" s="53"/>
      <c r="C16" s="53"/>
      <c r="D16" s="94" t="e">
        <f aca="true" t="shared" si="0" ref="D16:D25">B16/C16*100</f>
        <v>#DIV/0!</v>
      </c>
      <c r="E16" s="63"/>
    </row>
    <row r="17" spans="1:5" ht="15">
      <c r="A17" s="166" t="s">
        <v>206</v>
      </c>
      <c r="B17" s="53"/>
      <c r="C17" s="53"/>
      <c r="D17" s="94" t="e">
        <f>B17/C17*100</f>
        <v>#DIV/0!</v>
      </c>
      <c r="E17" s="63"/>
    </row>
    <row r="18" spans="1:5" ht="15">
      <c r="A18" s="166" t="s">
        <v>205</v>
      </c>
      <c r="B18" s="53"/>
      <c r="C18" s="53"/>
      <c r="D18" s="94" t="e">
        <f t="shared" si="0"/>
        <v>#DIV/0!</v>
      </c>
      <c r="E18" s="63"/>
    </row>
    <row r="19" spans="1:5" ht="15">
      <c r="A19" s="166" t="s">
        <v>197</v>
      </c>
      <c r="B19" s="53"/>
      <c r="C19" s="53"/>
      <c r="D19" s="94" t="e">
        <f t="shared" si="0"/>
        <v>#DIV/0!</v>
      </c>
      <c r="E19" s="63"/>
    </row>
    <row r="20" spans="1:5" ht="15">
      <c r="A20" s="166" t="s">
        <v>325</v>
      </c>
      <c r="B20" s="53"/>
      <c r="C20" s="53"/>
      <c r="D20" s="94" t="e">
        <f>B20/C20*100</f>
        <v>#DIV/0!</v>
      </c>
      <c r="E20" s="63"/>
    </row>
    <row r="21" spans="1:5" ht="15">
      <c r="A21" s="166" t="s">
        <v>207</v>
      </c>
      <c r="B21" s="50"/>
      <c r="C21" s="50"/>
      <c r="D21" s="94" t="e">
        <f t="shared" si="0"/>
        <v>#DIV/0!</v>
      </c>
      <c r="E21" s="64"/>
    </row>
    <row r="22" spans="1:5" ht="15">
      <c r="A22" s="166" t="s">
        <v>209</v>
      </c>
      <c r="B22" s="50"/>
      <c r="C22" s="50"/>
      <c r="D22" s="94" t="e">
        <f t="shared" si="0"/>
        <v>#DIV/0!</v>
      </c>
      <c r="E22" s="64"/>
    </row>
    <row r="23" spans="1:5" ht="15">
      <c r="A23" s="166" t="s">
        <v>202</v>
      </c>
      <c r="B23" s="50"/>
      <c r="C23" s="50"/>
      <c r="D23" s="94" t="e">
        <f t="shared" si="0"/>
        <v>#DIV/0!</v>
      </c>
      <c r="E23" s="64"/>
    </row>
    <row r="24" spans="1:5" ht="15">
      <c r="A24" s="166" t="s">
        <v>329</v>
      </c>
      <c r="B24" s="50"/>
      <c r="C24" s="50"/>
      <c r="D24" s="94" t="e">
        <f t="shared" si="0"/>
        <v>#DIV/0!</v>
      </c>
      <c r="E24" s="64"/>
    </row>
    <row r="25" spans="1:5" ht="15">
      <c r="A25" s="166" t="s">
        <v>208</v>
      </c>
      <c r="B25" s="53"/>
      <c r="C25" s="53"/>
      <c r="D25" s="94" t="e">
        <f t="shared" si="0"/>
        <v>#DIV/0!</v>
      </c>
      <c r="E25" s="64"/>
    </row>
    <row r="26" spans="1:5" ht="15.75" thickBot="1">
      <c r="A26" s="493" t="s">
        <v>200</v>
      </c>
      <c r="B26" s="55"/>
      <c r="C26" s="55"/>
      <c r="D26" s="95" t="e">
        <f>B26/C26*100</f>
        <v>#DIV/0!</v>
      </c>
      <c r="E26" s="65"/>
    </row>
    <row r="28" spans="1:5" ht="16.5" thickBot="1">
      <c r="A28" s="598" t="s">
        <v>40</v>
      </c>
      <c r="B28" s="642"/>
      <c r="C28" s="642"/>
      <c r="D28" s="642"/>
      <c r="E28" s="643"/>
    </row>
    <row r="29" spans="1:5" ht="48" thickBot="1">
      <c r="A29" s="149" t="s">
        <v>282</v>
      </c>
      <c r="B29" s="164" t="s">
        <v>199</v>
      </c>
      <c r="C29" s="150" t="s">
        <v>281</v>
      </c>
      <c r="D29" s="149" t="s">
        <v>198</v>
      </c>
      <c r="E29" s="149" t="s">
        <v>203</v>
      </c>
    </row>
    <row r="30" spans="1:5" ht="15" customHeight="1">
      <c r="A30" s="165" t="s">
        <v>204</v>
      </c>
      <c r="B30" s="54"/>
      <c r="C30" s="54"/>
      <c r="D30" s="93" t="e">
        <f>B30/C30*100</f>
        <v>#DIV/0!</v>
      </c>
      <c r="E30" s="62"/>
    </row>
    <row r="31" spans="1:5" ht="15" customHeight="1">
      <c r="A31" s="166" t="s">
        <v>201</v>
      </c>
      <c r="B31" s="50"/>
      <c r="C31" s="50"/>
      <c r="D31" s="94" t="e">
        <f>B31/C31*100</f>
        <v>#DIV/0!</v>
      </c>
      <c r="E31" s="63"/>
    </row>
    <row r="32" spans="1:5" ht="15" customHeight="1">
      <c r="A32" s="166" t="s">
        <v>324</v>
      </c>
      <c r="B32" s="53"/>
      <c r="C32" s="53"/>
      <c r="D32" s="94" t="e">
        <f aca="true" t="shared" si="1" ref="D32:D42">B32/C32*100</f>
        <v>#DIV/0!</v>
      </c>
      <c r="E32" s="63"/>
    </row>
    <row r="33" spans="1:5" ht="15" customHeight="1">
      <c r="A33" s="166" t="s">
        <v>206</v>
      </c>
      <c r="B33" s="53"/>
      <c r="C33" s="53"/>
      <c r="D33" s="94" t="e">
        <f>B33/C33*100</f>
        <v>#DIV/0!</v>
      </c>
      <c r="E33" s="63"/>
    </row>
    <row r="34" spans="1:5" ht="15" customHeight="1">
      <c r="A34" s="166" t="s">
        <v>205</v>
      </c>
      <c r="B34" s="53"/>
      <c r="C34" s="53"/>
      <c r="D34" s="94" t="e">
        <f t="shared" si="1"/>
        <v>#DIV/0!</v>
      </c>
      <c r="E34" s="63"/>
    </row>
    <row r="35" spans="1:5" ht="15" customHeight="1">
      <c r="A35" s="166" t="s">
        <v>197</v>
      </c>
      <c r="B35" s="53"/>
      <c r="C35" s="53"/>
      <c r="D35" s="94" t="e">
        <f t="shared" si="1"/>
        <v>#DIV/0!</v>
      </c>
      <c r="E35" s="63"/>
    </row>
    <row r="36" spans="1:5" ht="15" customHeight="1">
      <c r="A36" s="166" t="s">
        <v>325</v>
      </c>
      <c r="B36" s="53"/>
      <c r="C36" s="53"/>
      <c r="D36" s="94" t="e">
        <f t="shared" si="1"/>
        <v>#DIV/0!</v>
      </c>
      <c r="E36" s="63"/>
    </row>
    <row r="37" spans="1:5" ht="15" customHeight="1">
      <c r="A37" s="166" t="s">
        <v>207</v>
      </c>
      <c r="B37" s="50"/>
      <c r="C37" s="50"/>
      <c r="D37" s="94" t="e">
        <f t="shared" si="1"/>
        <v>#DIV/0!</v>
      </c>
      <c r="E37" s="64"/>
    </row>
    <row r="38" spans="1:5" ht="15" customHeight="1">
      <c r="A38" s="166" t="s">
        <v>209</v>
      </c>
      <c r="B38" s="50"/>
      <c r="C38" s="50"/>
      <c r="D38" s="94" t="e">
        <f t="shared" si="1"/>
        <v>#DIV/0!</v>
      </c>
      <c r="E38" s="64"/>
    </row>
    <row r="39" spans="1:5" ht="15" customHeight="1">
      <c r="A39" s="166" t="s">
        <v>202</v>
      </c>
      <c r="B39" s="50"/>
      <c r="C39" s="50"/>
      <c r="D39" s="94" t="e">
        <f t="shared" si="1"/>
        <v>#DIV/0!</v>
      </c>
      <c r="E39" s="64"/>
    </row>
    <row r="40" spans="1:5" ht="15" customHeight="1">
      <c r="A40" s="166" t="s">
        <v>329</v>
      </c>
      <c r="B40" s="50"/>
      <c r="C40" s="50"/>
      <c r="D40" s="94" t="e">
        <f t="shared" si="1"/>
        <v>#DIV/0!</v>
      </c>
      <c r="E40" s="64"/>
    </row>
    <row r="41" spans="1:5" ht="15">
      <c r="A41" s="166" t="s">
        <v>208</v>
      </c>
      <c r="B41" s="53"/>
      <c r="C41" s="53"/>
      <c r="D41" s="94" t="e">
        <f t="shared" si="1"/>
        <v>#DIV/0!</v>
      </c>
      <c r="E41" s="64"/>
    </row>
    <row r="42" spans="1:5" ht="15.75" thickBot="1">
      <c r="A42" s="493" t="s">
        <v>200</v>
      </c>
      <c r="B42" s="55"/>
      <c r="C42" s="55"/>
      <c r="D42" s="94" t="e">
        <f t="shared" si="1"/>
        <v>#DIV/0!</v>
      </c>
      <c r="E42" s="65"/>
    </row>
    <row r="43" spans="1:4" ht="15">
      <c r="A43" s="10"/>
      <c r="B43" s="10"/>
      <c r="C43" s="10"/>
      <c r="D43" s="10"/>
    </row>
    <row r="44" spans="1:5" ht="16.5" thickBot="1">
      <c r="A44" s="598" t="s">
        <v>41</v>
      </c>
      <c r="B44" s="642"/>
      <c r="C44" s="642"/>
      <c r="D44" s="642"/>
      <c r="E44" s="643"/>
    </row>
    <row r="45" spans="1:5" ht="48" thickBot="1">
      <c r="A45" s="149" t="s">
        <v>282</v>
      </c>
      <c r="B45" s="164" t="s">
        <v>199</v>
      </c>
      <c r="C45" s="150" t="s">
        <v>281</v>
      </c>
      <c r="D45" s="149" t="s">
        <v>198</v>
      </c>
      <c r="E45" s="149" t="s">
        <v>203</v>
      </c>
    </row>
    <row r="46" spans="1:5" ht="15">
      <c r="A46" s="165" t="s">
        <v>204</v>
      </c>
      <c r="B46" s="54"/>
      <c r="C46" s="54"/>
      <c r="D46" s="93" t="e">
        <f>B46/C46*100</f>
        <v>#DIV/0!</v>
      </c>
      <c r="E46" s="62"/>
    </row>
    <row r="47" spans="1:5" ht="15">
      <c r="A47" s="166" t="s">
        <v>201</v>
      </c>
      <c r="B47" s="50"/>
      <c r="C47" s="50"/>
      <c r="D47" s="94" t="e">
        <f>B47/C47*100</f>
        <v>#DIV/0!</v>
      </c>
      <c r="E47" s="63"/>
    </row>
    <row r="48" spans="1:5" ht="15">
      <c r="A48" s="166" t="s">
        <v>324</v>
      </c>
      <c r="B48" s="53"/>
      <c r="C48" s="53"/>
      <c r="D48" s="94" t="e">
        <f aca="true" t="shared" si="2" ref="D48:D58">B48/C48*100</f>
        <v>#DIV/0!</v>
      </c>
      <c r="E48" s="63"/>
    </row>
    <row r="49" spans="1:5" ht="15">
      <c r="A49" s="166" t="s">
        <v>206</v>
      </c>
      <c r="B49" s="53"/>
      <c r="C49" s="53"/>
      <c r="D49" s="94" t="e">
        <f>B49/C49*100</f>
        <v>#DIV/0!</v>
      </c>
      <c r="E49" s="63"/>
    </row>
    <row r="50" spans="1:5" ht="15">
      <c r="A50" s="166" t="s">
        <v>205</v>
      </c>
      <c r="B50" s="53"/>
      <c r="C50" s="53"/>
      <c r="D50" s="94" t="e">
        <f t="shared" si="2"/>
        <v>#DIV/0!</v>
      </c>
      <c r="E50" s="63"/>
    </row>
    <row r="51" spans="1:5" ht="15">
      <c r="A51" s="166" t="s">
        <v>197</v>
      </c>
      <c r="B51" s="53"/>
      <c r="C51" s="53"/>
      <c r="D51" s="94" t="e">
        <f t="shared" si="2"/>
        <v>#DIV/0!</v>
      </c>
      <c r="E51" s="63"/>
    </row>
    <row r="52" spans="1:5" ht="15">
      <c r="A52" s="166" t="s">
        <v>325</v>
      </c>
      <c r="B52" s="53"/>
      <c r="C52" s="53"/>
      <c r="D52" s="94" t="e">
        <f t="shared" si="2"/>
        <v>#DIV/0!</v>
      </c>
      <c r="E52" s="63"/>
    </row>
    <row r="53" spans="1:5" ht="15">
      <c r="A53" s="166" t="s">
        <v>207</v>
      </c>
      <c r="B53" s="50"/>
      <c r="C53" s="50"/>
      <c r="D53" s="94" t="e">
        <f t="shared" si="2"/>
        <v>#DIV/0!</v>
      </c>
      <c r="E53" s="64"/>
    </row>
    <row r="54" spans="1:5" ht="15">
      <c r="A54" s="166" t="s">
        <v>209</v>
      </c>
      <c r="B54" s="50"/>
      <c r="C54" s="50"/>
      <c r="D54" s="94" t="e">
        <f t="shared" si="2"/>
        <v>#DIV/0!</v>
      </c>
      <c r="E54" s="64"/>
    </row>
    <row r="55" spans="1:5" ht="15">
      <c r="A55" s="166" t="s">
        <v>202</v>
      </c>
      <c r="B55" s="50"/>
      <c r="C55" s="50"/>
      <c r="D55" s="94" t="e">
        <f t="shared" si="2"/>
        <v>#DIV/0!</v>
      </c>
      <c r="E55" s="64"/>
    </row>
    <row r="56" spans="1:5" ht="15">
      <c r="A56" s="166" t="s">
        <v>329</v>
      </c>
      <c r="B56" s="50"/>
      <c r="C56" s="50"/>
      <c r="D56" s="94" t="e">
        <f t="shared" si="2"/>
        <v>#DIV/0!</v>
      </c>
      <c r="E56" s="64"/>
    </row>
    <row r="57" spans="1:5" ht="15">
      <c r="A57" s="166" t="s">
        <v>208</v>
      </c>
      <c r="B57" s="53"/>
      <c r="C57" s="53"/>
      <c r="D57" s="94" t="e">
        <f t="shared" si="2"/>
        <v>#DIV/0!</v>
      </c>
      <c r="E57" s="64"/>
    </row>
    <row r="58" spans="1:5" ht="15.75" thickBot="1">
      <c r="A58" s="493" t="s">
        <v>200</v>
      </c>
      <c r="B58" s="55"/>
      <c r="C58" s="55"/>
      <c r="D58" s="94" t="e">
        <f t="shared" si="2"/>
        <v>#DIV/0!</v>
      </c>
      <c r="E58" s="65"/>
    </row>
    <row r="60" spans="1:5" ht="16.5" thickBot="1">
      <c r="A60" s="598" t="s">
        <v>42</v>
      </c>
      <c r="B60" s="642"/>
      <c r="C60" s="642"/>
      <c r="D60" s="642"/>
      <c r="E60" s="643"/>
    </row>
    <row r="61" spans="1:5" ht="48" thickBot="1">
      <c r="A61" s="149" t="s">
        <v>282</v>
      </c>
      <c r="B61" s="164" t="s">
        <v>199</v>
      </c>
      <c r="C61" s="150" t="s">
        <v>281</v>
      </c>
      <c r="D61" s="149" t="s">
        <v>198</v>
      </c>
      <c r="E61" s="149" t="s">
        <v>203</v>
      </c>
    </row>
    <row r="62" spans="1:5" ht="15">
      <c r="A62" s="165" t="s">
        <v>204</v>
      </c>
      <c r="B62" s="54"/>
      <c r="C62" s="54"/>
      <c r="D62" s="93" t="e">
        <f>B62/C62*100</f>
        <v>#DIV/0!</v>
      </c>
      <c r="E62" s="62"/>
    </row>
    <row r="63" spans="1:5" ht="15">
      <c r="A63" s="166" t="s">
        <v>201</v>
      </c>
      <c r="B63" s="50"/>
      <c r="C63" s="50"/>
      <c r="D63" s="94" t="e">
        <f>B63/C63*100</f>
        <v>#DIV/0!</v>
      </c>
      <c r="E63" s="63"/>
    </row>
    <row r="64" spans="1:5" ht="15">
      <c r="A64" s="166" t="s">
        <v>324</v>
      </c>
      <c r="B64" s="53"/>
      <c r="C64" s="53"/>
      <c r="D64" s="94" t="e">
        <f aca="true" t="shared" si="3" ref="D64:D74">B64/C64*100</f>
        <v>#DIV/0!</v>
      </c>
      <c r="E64" s="63"/>
    </row>
    <row r="65" spans="1:5" ht="15">
      <c r="A65" s="166" t="s">
        <v>206</v>
      </c>
      <c r="B65" s="53"/>
      <c r="C65" s="53"/>
      <c r="D65" s="94" t="e">
        <f>B65/C65*100</f>
        <v>#DIV/0!</v>
      </c>
      <c r="E65" s="63"/>
    </row>
    <row r="66" spans="1:5" ht="15">
      <c r="A66" s="166" t="s">
        <v>205</v>
      </c>
      <c r="B66" s="53"/>
      <c r="C66" s="53"/>
      <c r="D66" s="94" t="e">
        <f t="shared" si="3"/>
        <v>#DIV/0!</v>
      </c>
      <c r="E66" s="63"/>
    </row>
    <row r="67" spans="1:5" ht="15">
      <c r="A67" s="166" t="s">
        <v>197</v>
      </c>
      <c r="B67" s="53"/>
      <c r="C67" s="53"/>
      <c r="D67" s="94" t="e">
        <f t="shared" si="3"/>
        <v>#DIV/0!</v>
      </c>
      <c r="E67" s="63"/>
    </row>
    <row r="68" spans="1:5" ht="15">
      <c r="A68" s="166" t="s">
        <v>325</v>
      </c>
      <c r="B68" s="53"/>
      <c r="C68" s="53"/>
      <c r="D68" s="94" t="e">
        <f t="shared" si="3"/>
        <v>#DIV/0!</v>
      </c>
      <c r="E68" s="63"/>
    </row>
    <row r="69" spans="1:5" ht="15">
      <c r="A69" s="166" t="s">
        <v>207</v>
      </c>
      <c r="B69" s="50"/>
      <c r="C69" s="50"/>
      <c r="D69" s="94" t="e">
        <f t="shared" si="3"/>
        <v>#DIV/0!</v>
      </c>
      <c r="E69" s="64"/>
    </row>
    <row r="70" spans="1:5" ht="15">
      <c r="A70" s="166" t="s">
        <v>209</v>
      </c>
      <c r="B70" s="50"/>
      <c r="C70" s="50"/>
      <c r="D70" s="94" t="e">
        <f t="shared" si="3"/>
        <v>#DIV/0!</v>
      </c>
      <c r="E70" s="64"/>
    </row>
    <row r="71" spans="1:5" ht="15">
      <c r="A71" s="166" t="s">
        <v>202</v>
      </c>
      <c r="B71" s="50"/>
      <c r="C71" s="50"/>
      <c r="D71" s="94" t="e">
        <f t="shared" si="3"/>
        <v>#DIV/0!</v>
      </c>
      <c r="E71" s="64"/>
    </row>
    <row r="72" spans="1:5" ht="15">
      <c r="A72" s="166" t="s">
        <v>329</v>
      </c>
      <c r="B72" s="50"/>
      <c r="C72" s="50"/>
      <c r="D72" s="94" t="e">
        <f t="shared" si="3"/>
        <v>#DIV/0!</v>
      </c>
      <c r="E72" s="64"/>
    </row>
    <row r="73" spans="1:5" ht="15">
      <c r="A73" s="166" t="s">
        <v>208</v>
      </c>
      <c r="B73" s="53"/>
      <c r="C73" s="53"/>
      <c r="D73" s="94" t="e">
        <f t="shared" si="3"/>
        <v>#DIV/0!</v>
      </c>
      <c r="E73" s="64"/>
    </row>
    <row r="74" spans="1:5" ht="15.75" thickBot="1">
      <c r="A74" s="493" t="s">
        <v>200</v>
      </c>
      <c r="B74" s="55"/>
      <c r="C74" s="55"/>
      <c r="D74" s="94" t="e">
        <f t="shared" si="3"/>
        <v>#DIV/0!</v>
      </c>
      <c r="E74" s="65"/>
    </row>
    <row r="76" spans="1:5" ht="16.5" thickBot="1">
      <c r="A76" s="598" t="s">
        <v>43</v>
      </c>
      <c r="B76" s="642"/>
      <c r="C76" s="642"/>
      <c r="D76" s="642"/>
      <c r="E76" s="643"/>
    </row>
    <row r="77" spans="1:5" ht="48" thickBot="1">
      <c r="A77" s="149" t="s">
        <v>282</v>
      </c>
      <c r="B77" s="164" t="s">
        <v>199</v>
      </c>
      <c r="C77" s="150" t="s">
        <v>281</v>
      </c>
      <c r="D77" s="149" t="s">
        <v>198</v>
      </c>
      <c r="E77" s="149" t="s">
        <v>203</v>
      </c>
    </row>
    <row r="78" spans="1:5" ht="15">
      <c r="A78" s="165" t="s">
        <v>204</v>
      </c>
      <c r="B78" s="54"/>
      <c r="C78" s="54"/>
      <c r="D78" s="93" t="e">
        <f>B78/C78*100</f>
        <v>#DIV/0!</v>
      </c>
      <c r="E78" s="62"/>
    </row>
    <row r="79" spans="1:5" ht="15">
      <c r="A79" s="166" t="s">
        <v>201</v>
      </c>
      <c r="B79" s="50"/>
      <c r="C79" s="50"/>
      <c r="D79" s="94" t="e">
        <f>B79/C79*100</f>
        <v>#DIV/0!</v>
      </c>
      <c r="E79" s="63"/>
    </row>
    <row r="80" spans="1:5" ht="15">
      <c r="A80" s="166" t="s">
        <v>324</v>
      </c>
      <c r="B80" s="53"/>
      <c r="C80" s="53"/>
      <c r="D80" s="94" t="e">
        <f aca="true" t="shared" si="4" ref="D80:D90">B80/C80*100</f>
        <v>#DIV/0!</v>
      </c>
      <c r="E80" s="63"/>
    </row>
    <row r="81" spans="1:5" ht="15">
      <c r="A81" s="166" t="s">
        <v>206</v>
      </c>
      <c r="B81" s="53"/>
      <c r="C81" s="53"/>
      <c r="D81" s="94" t="e">
        <f>B81/C81*100</f>
        <v>#DIV/0!</v>
      </c>
      <c r="E81" s="63"/>
    </row>
    <row r="82" spans="1:5" ht="15">
      <c r="A82" s="166" t="s">
        <v>205</v>
      </c>
      <c r="B82" s="53"/>
      <c r="C82" s="53"/>
      <c r="D82" s="94" t="e">
        <f t="shared" si="4"/>
        <v>#DIV/0!</v>
      </c>
      <c r="E82" s="63"/>
    </row>
    <row r="83" spans="1:5" ht="15">
      <c r="A83" s="166" t="s">
        <v>197</v>
      </c>
      <c r="B83" s="53"/>
      <c r="C83" s="53"/>
      <c r="D83" s="94" t="e">
        <f t="shared" si="4"/>
        <v>#DIV/0!</v>
      </c>
      <c r="E83" s="63"/>
    </row>
    <row r="84" spans="1:5" ht="15">
      <c r="A84" s="166" t="s">
        <v>325</v>
      </c>
      <c r="B84" s="53"/>
      <c r="C84" s="53"/>
      <c r="D84" s="94" t="e">
        <f t="shared" si="4"/>
        <v>#DIV/0!</v>
      </c>
      <c r="E84" s="63"/>
    </row>
    <row r="85" spans="1:5" ht="15">
      <c r="A85" s="166" t="s">
        <v>207</v>
      </c>
      <c r="B85" s="50"/>
      <c r="C85" s="50"/>
      <c r="D85" s="94" t="e">
        <f t="shared" si="4"/>
        <v>#DIV/0!</v>
      </c>
      <c r="E85" s="64"/>
    </row>
    <row r="86" spans="1:5" ht="15">
      <c r="A86" s="166" t="s">
        <v>209</v>
      </c>
      <c r="B86" s="50"/>
      <c r="C86" s="50"/>
      <c r="D86" s="94" t="e">
        <f t="shared" si="4"/>
        <v>#DIV/0!</v>
      </c>
      <c r="E86" s="64"/>
    </row>
    <row r="87" spans="1:5" ht="15">
      <c r="A87" s="166" t="s">
        <v>202</v>
      </c>
      <c r="B87" s="50"/>
      <c r="C87" s="50"/>
      <c r="D87" s="94" t="e">
        <f t="shared" si="4"/>
        <v>#DIV/0!</v>
      </c>
      <c r="E87" s="64"/>
    </row>
    <row r="88" spans="1:5" ht="15">
      <c r="A88" s="166" t="s">
        <v>329</v>
      </c>
      <c r="B88" s="50"/>
      <c r="C88" s="50"/>
      <c r="D88" s="94" t="e">
        <f t="shared" si="4"/>
        <v>#DIV/0!</v>
      </c>
      <c r="E88" s="64"/>
    </row>
    <row r="89" spans="1:5" ht="15">
      <c r="A89" s="166" t="s">
        <v>208</v>
      </c>
      <c r="B89" s="53"/>
      <c r="C89" s="53"/>
      <c r="D89" s="94" t="e">
        <f t="shared" si="4"/>
        <v>#DIV/0!</v>
      </c>
      <c r="E89" s="64"/>
    </row>
    <row r="90" spans="1:5" ht="15.75" thickBot="1">
      <c r="A90" s="493" t="s">
        <v>200</v>
      </c>
      <c r="B90" s="55"/>
      <c r="C90" s="55"/>
      <c r="D90" s="94" t="e">
        <f t="shared" si="4"/>
        <v>#DIV/0!</v>
      </c>
      <c r="E90" s="65"/>
    </row>
    <row r="92" spans="1:5" ht="16.5" thickBot="1">
      <c r="A92" s="598" t="s">
        <v>44</v>
      </c>
      <c r="B92" s="642"/>
      <c r="C92" s="642"/>
      <c r="D92" s="642"/>
      <c r="E92" s="643"/>
    </row>
    <row r="93" spans="1:5" ht="48" thickBot="1">
      <c r="A93" s="149" t="s">
        <v>282</v>
      </c>
      <c r="B93" s="164" t="s">
        <v>199</v>
      </c>
      <c r="C93" s="150" t="s">
        <v>281</v>
      </c>
      <c r="D93" s="149" t="s">
        <v>198</v>
      </c>
      <c r="E93" s="149" t="s">
        <v>203</v>
      </c>
    </row>
    <row r="94" spans="1:5" ht="15">
      <c r="A94" s="165" t="s">
        <v>204</v>
      </c>
      <c r="B94" s="54"/>
      <c r="C94" s="54"/>
      <c r="D94" s="93" t="e">
        <f>B94/C94*100</f>
        <v>#DIV/0!</v>
      </c>
      <c r="E94" s="62"/>
    </row>
    <row r="95" spans="1:5" ht="15">
      <c r="A95" s="166" t="s">
        <v>201</v>
      </c>
      <c r="B95" s="50"/>
      <c r="C95" s="50"/>
      <c r="D95" s="94" t="e">
        <f>B95/C95*100</f>
        <v>#DIV/0!</v>
      </c>
      <c r="E95" s="63"/>
    </row>
    <row r="96" spans="1:5" ht="15">
      <c r="A96" s="166" t="s">
        <v>324</v>
      </c>
      <c r="B96" s="53"/>
      <c r="C96" s="53"/>
      <c r="D96" s="94" t="e">
        <f aca="true" t="shared" si="5" ref="D96:D106">B96/C96*100</f>
        <v>#DIV/0!</v>
      </c>
      <c r="E96" s="63"/>
    </row>
    <row r="97" spans="1:5" ht="15">
      <c r="A97" s="166" t="s">
        <v>206</v>
      </c>
      <c r="B97" s="53"/>
      <c r="C97" s="53"/>
      <c r="D97" s="94" t="e">
        <f>B97/C97*100</f>
        <v>#DIV/0!</v>
      </c>
      <c r="E97" s="63"/>
    </row>
    <row r="98" spans="1:5" ht="15">
      <c r="A98" s="166" t="s">
        <v>205</v>
      </c>
      <c r="B98" s="53"/>
      <c r="C98" s="53"/>
      <c r="D98" s="94" t="e">
        <f t="shared" si="5"/>
        <v>#DIV/0!</v>
      </c>
      <c r="E98" s="63"/>
    </row>
    <row r="99" spans="1:5" ht="15">
      <c r="A99" s="166" t="s">
        <v>197</v>
      </c>
      <c r="B99" s="53"/>
      <c r="C99" s="53"/>
      <c r="D99" s="94" t="e">
        <f t="shared" si="5"/>
        <v>#DIV/0!</v>
      </c>
      <c r="E99" s="63"/>
    </row>
    <row r="100" spans="1:5" ht="15">
      <c r="A100" s="166" t="s">
        <v>325</v>
      </c>
      <c r="B100" s="53"/>
      <c r="C100" s="53"/>
      <c r="D100" s="94" t="e">
        <f t="shared" si="5"/>
        <v>#DIV/0!</v>
      </c>
      <c r="E100" s="63"/>
    </row>
    <row r="101" spans="1:5" ht="15">
      <c r="A101" s="166" t="s">
        <v>207</v>
      </c>
      <c r="B101" s="50"/>
      <c r="C101" s="50"/>
      <c r="D101" s="94" t="e">
        <f t="shared" si="5"/>
        <v>#DIV/0!</v>
      </c>
      <c r="E101" s="64"/>
    </row>
    <row r="102" spans="1:5" ht="15">
      <c r="A102" s="166" t="s">
        <v>209</v>
      </c>
      <c r="B102" s="50"/>
      <c r="C102" s="50"/>
      <c r="D102" s="94" t="e">
        <f t="shared" si="5"/>
        <v>#DIV/0!</v>
      </c>
      <c r="E102" s="64"/>
    </row>
    <row r="103" spans="1:5" ht="15">
      <c r="A103" s="166" t="s">
        <v>202</v>
      </c>
      <c r="B103" s="50"/>
      <c r="C103" s="50"/>
      <c r="D103" s="94" t="e">
        <f t="shared" si="5"/>
        <v>#DIV/0!</v>
      </c>
      <c r="E103" s="64"/>
    </row>
    <row r="104" spans="1:5" ht="15">
      <c r="A104" s="166" t="s">
        <v>329</v>
      </c>
      <c r="B104" s="50"/>
      <c r="C104" s="50"/>
      <c r="D104" s="94" t="e">
        <f t="shared" si="5"/>
        <v>#DIV/0!</v>
      </c>
      <c r="E104" s="64"/>
    </row>
    <row r="105" spans="1:5" ht="15">
      <c r="A105" s="166" t="s">
        <v>208</v>
      </c>
      <c r="B105" s="53"/>
      <c r="C105" s="53"/>
      <c r="D105" s="94" t="e">
        <f t="shared" si="5"/>
        <v>#DIV/0!</v>
      </c>
      <c r="E105" s="64"/>
    </row>
    <row r="106" spans="1:5" ht="15.75" thickBot="1">
      <c r="A106" s="493" t="s">
        <v>200</v>
      </c>
      <c r="B106" s="55"/>
      <c r="C106" s="55"/>
      <c r="D106" s="94" t="e">
        <f t="shared" si="5"/>
        <v>#DIV/0!</v>
      </c>
      <c r="E106" s="65"/>
    </row>
    <row r="108" spans="1:5" ht="16.5" thickBot="1">
      <c r="A108" s="598" t="s">
        <v>45</v>
      </c>
      <c r="B108" s="642"/>
      <c r="C108" s="642"/>
      <c r="D108" s="642"/>
      <c r="E108" s="643"/>
    </row>
    <row r="109" spans="1:5" ht="48" thickBot="1">
      <c r="A109" s="149" t="s">
        <v>282</v>
      </c>
      <c r="B109" s="164" t="s">
        <v>199</v>
      </c>
      <c r="C109" s="150" t="s">
        <v>281</v>
      </c>
      <c r="D109" s="149" t="s">
        <v>198</v>
      </c>
      <c r="E109" s="149" t="s">
        <v>203</v>
      </c>
    </row>
    <row r="110" spans="1:5" ht="15">
      <c r="A110" s="165" t="s">
        <v>204</v>
      </c>
      <c r="B110" s="54"/>
      <c r="C110" s="54"/>
      <c r="D110" s="93" t="e">
        <f>B110/C110*100</f>
        <v>#DIV/0!</v>
      </c>
      <c r="E110" s="62"/>
    </row>
    <row r="111" spans="1:5" ht="15">
      <c r="A111" s="166" t="s">
        <v>201</v>
      </c>
      <c r="B111" s="50"/>
      <c r="C111" s="50"/>
      <c r="D111" s="94" t="e">
        <f>B111/C111*100</f>
        <v>#DIV/0!</v>
      </c>
      <c r="E111" s="63"/>
    </row>
    <row r="112" spans="1:5" ht="15">
      <c r="A112" s="166" t="s">
        <v>324</v>
      </c>
      <c r="B112" s="53"/>
      <c r="C112" s="53"/>
      <c r="D112" s="94" t="e">
        <f aca="true" t="shared" si="6" ref="D112:D122">B112/C112*100</f>
        <v>#DIV/0!</v>
      </c>
      <c r="E112" s="63"/>
    </row>
    <row r="113" spans="1:5" ht="15">
      <c r="A113" s="166" t="s">
        <v>206</v>
      </c>
      <c r="B113" s="53"/>
      <c r="C113" s="53"/>
      <c r="D113" s="94" t="e">
        <f>B113/C113*100</f>
        <v>#DIV/0!</v>
      </c>
      <c r="E113" s="63"/>
    </row>
    <row r="114" spans="1:5" ht="15">
      <c r="A114" s="166" t="s">
        <v>205</v>
      </c>
      <c r="B114" s="53"/>
      <c r="C114" s="53"/>
      <c r="D114" s="94" t="e">
        <f t="shared" si="6"/>
        <v>#DIV/0!</v>
      </c>
      <c r="E114" s="63"/>
    </row>
    <row r="115" spans="1:5" ht="15">
      <c r="A115" s="166" t="s">
        <v>197</v>
      </c>
      <c r="B115" s="53"/>
      <c r="C115" s="53"/>
      <c r="D115" s="94" t="e">
        <f t="shared" si="6"/>
        <v>#DIV/0!</v>
      </c>
      <c r="E115" s="63"/>
    </row>
    <row r="116" spans="1:5" ht="15">
      <c r="A116" s="166" t="s">
        <v>325</v>
      </c>
      <c r="B116" s="53"/>
      <c r="C116" s="53"/>
      <c r="D116" s="94" t="e">
        <f t="shared" si="6"/>
        <v>#DIV/0!</v>
      </c>
      <c r="E116" s="63"/>
    </row>
    <row r="117" spans="1:5" ht="15">
      <c r="A117" s="166" t="s">
        <v>207</v>
      </c>
      <c r="B117" s="50"/>
      <c r="C117" s="50"/>
      <c r="D117" s="94" t="e">
        <f t="shared" si="6"/>
        <v>#DIV/0!</v>
      </c>
      <c r="E117" s="64"/>
    </row>
    <row r="118" spans="1:5" ht="15">
      <c r="A118" s="166" t="s">
        <v>209</v>
      </c>
      <c r="B118" s="50"/>
      <c r="C118" s="50"/>
      <c r="D118" s="94" t="e">
        <f t="shared" si="6"/>
        <v>#DIV/0!</v>
      </c>
      <c r="E118" s="64"/>
    </row>
    <row r="119" spans="1:5" ht="15">
      <c r="A119" s="166" t="s">
        <v>202</v>
      </c>
      <c r="B119" s="50"/>
      <c r="C119" s="50"/>
      <c r="D119" s="94" t="e">
        <f t="shared" si="6"/>
        <v>#DIV/0!</v>
      </c>
      <c r="E119" s="64"/>
    </row>
    <row r="120" spans="1:5" ht="15">
      <c r="A120" s="166" t="s">
        <v>329</v>
      </c>
      <c r="B120" s="50"/>
      <c r="C120" s="50"/>
      <c r="D120" s="94" t="e">
        <f t="shared" si="6"/>
        <v>#DIV/0!</v>
      </c>
      <c r="E120" s="64"/>
    </row>
    <row r="121" spans="1:5" ht="15">
      <c r="A121" s="166" t="s">
        <v>208</v>
      </c>
      <c r="B121" s="53"/>
      <c r="C121" s="53"/>
      <c r="D121" s="94" t="e">
        <f t="shared" si="6"/>
        <v>#DIV/0!</v>
      </c>
      <c r="E121" s="64"/>
    </row>
    <row r="122" spans="1:5" ht="15.75" thickBot="1">
      <c r="A122" s="493" t="s">
        <v>200</v>
      </c>
      <c r="B122" s="55"/>
      <c r="C122" s="55"/>
      <c r="D122" s="94" t="e">
        <f t="shared" si="6"/>
        <v>#DIV/0!</v>
      </c>
      <c r="E122" s="65"/>
    </row>
    <row r="124" spans="1:5" ht="16.5" thickBot="1">
      <c r="A124" s="598" t="s">
        <v>46</v>
      </c>
      <c r="B124" s="642"/>
      <c r="C124" s="642"/>
      <c r="D124" s="642"/>
      <c r="E124" s="643"/>
    </row>
    <row r="125" spans="1:5" ht="48" thickBot="1">
      <c r="A125" s="149" t="s">
        <v>282</v>
      </c>
      <c r="B125" s="164" t="s">
        <v>199</v>
      </c>
      <c r="C125" s="150" t="s">
        <v>281</v>
      </c>
      <c r="D125" s="149" t="s">
        <v>198</v>
      </c>
      <c r="E125" s="149" t="s">
        <v>203</v>
      </c>
    </row>
    <row r="126" spans="1:5" ht="15">
      <c r="A126" s="165" t="s">
        <v>204</v>
      </c>
      <c r="B126" s="54"/>
      <c r="C126" s="54"/>
      <c r="D126" s="93" t="e">
        <f>B126/C126*100</f>
        <v>#DIV/0!</v>
      </c>
      <c r="E126" s="62"/>
    </row>
    <row r="127" spans="1:5" ht="15">
      <c r="A127" s="166" t="s">
        <v>201</v>
      </c>
      <c r="B127" s="50"/>
      <c r="C127" s="50"/>
      <c r="D127" s="94" t="e">
        <f>B127/C127*100</f>
        <v>#DIV/0!</v>
      </c>
      <c r="E127" s="63"/>
    </row>
    <row r="128" spans="1:5" ht="15">
      <c r="A128" s="166" t="s">
        <v>324</v>
      </c>
      <c r="B128" s="53"/>
      <c r="C128" s="53"/>
      <c r="D128" s="94" t="e">
        <f aca="true" t="shared" si="7" ref="D128:D138">B128/C128*100</f>
        <v>#DIV/0!</v>
      </c>
      <c r="E128" s="63"/>
    </row>
    <row r="129" spans="1:5" ht="15">
      <c r="A129" s="166" t="s">
        <v>206</v>
      </c>
      <c r="B129" s="53"/>
      <c r="C129" s="53"/>
      <c r="D129" s="94" t="e">
        <f>B129/C129*100</f>
        <v>#DIV/0!</v>
      </c>
      <c r="E129" s="63"/>
    </row>
    <row r="130" spans="1:5" ht="15">
      <c r="A130" s="166" t="s">
        <v>205</v>
      </c>
      <c r="B130" s="53"/>
      <c r="C130" s="53"/>
      <c r="D130" s="94" t="e">
        <f t="shared" si="7"/>
        <v>#DIV/0!</v>
      </c>
      <c r="E130" s="63"/>
    </row>
    <row r="131" spans="1:5" ht="15">
      <c r="A131" s="166" t="s">
        <v>197</v>
      </c>
      <c r="B131" s="53"/>
      <c r="C131" s="53"/>
      <c r="D131" s="94" t="e">
        <f t="shared" si="7"/>
        <v>#DIV/0!</v>
      </c>
      <c r="E131" s="63"/>
    </row>
    <row r="132" spans="1:5" ht="15">
      <c r="A132" s="166" t="s">
        <v>325</v>
      </c>
      <c r="B132" s="53"/>
      <c r="C132" s="53"/>
      <c r="D132" s="94" t="e">
        <f t="shared" si="7"/>
        <v>#DIV/0!</v>
      </c>
      <c r="E132" s="63"/>
    </row>
    <row r="133" spans="1:5" ht="15">
      <c r="A133" s="166" t="s">
        <v>207</v>
      </c>
      <c r="B133" s="50"/>
      <c r="C133" s="50"/>
      <c r="D133" s="94" t="e">
        <f t="shared" si="7"/>
        <v>#DIV/0!</v>
      </c>
      <c r="E133" s="64"/>
    </row>
    <row r="134" spans="1:5" ht="15">
      <c r="A134" s="166" t="s">
        <v>209</v>
      </c>
      <c r="B134" s="50"/>
      <c r="C134" s="50"/>
      <c r="D134" s="94" t="e">
        <f t="shared" si="7"/>
        <v>#DIV/0!</v>
      </c>
      <c r="E134" s="64"/>
    </row>
    <row r="135" spans="1:5" ht="15">
      <c r="A135" s="166" t="s">
        <v>202</v>
      </c>
      <c r="B135" s="50"/>
      <c r="C135" s="50"/>
      <c r="D135" s="94" t="e">
        <f t="shared" si="7"/>
        <v>#DIV/0!</v>
      </c>
      <c r="E135" s="64"/>
    </row>
    <row r="136" spans="1:5" ht="15">
      <c r="A136" s="166" t="s">
        <v>329</v>
      </c>
      <c r="B136" s="50"/>
      <c r="C136" s="50"/>
      <c r="D136" s="94" t="e">
        <f t="shared" si="7"/>
        <v>#DIV/0!</v>
      </c>
      <c r="E136" s="64"/>
    </row>
    <row r="137" spans="1:5" ht="15">
      <c r="A137" s="166" t="s">
        <v>208</v>
      </c>
      <c r="B137" s="53"/>
      <c r="C137" s="53"/>
      <c r="D137" s="94" t="e">
        <f t="shared" si="7"/>
        <v>#DIV/0!</v>
      </c>
      <c r="E137" s="64"/>
    </row>
    <row r="138" spans="1:5" ht="15.75" thickBot="1">
      <c r="A138" s="493" t="s">
        <v>200</v>
      </c>
      <c r="B138" s="55"/>
      <c r="C138" s="55"/>
      <c r="D138" s="94" t="e">
        <f t="shared" si="7"/>
        <v>#DIV/0!</v>
      </c>
      <c r="E138" s="65"/>
    </row>
    <row r="140" spans="1:5" ht="16.5" thickBot="1">
      <c r="A140" s="598" t="s">
        <v>47</v>
      </c>
      <c r="B140" s="642"/>
      <c r="C140" s="642"/>
      <c r="D140" s="642"/>
      <c r="E140" s="643"/>
    </row>
    <row r="141" spans="1:5" s="12" customFormat="1" ht="48" thickBot="1">
      <c r="A141" s="149" t="s">
        <v>282</v>
      </c>
      <c r="B141" s="164" t="s">
        <v>199</v>
      </c>
      <c r="C141" s="150" t="s">
        <v>281</v>
      </c>
      <c r="D141" s="149" t="s">
        <v>198</v>
      </c>
      <c r="E141" s="149" t="s">
        <v>203</v>
      </c>
    </row>
    <row r="142" spans="1:5" ht="15">
      <c r="A142" s="165" t="s">
        <v>204</v>
      </c>
      <c r="B142" s="54"/>
      <c r="C142" s="54"/>
      <c r="D142" s="93" t="e">
        <f>B142/C142*100</f>
        <v>#DIV/0!</v>
      </c>
      <c r="E142" s="62"/>
    </row>
    <row r="143" spans="1:5" ht="15">
      <c r="A143" s="166" t="s">
        <v>201</v>
      </c>
      <c r="B143" s="50"/>
      <c r="C143" s="50"/>
      <c r="D143" s="94" t="e">
        <f>B143/C143*100</f>
        <v>#DIV/0!</v>
      </c>
      <c r="E143" s="63"/>
    </row>
    <row r="144" spans="1:5" ht="15">
      <c r="A144" s="166" t="s">
        <v>324</v>
      </c>
      <c r="B144" s="53"/>
      <c r="C144" s="53"/>
      <c r="D144" s="94" t="e">
        <f aca="true" t="shared" si="8" ref="D144:D154">B144/C144*100</f>
        <v>#DIV/0!</v>
      </c>
      <c r="E144" s="63"/>
    </row>
    <row r="145" spans="1:5" ht="15">
      <c r="A145" s="166" t="s">
        <v>206</v>
      </c>
      <c r="B145" s="53"/>
      <c r="C145" s="53"/>
      <c r="D145" s="94" t="e">
        <f>B145/C145*100</f>
        <v>#DIV/0!</v>
      </c>
      <c r="E145" s="63"/>
    </row>
    <row r="146" spans="1:5" ht="15">
      <c r="A146" s="166" t="s">
        <v>205</v>
      </c>
      <c r="B146" s="53"/>
      <c r="C146" s="53"/>
      <c r="D146" s="94" t="e">
        <f t="shared" si="8"/>
        <v>#DIV/0!</v>
      </c>
      <c r="E146" s="63"/>
    </row>
    <row r="147" spans="1:5" ht="15">
      <c r="A147" s="166" t="s">
        <v>197</v>
      </c>
      <c r="B147" s="53"/>
      <c r="C147" s="53"/>
      <c r="D147" s="94" t="e">
        <f t="shared" si="8"/>
        <v>#DIV/0!</v>
      </c>
      <c r="E147" s="63"/>
    </row>
    <row r="148" spans="1:5" ht="15">
      <c r="A148" s="166" t="s">
        <v>325</v>
      </c>
      <c r="B148" s="53"/>
      <c r="C148" s="53"/>
      <c r="D148" s="94" t="e">
        <f t="shared" si="8"/>
        <v>#DIV/0!</v>
      </c>
      <c r="E148" s="63"/>
    </row>
    <row r="149" spans="1:5" ht="15">
      <c r="A149" s="166" t="s">
        <v>207</v>
      </c>
      <c r="B149" s="50"/>
      <c r="C149" s="50"/>
      <c r="D149" s="94" t="e">
        <f t="shared" si="8"/>
        <v>#DIV/0!</v>
      </c>
      <c r="E149" s="64"/>
    </row>
    <row r="150" spans="1:5" ht="15">
      <c r="A150" s="166" t="s">
        <v>209</v>
      </c>
      <c r="B150" s="50"/>
      <c r="C150" s="50"/>
      <c r="D150" s="94" t="e">
        <f t="shared" si="8"/>
        <v>#DIV/0!</v>
      </c>
      <c r="E150" s="64"/>
    </row>
    <row r="151" spans="1:5" ht="15">
      <c r="A151" s="166" t="s">
        <v>202</v>
      </c>
      <c r="B151" s="50"/>
      <c r="C151" s="50"/>
      <c r="D151" s="94" t="e">
        <f t="shared" si="8"/>
        <v>#DIV/0!</v>
      </c>
      <c r="E151" s="64"/>
    </row>
    <row r="152" spans="1:5" ht="15">
      <c r="A152" s="166" t="s">
        <v>329</v>
      </c>
      <c r="B152" s="50"/>
      <c r="C152" s="50"/>
      <c r="D152" s="94" t="e">
        <f t="shared" si="8"/>
        <v>#DIV/0!</v>
      </c>
      <c r="E152" s="64"/>
    </row>
    <row r="153" spans="1:5" ht="15">
      <c r="A153" s="166" t="s">
        <v>208</v>
      </c>
      <c r="B153" s="53"/>
      <c r="C153" s="53"/>
      <c r="D153" s="94" t="e">
        <f t="shared" si="8"/>
        <v>#DIV/0!</v>
      </c>
      <c r="E153" s="64"/>
    </row>
    <row r="154" spans="1:5" ht="15.75" thickBot="1">
      <c r="A154" s="493" t="s">
        <v>200</v>
      </c>
      <c r="B154" s="55"/>
      <c r="C154" s="55"/>
      <c r="D154" s="94" t="e">
        <f t="shared" si="8"/>
        <v>#DIV/0!</v>
      </c>
      <c r="E154" s="65"/>
    </row>
    <row r="156" spans="1:5" ht="16.5" thickBot="1">
      <c r="A156" s="598" t="s">
        <v>48</v>
      </c>
      <c r="B156" s="642"/>
      <c r="C156" s="642"/>
      <c r="D156" s="642"/>
      <c r="E156" s="643"/>
    </row>
    <row r="157" spans="1:5" ht="48" thickBot="1">
      <c r="A157" s="149" t="s">
        <v>282</v>
      </c>
      <c r="B157" s="164" t="s">
        <v>199</v>
      </c>
      <c r="C157" s="150" t="s">
        <v>281</v>
      </c>
      <c r="D157" s="149" t="s">
        <v>198</v>
      </c>
      <c r="E157" s="149" t="s">
        <v>203</v>
      </c>
    </row>
    <row r="158" spans="1:5" ht="15">
      <c r="A158" s="165" t="s">
        <v>204</v>
      </c>
      <c r="B158" s="54"/>
      <c r="C158" s="54"/>
      <c r="D158" s="93" t="e">
        <f>B158/C158*100</f>
        <v>#DIV/0!</v>
      </c>
      <c r="E158" s="62"/>
    </row>
    <row r="159" spans="1:5" ht="15">
      <c r="A159" s="166" t="s">
        <v>201</v>
      </c>
      <c r="B159" s="50"/>
      <c r="C159" s="50"/>
      <c r="D159" s="94" t="e">
        <f>B159/C159*100</f>
        <v>#DIV/0!</v>
      </c>
      <c r="E159" s="63"/>
    </row>
    <row r="160" spans="1:5" ht="15">
      <c r="A160" s="166" t="s">
        <v>324</v>
      </c>
      <c r="B160" s="53"/>
      <c r="C160" s="53"/>
      <c r="D160" s="94" t="e">
        <f aca="true" t="shared" si="9" ref="D160:D170">B160/C160*100</f>
        <v>#DIV/0!</v>
      </c>
      <c r="E160" s="63"/>
    </row>
    <row r="161" spans="1:5" ht="15">
      <c r="A161" s="166" t="s">
        <v>206</v>
      </c>
      <c r="B161" s="53"/>
      <c r="C161" s="53"/>
      <c r="D161" s="94" t="e">
        <f>B161/C161*100</f>
        <v>#DIV/0!</v>
      </c>
      <c r="E161" s="63"/>
    </row>
    <row r="162" spans="1:5" ht="15">
      <c r="A162" s="166" t="s">
        <v>205</v>
      </c>
      <c r="B162" s="53"/>
      <c r="C162" s="53"/>
      <c r="D162" s="94" t="e">
        <f t="shared" si="9"/>
        <v>#DIV/0!</v>
      </c>
      <c r="E162" s="63"/>
    </row>
    <row r="163" spans="1:5" ht="15">
      <c r="A163" s="166" t="s">
        <v>197</v>
      </c>
      <c r="B163" s="53"/>
      <c r="C163" s="53"/>
      <c r="D163" s="94" t="e">
        <f t="shared" si="9"/>
        <v>#DIV/0!</v>
      </c>
      <c r="E163" s="63"/>
    </row>
    <row r="164" spans="1:5" ht="15">
      <c r="A164" s="166" t="s">
        <v>325</v>
      </c>
      <c r="B164" s="53"/>
      <c r="C164" s="53"/>
      <c r="D164" s="94" t="e">
        <f t="shared" si="9"/>
        <v>#DIV/0!</v>
      </c>
      <c r="E164" s="63"/>
    </row>
    <row r="165" spans="1:5" ht="15">
      <c r="A165" s="166" t="s">
        <v>207</v>
      </c>
      <c r="B165" s="50"/>
      <c r="C165" s="50"/>
      <c r="D165" s="94" t="e">
        <f t="shared" si="9"/>
        <v>#DIV/0!</v>
      </c>
      <c r="E165" s="64"/>
    </row>
    <row r="166" spans="1:5" ht="15">
      <c r="A166" s="166" t="s">
        <v>209</v>
      </c>
      <c r="B166" s="50"/>
      <c r="C166" s="50"/>
      <c r="D166" s="94" t="e">
        <f t="shared" si="9"/>
        <v>#DIV/0!</v>
      </c>
      <c r="E166" s="64"/>
    </row>
    <row r="167" spans="1:5" ht="15">
      <c r="A167" s="166" t="s">
        <v>202</v>
      </c>
      <c r="B167" s="50"/>
      <c r="C167" s="50"/>
      <c r="D167" s="94" t="e">
        <f t="shared" si="9"/>
        <v>#DIV/0!</v>
      </c>
      <c r="E167" s="64"/>
    </row>
    <row r="168" spans="1:5" ht="15">
      <c r="A168" s="166" t="s">
        <v>329</v>
      </c>
      <c r="B168" s="50"/>
      <c r="C168" s="50"/>
      <c r="D168" s="94" t="e">
        <f t="shared" si="9"/>
        <v>#DIV/0!</v>
      </c>
      <c r="E168" s="64"/>
    </row>
    <row r="169" spans="1:5" ht="15">
      <c r="A169" s="166" t="s">
        <v>208</v>
      </c>
      <c r="B169" s="53"/>
      <c r="C169" s="53"/>
      <c r="D169" s="94" t="e">
        <f t="shared" si="9"/>
        <v>#DIV/0!</v>
      </c>
      <c r="E169" s="64"/>
    </row>
    <row r="170" spans="1:5" ht="15.75" thickBot="1">
      <c r="A170" s="493" t="s">
        <v>200</v>
      </c>
      <c r="B170" s="55"/>
      <c r="C170" s="55"/>
      <c r="D170" s="94" t="e">
        <f t="shared" si="9"/>
        <v>#DIV/0!</v>
      </c>
      <c r="E170" s="65"/>
    </row>
    <row r="172" spans="1:5" ht="16.5" thickBot="1">
      <c r="A172" s="598" t="s">
        <v>49</v>
      </c>
      <c r="B172" s="642"/>
      <c r="C172" s="642"/>
      <c r="D172" s="642"/>
      <c r="E172" s="643"/>
    </row>
    <row r="173" spans="1:5" ht="48" thickBot="1">
      <c r="A173" s="149" t="s">
        <v>282</v>
      </c>
      <c r="B173" s="164" t="s">
        <v>199</v>
      </c>
      <c r="C173" s="150" t="s">
        <v>281</v>
      </c>
      <c r="D173" s="149" t="s">
        <v>198</v>
      </c>
      <c r="E173" s="149" t="s">
        <v>203</v>
      </c>
    </row>
    <row r="174" spans="1:5" ht="15">
      <c r="A174" s="165" t="s">
        <v>204</v>
      </c>
      <c r="B174" s="54"/>
      <c r="C174" s="54"/>
      <c r="D174" s="93" t="e">
        <f>B174/C174*100</f>
        <v>#DIV/0!</v>
      </c>
      <c r="E174" s="62"/>
    </row>
    <row r="175" spans="1:5" ht="15">
      <c r="A175" s="166" t="s">
        <v>201</v>
      </c>
      <c r="B175" s="50"/>
      <c r="C175" s="50"/>
      <c r="D175" s="94" t="e">
        <f>B175/C175*100</f>
        <v>#DIV/0!</v>
      </c>
      <c r="E175" s="63"/>
    </row>
    <row r="176" spans="1:5" ht="15">
      <c r="A176" s="166" t="s">
        <v>324</v>
      </c>
      <c r="B176" s="53"/>
      <c r="C176" s="53"/>
      <c r="D176" s="94" t="e">
        <f aca="true" t="shared" si="10" ref="D176:D186">B176/C176*100</f>
        <v>#DIV/0!</v>
      </c>
      <c r="E176" s="63"/>
    </row>
    <row r="177" spans="1:5" ht="15">
      <c r="A177" s="166" t="s">
        <v>206</v>
      </c>
      <c r="B177" s="53"/>
      <c r="C177" s="53"/>
      <c r="D177" s="94" t="e">
        <f>B177/C177*100</f>
        <v>#DIV/0!</v>
      </c>
      <c r="E177" s="63"/>
    </row>
    <row r="178" spans="1:5" ht="15">
      <c r="A178" s="166" t="s">
        <v>205</v>
      </c>
      <c r="B178" s="53"/>
      <c r="C178" s="53"/>
      <c r="D178" s="94" t="e">
        <f t="shared" si="10"/>
        <v>#DIV/0!</v>
      </c>
      <c r="E178" s="63"/>
    </row>
    <row r="179" spans="1:5" ht="15">
      <c r="A179" s="166" t="s">
        <v>197</v>
      </c>
      <c r="B179" s="53"/>
      <c r="C179" s="53"/>
      <c r="D179" s="94" t="e">
        <f t="shared" si="10"/>
        <v>#DIV/0!</v>
      </c>
      <c r="E179" s="63"/>
    </row>
    <row r="180" spans="1:5" ht="15">
      <c r="A180" s="166" t="s">
        <v>325</v>
      </c>
      <c r="B180" s="53"/>
      <c r="C180" s="53"/>
      <c r="D180" s="94" t="e">
        <f t="shared" si="10"/>
        <v>#DIV/0!</v>
      </c>
      <c r="E180" s="63"/>
    </row>
    <row r="181" spans="1:5" ht="15">
      <c r="A181" s="166" t="s">
        <v>207</v>
      </c>
      <c r="B181" s="50"/>
      <c r="C181" s="50"/>
      <c r="D181" s="94" t="e">
        <f t="shared" si="10"/>
        <v>#DIV/0!</v>
      </c>
      <c r="E181" s="64"/>
    </row>
    <row r="182" spans="1:5" ht="15">
      <c r="A182" s="166" t="s">
        <v>209</v>
      </c>
      <c r="B182" s="50"/>
      <c r="C182" s="50"/>
      <c r="D182" s="94" t="e">
        <f t="shared" si="10"/>
        <v>#DIV/0!</v>
      </c>
      <c r="E182" s="64"/>
    </row>
    <row r="183" spans="1:5" ht="15">
      <c r="A183" s="166" t="s">
        <v>202</v>
      </c>
      <c r="B183" s="50"/>
      <c r="C183" s="50"/>
      <c r="D183" s="94" t="e">
        <f t="shared" si="10"/>
        <v>#DIV/0!</v>
      </c>
      <c r="E183" s="64"/>
    </row>
    <row r="184" spans="1:5" ht="15">
      <c r="A184" s="166" t="s">
        <v>329</v>
      </c>
      <c r="B184" s="50"/>
      <c r="C184" s="50"/>
      <c r="D184" s="94" t="e">
        <f t="shared" si="10"/>
        <v>#DIV/0!</v>
      </c>
      <c r="E184" s="64"/>
    </row>
    <row r="185" spans="1:5" ht="15">
      <c r="A185" s="166" t="s">
        <v>208</v>
      </c>
      <c r="B185" s="53"/>
      <c r="C185" s="53"/>
      <c r="D185" s="94" t="e">
        <f t="shared" si="10"/>
        <v>#DIV/0!</v>
      </c>
      <c r="E185" s="64"/>
    </row>
    <row r="186" spans="1:5" ht="15.75" thickBot="1">
      <c r="A186" s="493" t="s">
        <v>200</v>
      </c>
      <c r="B186" s="55"/>
      <c r="C186" s="55"/>
      <c r="D186" s="94" t="e">
        <f t="shared" si="10"/>
        <v>#DIV/0!</v>
      </c>
      <c r="E186" s="65"/>
    </row>
    <row r="188" spans="1:5" ht="16.5" thickBot="1">
      <c r="A188" s="598" t="s">
        <v>50</v>
      </c>
      <c r="B188" s="642"/>
      <c r="C188" s="642"/>
      <c r="D188" s="642"/>
      <c r="E188" s="643"/>
    </row>
    <row r="189" spans="1:5" ht="48" thickBot="1">
      <c r="A189" s="149" t="s">
        <v>282</v>
      </c>
      <c r="B189" s="164" t="s">
        <v>199</v>
      </c>
      <c r="C189" s="150" t="s">
        <v>281</v>
      </c>
      <c r="D189" s="149" t="s">
        <v>198</v>
      </c>
      <c r="E189" s="149" t="s">
        <v>203</v>
      </c>
    </row>
    <row r="190" spans="1:5" ht="15">
      <c r="A190" s="165" t="s">
        <v>204</v>
      </c>
      <c r="B190" s="54"/>
      <c r="C190" s="54"/>
      <c r="D190" s="93" t="e">
        <f>B190/C190*100</f>
        <v>#DIV/0!</v>
      </c>
      <c r="E190" s="62"/>
    </row>
    <row r="191" spans="1:5" ht="15">
      <c r="A191" s="166" t="s">
        <v>201</v>
      </c>
      <c r="B191" s="50"/>
      <c r="C191" s="50"/>
      <c r="D191" s="94" t="e">
        <f>B191/C191*100</f>
        <v>#DIV/0!</v>
      </c>
      <c r="E191" s="63"/>
    </row>
    <row r="192" spans="1:5" ht="15">
      <c r="A192" s="166" t="s">
        <v>324</v>
      </c>
      <c r="B192" s="53"/>
      <c r="C192" s="53"/>
      <c r="D192" s="94" t="e">
        <f aca="true" t="shared" si="11" ref="D192:D202">B192/C192*100</f>
        <v>#DIV/0!</v>
      </c>
      <c r="E192" s="63"/>
    </row>
    <row r="193" spans="1:5" ht="15">
      <c r="A193" s="166" t="s">
        <v>206</v>
      </c>
      <c r="B193" s="53"/>
      <c r="C193" s="53"/>
      <c r="D193" s="94" t="e">
        <f>B193/C193*100</f>
        <v>#DIV/0!</v>
      </c>
      <c r="E193" s="63"/>
    </row>
    <row r="194" spans="1:5" ht="15">
      <c r="A194" s="166" t="s">
        <v>205</v>
      </c>
      <c r="B194" s="53"/>
      <c r="C194" s="53"/>
      <c r="D194" s="94" t="e">
        <f t="shared" si="11"/>
        <v>#DIV/0!</v>
      </c>
      <c r="E194" s="63"/>
    </row>
    <row r="195" spans="1:5" ht="15">
      <c r="A195" s="166" t="s">
        <v>197</v>
      </c>
      <c r="B195" s="53"/>
      <c r="C195" s="53"/>
      <c r="D195" s="94" t="e">
        <f t="shared" si="11"/>
        <v>#DIV/0!</v>
      </c>
      <c r="E195" s="63"/>
    </row>
    <row r="196" spans="1:5" ht="15">
      <c r="A196" s="166" t="s">
        <v>325</v>
      </c>
      <c r="B196" s="53"/>
      <c r="C196" s="53"/>
      <c r="D196" s="94" t="e">
        <f t="shared" si="11"/>
        <v>#DIV/0!</v>
      </c>
      <c r="E196" s="63"/>
    </row>
    <row r="197" spans="1:5" ht="15">
      <c r="A197" s="166" t="s">
        <v>207</v>
      </c>
      <c r="B197" s="50"/>
      <c r="C197" s="50"/>
      <c r="D197" s="94" t="e">
        <f t="shared" si="11"/>
        <v>#DIV/0!</v>
      </c>
      <c r="E197" s="64"/>
    </row>
    <row r="198" spans="1:5" ht="15">
      <c r="A198" s="166" t="s">
        <v>209</v>
      </c>
      <c r="B198" s="50"/>
      <c r="C198" s="50"/>
      <c r="D198" s="94" t="e">
        <f t="shared" si="11"/>
        <v>#DIV/0!</v>
      </c>
      <c r="E198" s="64"/>
    </row>
    <row r="199" spans="1:5" ht="15">
      <c r="A199" s="166" t="s">
        <v>202</v>
      </c>
      <c r="B199" s="50"/>
      <c r="C199" s="50"/>
      <c r="D199" s="94" t="e">
        <f t="shared" si="11"/>
        <v>#DIV/0!</v>
      </c>
      <c r="E199" s="64"/>
    </row>
    <row r="200" spans="1:5" ht="15">
      <c r="A200" s="166" t="s">
        <v>329</v>
      </c>
      <c r="B200" s="50"/>
      <c r="C200" s="50"/>
      <c r="D200" s="94" t="e">
        <f t="shared" si="11"/>
        <v>#DIV/0!</v>
      </c>
      <c r="E200" s="64"/>
    </row>
    <row r="201" spans="1:5" ht="15">
      <c r="A201" s="166" t="s">
        <v>208</v>
      </c>
      <c r="B201" s="53"/>
      <c r="C201" s="53"/>
      <c r="D201" s="94" t="e">
        <f t="shared" si="11"/>
        <v>#DIV/0!</v>
      </c>
      <c r="E201" s="64"/>
    </row>
    <row r="202" spans="1:5" ht="15.75" thickBot="1">
      <c r="A202" s="493" t="s">
        <v>200</v>
      </c>
      <c r="B202" s="55"/>
      <c r="C202" s="55"/>
      <c r="D202" s="94" t="e">
        <f t="shared" si="11"/>
        <v>#DIV/0!</v>
      </c>
      <c r="E202" s="65"/>
    </row>
    <row r="203" ht="15.75" thickBot="1"/>
    <row r="204" spans="1:5" ht="16.5" thickBot="1">
      <c r="A204" s="600" t="s">
        <v>14</v>
      </c>
      <c r="B204" s="607" t="s">
        <v>57</v>
      </c>
      <c r="C204" s="601"/>
      <c r="D204" s="601"/>
      <c r="E204" s="602"/>
    </row>
    <row r="205" spans="1:5" ht="48" thickBot="1">
      <c r="A205" s="149" t="s">
        <v>282</v>
      </c>
      <c r="B205" s="164" t="s">
        <v>199</v>
      </c>
      <c r="C205" s="150" t="s">
        <v>281</v>
      </c>
      <c r="D205" s="149" t="s">
        <v>198</v>
      </c>
      <c r="E205" s="149" t="s">
        <v>203</v>
      </c>
    </row>
    <row r="206" spans="1:5" ht="15">
      <c r="A206" s="165" t="s">
        <v>204</v>
      </c>
      <c r="B206" s="51">
        <f aca="true" t="shared" si="12" ref="B206:C218">B14+B30+B46+B62+B78+B94+B110+B126+B142+B158+B174+B190</f>
        <v>0</v>
      </c>
      <c r="C206" s="51">
        <f t="shared" si="12"/>
        <v>0</v>
      </c>
      <c r="D206" s="93" t="e">
        <f aca="true" t="shared" si="13" ref="D206:D211">B206/C206*100</f>
        <v>#DIV/0!</v>
      </c>
      <c r="E206" s="68">
        <f aca="true" t="shared" si="14" ref="E206:E211">COUNTA(E14,E30,E46,E62,E78,E94,E110,E126,E142,E158,E174,E190)</f>
        <v>0</v>
      </c>
    </row>
    <row r="207" spans="1:5" ht="15">
      <c r="A207" s="166" t="s">
        <v>201</v>
      </c>
      <c r="B207" s="52">
        <f t="shared" si="12"/>
        <v>0</v>
      </c>
      <c r="C207" s="52">
        <f t="shared" si="12"/>
        <v>0</v>
      </c>
      <c r="D207" s="94" t="e">
        <f t="shared" si="13"/>
        <v>#DIV/0!</v>
      </c>
      <c r="E207" s="69">
        <f t="shared" si="14"/>
        <v>0</v>
      </c>
    </row>
    <row r="208" spans="1:5" ht="15">
      <c r="A208" s="166" t="s">
        <v>324</v>
      </c>
      <c r="B208" s="52">
        <f t="shared" si="12"/>
        <v>0</v>
      </c>
      <c r="C208" s="52">
        <f t="shared" si="12"/>
        <v>0</v>
      </c>
      <c r="D208" s="94" t="e">
        <f t="shared" si="13"/>
        <v>#DIV/0!</v>
      </c>
      <c r="E208" s="69">
        <f t="shared" si="14"/>
        <v>0</v>
      </c>
    </row>
    <row r="209" spans="1:5" ht="15">
      <c r="A209" s="166" t="s">
        <v>206</v>
      </c>
      <c r="B209" s="52">
        <f t="shared" si="12"/>
        <v>0</v>
      </c>
      <c r="C209" s="52">
        <f t="shared" si="12"/>
        <v>0</v>
      </c>
      <c r="D209" s="94" t="e">
        <f t="shared" si="13"/>
        <v>#DIV/0!</v>
      </c>
      <c r="E209" s="69">
        <f t="shared" si="14"/>
        <v>0</v>
      </c>
    </row>
    <row r="210" spans="1:5" ht="15">
      <c r="A210" s="166" t="s">
        <v>205</v>
      </c>
      <c r="B210" s="52">
        <f t="shared" si="12"/>
        <v>0</v>
      </c>
      <c r="C210" s="52">
        <f t="shared" si="12"/>
        <v>0</v>
      </c>
      <c r="D210" s="94" t="e">
        <f t="shared" si="13"/>
        <v>#DIV/0!</v>
      </c>
      <c r="E210" s="69">
        <f t="shared" si="14"/>
        <v>0</v>
      </c>
    </row>
    <row r="211" spans="1:5" ht="15">
      <c r="A211" s="166" t="s">
        <v>197</v>
      </c>
      <c r="B211" s="52">
        <f t="shared" si="12"/>
        <v>0</v>
      </c>
      <c r="C211" s="52">
        <f t="shared" si="12"/>
        <v>0</v>
      </c>
      <c r="D211" s="94" t="e">
        <f t="shared" si="13"/>
        <v>#DIV/0!</v>
      </c>
      <c r="E211" s="69">
        <f t="shared" si="14"/>
        <v>0</v>
      </c>
    </row>
    <row r="212" spans="1:5" ht="15">
      <c r="A212" s="166" t="s">
        <v>325</v>
      </c>
      <c r="B212" s="52">
        <f t="shared" si="12"/>
        <v>0</v>
      </c>
      <c r="C212" s="52">
        <f t="shared" si="12"/>
        <v>0</v>
      </c>
      <c r="D212" s="94" t="e">
        <f aca="true" t="shared" si="15" ref="D212:D218">B212/C212*100</f>
        <v>#DIV/0!</v>
      </c>
      <c r="E212" s="69">
        <f aca="true" t="shared" si="16" ref="E212:E218">COUNTA(E20,E36,E52,E68,E84,E100,E116,E132,E148,E164,E180,E196)</f>
        <v>0</v>
      </c>
    </row>
    <row r="213" spans="1:5" ht="15">
      <c r="A213" s="166" t="s">
        <v>207</v>
      </c>
      <c r="B213" s="52">
        <f t="shared" si="12"/>
        <v>0</v>
      </c>
      <c r="C213" s="52">
        <f t="shared" si="12"/>
        <v>0</v>
      </c>
      <c r="D213" s="94" t="e">
        <f t="shared" si="15"/>
        <v>#DIV/0!</v>
      </c>
      <c r="E213" s="69">
        <f t="shared" si="16"/>
        <v>0</v>
      </c>
    </row>
    <row r="214" spans="1:5" ht="15">
      <c r="A214" s="166" t="s">
        <v>209</v>
      </c>
      <c r="B214" s="52">
        <f t="shared" si="12"/>
        <v>0</v>
      </c>
      <c r="C214" s="52">
        <f t="shared" si="12"/>
        <v>0</v>
      </c>
      <c r="D214" s="94" t="e">
        <f t="shared" si="15"/>
        <v>#DIV/0!</v>
      </c>
      <c r="E214" s="69">
        <f t="shared" si="16"/>
        <v>0</v>
      </c>
    </row>
    <row r="215" spans="1:5" ht="15">
      <c r="A215" s="166" t="s">
        <v>202</v>
      </c>
      <c r="B215" s="52">
        <f t="shared" si="12"/>
        <v>0</v>
      </c>
      <c r="C215" s="52">
        <f t="shared" si="12"/>
        <v>0</v>
      </c>
      <c r="D215" s="94" t="e">
        <f t="shared" si="15"/>
        <v>#DIV/0!</v>
      </c>
      <c r="E215" s="69">
        <f t="shared" si="16"/>
        <v>0</v>
      </c>
    </row>
    <row r="216" spans="1:5" ht="15">
      <c r="A216" s="166" t="s">
        <v>329</v>
      </c>
      <c r="B216" s="52">
        <f t="shared" si="12"/>
        <v>0</v>
      </c>
      <c r="C216" s="52">
        <f t="shared" si="12"/>
        <v>0</v>
      </c>
      <c r="D216" s="94" t="e">
        <f t="shared" si="15"/>
        <v>#DIV/0!</v>
      </c>
      <c r="E216" s="69">
        <f t="shared" si="16"/>
        <v>0</v>
      </c>
    </row>
    <row r="217" spans="1:5" ht="15">
      <c r="A217" s="166" t="s">
        <v>208</v>
      </c>
      <c r="B217" s="52">
        <f t="shared" si="12"/>
        <v>0</v>
      </c>
      <c r="C217" s="52">
        <f t="shared" si="12"/>
        <v>0</v>
      </c>
      <c r="D217" s="94" t="e">
        <f t="shared" si="15"/>
        <v>#DIV/0!</v>
      </c>
      <c r="E217" s="69">
        <f t="shared" si="16"/>
        <v>0</v>
      </c>
    </row>
    <row r="218" spans="1:5" ht="15.75" thickBot="1">
      <c r="A218" s="493" t="s">
        <v>200</v>
      </c>
      <c r="B218" s="56">
        <f t="shared" si="12"/>
        <v>0</v>
      </c>
      <c r="C218" s="56">
        <f t="shared" si="12"/>
        <v>0</v>
      </c>
      <c r="D218" s="95" t="e">
        <f t="shared" si="15"/>
        <v>#DIV/0!</v>
      </c>
      <c r="E218" s="70">
        <f t="shared" si="16"/>
        <v>0</v>
      </c>
    </row>
  </sheetData>
  <sheetProtection selectLockedCells="1"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&amp;CDivisão de Infecção Hospitalar - Planilha 1B</oddHeader>
    <oddFooter>&amp;R&amp;P de  &amp;N  - &amp;D</oddFooter>
  </headerFooter>
  <rowBreaks count="11" manualBreakCount="11">
    <brk id="26" max="255" man="1"/>
    <brk id="37" max="255" man="1"/>
    <brk id="46" max="255" man="1"/>
    <brk id="68" max="255" man="1"/>
    <brk id="77" max="255" man="1"/>
    <brk id="89" max="255" man="1"/>
    <brk id="97" max="255" man="1"/>
    <brk id="107" max="255" man="1"/>
    <brk id="122" max="255" man="1"/>
    <brk id="128" max="255" man="1"/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0"/>
  <sheetViews>
    <sheetView zoomScale="70" zoomScaleNormal="70" zoomScaleSheetLayoutView="75" zoomScalePageLayoutView="0" workbookViewId="0" topLeftCell="A1">
      <selection activeCell="J29" sqref="J29:M44"/>
    </sheetView>
  </sheetViews>
  <sheetFormatPr defaultColWidth="9.140625" defaultRowHeight="12.75"/>
  <cols>
    <col min="1" max="1" width="14.421875" style="16" customWidth="1"/>
    <col min="2" max="2" width="21.00390625" style="16" customWidth="1"/>
    <col min="3" max="3" width="21.7109375" style="16" customWidth="1"/>
    <col min="4" max="4" width="20.00390625" style="16" customWidth="1"/>
    <col min="5" max="5" width="22.8515625" style="16" customWidth="1"/>
    <col min="6" max="6" width="18.28125" style="16" customWidth="1"/>
    <col min="7" max="7" width="18.421875" style="16" customWidth="1"/>
    <col min="8" max="8" width="18.28125" style="16" customWidth="1"/>
    <col min="9" max="9" width="16.7109375" style="16" customWidth="1"/>
    <col min="10" max="10" width="9.140625" style="16" customWidth="1"/>
    <col min="11" max="11" width="13.421875" style="16" customWidth="1"/>
    <col min="12" max="12" width="18.57421875" style="16" customWidth="1"/>
    <col min="13" max="13" width="18.28125" style="16" customWidth="1"/>
    <col min="14" max="16384" width="9.140625" style="16" customWidth="1"/>
  </cols>
  <sheetData>
    <row r="1" spans="1:9" ht="26.25" customHeight="1" thickBot="1">
      <c r="A1" s="623" t="s">
        <v>318</v>
      </c>
      <c r="B1" s="624"/>
      <c r="C1" s="624"/>
      <c r="D1" s="624"/>
      <c r="E1" s="624"/>
      <c r="F1" s="624"/>
      <c r="G1" s="624"/>
      <c r="H1" s="624"/>
      <c r="I1" s="625"/>
    </row>
    <row r="2" spans="1:9" ht="20.25" customHeight="1" thickBot="1">
      <c r="A2" s="626" t="s">
        <v>51</v>
      </c>
      <c r="B2" s="612"/>
      <c r="C2" s="612"/>
      <c r="D2" s="612"/>
      <c r="E2" s="612"/>
      <c r="F2" s="612"/>
      <c r="G2" s="612"/>
      <c r="H2" s="612"/>
      <c r="I2" s="627"/>
    </row>
    <row r="3" spans="1:9" ht="15">
      <c r="A3" s="621" t="s">
        <v>232</v>
      </c>
      <c r="B3" s="422"/>
      <c r="C3" s="422"/>
      <c r="D3" s="422"/>
      <c r="E3" s="422"/>
      <c r="F3" s="422"/>
      <c r="G3" s="422"/>
      <c r="H3" s="422"/>
      <c r="I3" s="628"/>
    </row>
    <row r="4" spans="1:9" ht="14.25">
      <c r="A4" s="629" t="s">
        <v>233</v>
      </c>
      <c r="B4" s="423"/>
      <c r="C4" s="423"/>
      <c r="D4" s="423"/>
      <c r="E4" s="423"/>
      <c r="F4" s="423"/>
      <c r="G4" s="358"/>
      <c r="H4" s="358"/>
      <c r="I4" s="630"/>
    </row>
    <row r="5" spans="1:9" ht="15.75" thickBot="1">
      <c r="A5" s="619" t="s">
        <v>316</v>
      </c>
      <c r="B5" s="424"/>
      <c r="C5" s="424"/>
      <c r="D5" s="424"/>
      <c r="E5" s="424"/>
      <c r="F5" s="424"/>
      <c r="G5" s="424"/>
      <c r="H5" s="424"/>
      <c r="I5" s="620"/>
    </row>
    <row r="6" spans="1:9" ht="15.75" customHeight="1" thickBot="1">
      <c r="A6" s="616" t="s">
        <v>315</v>
      </c>
      <c r="B6" s="399"/>
      <c r="C6" s="399"/>
      <c r="D6" s="399"/>
      <c r="E6" s="399"/>
      <c r="F6" s="399"/>
      <c r="G6" s="399"/>
      <c r="H6" s="399"/>
      <c r="I6" s="631"/>
    </row>
    <row r="7" spans="1:9" ht="12.75" customHeight="1">
      <c r="A7" s="632" t="s">
        <v>176</v>
      </c>
      <c r="B7" s="425"/>
      <c r="C7" s="425"/>
      <c r="D7" s="425"/>
      <c r="E7" s="425"/>
      <c r="F7" s="425"/>
      <c r="G7" s="425"/>
      <c r="H7" s="425"/>
      <c r="I7" s="618"/>
    </row>
    <row r="8" spans="1:9" ht="12.75" customHeight="1">
      <c r="A8" s="633" t="s">
        <v>230</v>
      </c>
      <c r="B8" s="418"/>
      <c r="C8" s="418"/>
      <c r="D8" s="418"/>
      <c r="E8" s="418"/>
      <c r="F8" s="418"/>
      <c r="G8" s="418"/>
      <c r="H8" s="418"/>
      <c r="I8" s="622"/>
    </row>
    <row r="9" spans="1:9" ht="12.75" customHeight="1">
      <c r="A9" s="633" t="s">
        <v>231</v>
      </c>
      <c r="B9" s="418"/>
      <c r="C9" s="418"/>
      <c r="D9" s="418"/>
      <c r="E9" s="418"/>
      <c r="F9" s="418"/>
      <c r="G9" s="418"/>
      <c r="H9" s="418"/>
      <c r="I9" s="622"/>
    </row>
    <row r="10" spans="1:9" ht="12.75" customHeight="1">
      <c r="A10" s="633" t="s">
        <v>317</v>
      </c>
      <c r="B10" s="418"/>
      <c r="C10" s="418"/>
      <c r="D10" s="418"/>
      <c r="E10" s="418"/>
      <c r="F10" s="418"/>
      <c r="G10" s="418"/>
      <c r="H10" s="418"/>
      <c r="I10" s="622"/>
    </row>
    <row r="11" spans="1:9" ht="12.75" customHeight="1">
      <c r="A11" s="633" t="s">
        <v>145</v>
      </c>
      <c r="B11" s="418"/>
      <c r="C11" s="418"/>
      <c r="D11" s="418"/>
      <c r="E11" s="418"/>
      <c r="F11" s="418"/>
      <c r="G11" s="418"/>
      <c r="H11" s="418"/>
      <c r="I11" s="622"/>
    </row>
    <row r="12" spans="1:9" ht="12.75" customHeight="1">
      <c r="A12" s="633" t="s">
        <v>146</v>
      </c>
      <c r="B12" s="418"/>
      <c r="C12" s="418"/>
      <c r="D12" s="418"/>
      <c r="E12" s="418"/>
      <c r="F12" s="418"/>
      <c r="G12" s="418"/>
      <c r="H12" s="418"/>
      <c r="I12" s="622"/>
    </row>
    <row r="13" spans="1:9" ht="15" thickBot="1">
      <c r="A13" s="633" t="s">
        <v>147</v>
      </c>
      <c r="B13" s="418"/>
      <c r="C13" s="418"/>
      <c r="D13" s="418"/>
      <c r="E13" s="418"/>
      <c r="F13" s="418"/>
      <c r="G13" s="418"/>
      <c r="H13" s="418"/>
      <c r="I13" s="622"/>
    </row>
    <row r="14" spans="1:9" ht="15.75" thickBot="1">
      <c r="A14" s="616" t="s">
        <v>348</v>
      </c>
      <c r="B14" s="614"/>
      <c r="C14" s="614"/>
      <c r="D14" s="614"/>
      <c r="E14" s="614"/>
      <c r="F14" s="614"/>
      <c r="G14" s="614"/>
      <c r="H14" s="614"/>
      <c r="I14" s="615"/>
    </row>
    <row r="15" spans="1:9" ht="19.5" customHeight="1">
      <c r="A15" s="633" t="s">
        <v>347</v>
      </c>
      <c r="B15" s="418"/>
      <c r="C15" s="418"/>
      <c r="D15" s="418"/>
      <c r="E15" s="418"/>
      <c r="F15" s="418"/>
      <c r="G15" s="418"/>
      <c r="H15" s="418"/>
      <c r="I15" s="622"/>
    </row>
    <row r="16" spans="1:9" ht="18.75" customHeight="1">
      <c r="A16" s="633" t="s">
        <v>345</v>
      </c>
      <c r="B16" s="418"/>
      <c r="C16" s="418"/>
      <c r="D16" s="418"/>
      <c r="E16" s="418"/>
      <c r="F16" s="418"/>
      <c r="G16" s="418"/>
      <c r="H16" s="418"/>
      <c r="I16" s="622"/>
    </row>
    <row r="17" spans="1:9" ht="18" customHeight="1" thickBot="1">
      <c r="A17" s="634" t="s">
        <v>346</v>
      </c>
      <c r="B17" s="424"/>
      <c r="C17" s="424"/>
      <c r="D17" s="424"/>
      <c r="E17" s="424"/>
      <c r="F17" s="424"/>
      <c r="G17" s="424"/>
      <c r="H17" s="424"/>
      <c r="I17" s="620"/>
    </row>
    <row r="18" spans="1:9" ht="15.75" thickBot="1">
      <c r="A18" s="616" t="s">
        <v>151</v>
      </c>
      <c r="B18" s="399"/>
      <c r="C18" s="399"/>
      <c r="D18" s="399"/>
      <c r="E18" s="399"/>
      <c r="F18" s="399"/>
      <c r="G18" s="399"/>
      <c r="H18" s="399"/>
      <c r="I18" s="631"/>
    </row>
    <row r="19" spans="1:9" ht="15">
      <c r="A19" s="617" t="s">
        <v>58</v>
      </c>
      <c r="B19" s="425"/>
      <c r="C19" s="425"/>
      <c r="D19" s="425"/>
      <c r="E19" s="425"/>
      <c r="F19" s="425"/>
      <c r="G19" s="425"/>
      <c r="H19" s="425"/>
      <c r="I19" s="618"/>
    </row>
    <row r="20" spans="1:9" ht="15">
      <c r="A20" s="621" t="s">
        <v>177</v>
      </c>
      <c r="B20" s="418"/>
      <c r="C20" s="418"/>
      <c r="D20" s="418"/>
      <c r="E20" s="418"/>
      <c r="F20" s="418"/>
      <c r="G20" s="418"/>
      <c r="H20" s="418"/>
      <c r="I20" s="622"/>
    </row>
    <row r="21" spans="1:9" ht="15">
      <c r="A21" s="621" t="s">
        <v>152</v>
      </c>
      <c r="B21" s="418"/>
      <c r="C21" s="418"/>
      <c r="D21" s="418"/>
      <c r="E21" s="418"/>
      <c r="F21" s="418"/>
      <c r="G21" s="418"/>
      <c r="H21" s="418"/>
      <c r="I21" s="622"/>
    </row>
    <row r="22" spans="1:9" ht="15">
      <c r="A22" s="621" t="s">
        <v>189</v>
      </c>
      <c r="B22" s="418"/>
      <c r="C22" s="418"/>
      <c r="D22" s="418"/>
      <c r="E22" s="418"/>
      <c r="F22" s="418"/>
      <c r="G22" s="418"/>
      <c r="H22" s="418"/>
      <c r="I22" s="622"/>
    </row>
    <row r="23" spans="1:9" ht="15">
      <c r="A23" s="621" t="s">
        <v>190</v>
      </c>
      <c r="B23" s="418"/>
      <c r="C23" s="418"/>
      <c r="D23" s="418"/>
      <c r="E23" s="418"/>
      <c r="F23" s="418"/>
      <c r="G23" s="418"/>
      <c r="H23" s="418"/>
      <c r="I23" s="622"/>
    </row>
    <row r="24" spans="1:9" ht="15">
      <c r="A24" s="621" t="s">
        <v>191</v>
      </c>
      <c r="B24" s="418"/>
      <c r="C24" s="418"/>
      <c r="D24" s="418"/>
      <c r="E24" s="418"/>
      <c r="F24" s="418"/>
      <c r="G24" s="418"/>
      <c r="H24" s="418"/>
      <c r="I24" s="622"/>
    </row>
    <row r="25" spans="1:9" ht="15">
      <c r="A25" s="621" t="s">
        <v>335</v>
      </c>
      <c r="B25" s="418"/>
      <c r="C25" s="418"/>
      <c r="D25" s="418"/>
      <c r="E25" s="418"/>
      <c r="F25" s="418"/>
      <c r="G25" s="418"/>
      <c r="H25" s="418"/>
      <c r="I25" s="622"/>
    </row>
    <row r="26" spans="1:9" ht="17.25" customHeight="1" thickBot="1">
      <c r="A26" s="619" t="s">
        <v>349</v>
      </c>
      <c r="B26" s="424"/>
      <c r="C26" s="424"/>
      <c r="D26" s="424"/>
      <c r="E26" s="424"/>
      <c r="F26" s="424"/>
      <c r="G26" s="424"/>
      <c r="H26" s="424"/>
      <c r="I26" s="620"/>
    </row>
    <row r="27" spans="1:9" ht="15.75" thickBot="1">
      <c r="A27" s="419" t="s">
        <v>52</v>
      </c>
      <c r="B27" s="420"/>
      <c r="C27" s="420"/>
      <c r="D27" s="420"/>
      <c r="E27" s="420"/>
      <c r="F27" s="420"/>
      <c r="G27" s="420"/>
      <c r="H27" s="420"/>
      <c r="I27" s="421"/>
    </row>
    <row r="28" spans="1:9" ht="15" customHeight="1" thickBot="1" thickTop="1">
      <c r="A28" s="18"/>
      <c r="B28" s="18"/>
      <c r="C28" s="18"/>
      <c r="D28" s="18"/>
      <c r="E28" s="18"/>
      <c r="F28" s="18"/>
      <c r="G28" s="18"/>
      <c r="H28" s="18"/>
      <c r="I28" s="18"/>
    </row>
    <row r="29" spans="1:13" ht="18.75" customHeight="1" thickBot="1">
      <c r="A29" s="598" t="s">
        <v>39</v>
      </c>
      <c r="B29" s="635"/>
      <c r="C29" s="635"/>
      <c r="D29" s="635"/>
      <c r="E29" s="635"/>
      <c r="F29" s="635"/>
      <c r="G29" s="635"/>
      <c r="H29" s="635"/>
      <c r="I29" s="635"/>
      <c r="J29" s="636"/>
      <c r="K29" s="753" t="s">
        <v>310</v>
      </c>
      <c r="L29" s="754"/>
      <c r="M29" s="755"/>
    </row>
    <row r="30" spans="1:13" ht="12.75">
      <c r="A30" s="167" t="s">
        <v>17</v>
      </c>
      <c r="B30" s="167" t="s">
        <v>18</v>
      </c>
      <c r="C30" s="170" t="s">
        <v>174</v>
      </c>
      <c r="D30" s="170" t="s">
        <v>175</v>
      </c>
      <c r="E30" s="170" t="s">
        <v>19</v>
      </c>
      <c r="F30" s="167" t="s">
        <v>20</v>
      </c>
      <c r="G30" s="167" t="s">
        <v>21</v>
      </c>
      <c r="H30" s="167" t="s">
        <v>22</v>
      </c>
      <c r="I30" s="167" t="s">
        <v>23</v>
      </c>
      <c r="J30" s="167" t="s">
        <v>17</v>
      </c>
      <c r="K30" s="167" t="s">
        <v>21</v>
      </c>
      <c r="L30" s="751" t="s">
        <v>331</v>
      </c>
      <c r="M30" s="751" t="s">
        <v>344</v>
      </c>
    </row>
    <row r="31" spans="1:13" ht="65.25" customHeight="1" thickBot="1">
      <c r="A31" s="168"/>
      <c r="B31" s="169" t="s">
        <v>64</v>
      </c>
      <c r="C31" s="171" t="s">
        <v>178</v>
      </c>
      <c r="D31" s="171" t="s">
        <v>179</v>
      </c>
      <c r="E31" s="171" t="s">
        <v>65</v>
      </c>
      <c r="F31" s="169" t="s">
        <v>62</v>
      </c>
      <c r="G31" s="169" t="s">
        <v>66</v>
      </c>
      <c r="H31" s="169" t="s">
        <v>69</v>
      </c>
      <c r="I31" s="169"/>
      <c r="J31" s="168"/>
      <c r="K31" s="169" t="s">
        <v>330</v>
      </c>
      <c r="L31" s="752"/>
      <c r="M31" s="752"/>
    </row>
    <row r="32" spans="1:13" ht="12.75">
      <c r="A32" s="172" t="s">
        <v>35</v>
      </c>
      <c r="B32" s="20"/>
      <c r="C32" s="255"/>
      <c r="D32" s="255"/>
      <c r="E32" s="20"/>
      <c r="F32" s="20"/>
      <c r="G32" s="20"/>
      <c r="H32" s="20"/>
      <c r="I32" s="20"/>
      <c r="J32" s="172" t="s">
        <v>35</v>
      </c>
      <c r="K32" s="301"/>
      <c r="L32" s="301"/>
      <c r="M32" s="364"/>
    </row>
    <row r="33" spans="1:13" ht="12.75">
      <c r="A33" s="172" t="s">
        <v>36</v>
      </c>
      <c r="B33" s="19"/>
      <c r="C33" s="256"/>
      <c r="D33" s="256"/>
      <c r="E33" s="19"/>
      <c r="F33" s="20"/>
      <c r="G33" s="20"/>
      <c r="H33" s="20"/>
      <c r="I33" s="20"/>
      <c r="J33" s="172" t="s">
        <v>36</v>
      </c>
      <c r="K33" s="22"/>
      <c r="L33" s="22"/>
      <c r="M33" s="365"/>
    </row>
    <row r="34" spans="1:13" ht="12.75">
      <c r="A34" s="172" t="s">
        <v>37</v>
      </c>
      <c r="B34" s="19"/>
      <c r="C34" s="256"/>
      <c r="D34" s="256"/>
      <c r="E34" s="19"/>
      <c r="F34" s="20"/>
      <c r="G34" s="20"/>
      <c r="H34" s="20"/>
      <c r="I34" s="20"/>
      <c r="J34" s="172" t="s">
        <v>37</v>
      </c>
      <c r="K34" s="22"/>
      <c r="L34" s="22"/>
      <c r="M34" s="365"/>
    </row>
    <row r="35" spans="1:13" ht="12.75">
      <c r="A35" s="172" t="s">
        <v>38</v>
      </c>
      <c r="B35" s="19"/>
      <c r="C35" s="256"/>
      <c r="D35" s="256"/>
      <c r="E35" s="19"/>
      <c r="F35" s="20"/>
      <c r="G35" s="20"/>
      <c r="H35" s="20"/>
      <c r="I35" s="20"/>
      <c r="J35" s="172" t="s">
        <v>38</v>
      </c>
      <c r="K35" s="22"/>
      <c r="L35" s="22"/>
      <c r="M35" s="365"/>
    </row>
    <row r="36" spans="1:13" ht="12.75">
      <c r="A36" s="172" t="s">
        <v>34</v>
      </c>
      <c r="B36" s="19"/>
      <c r="C36" s="256"/>
      <c r="D36" s="256"/>
      <c r="E36" s="19"/>
      <c r="F36" s="20"/>
      <c r="G36" s="20"/>
      <c r="H36" s="20"/>
      <c r="I36" s="20"/>
      <c r="J36" s="172" t="s">
        <v>34</v>
      </c>
      <c r="K36" s="303"/>
      <c r="L36" s="303"/>
      <c r="M36" s="345"/>
    </row>
    <row r="37" spans="1:13" ht="13.5" thickBot="1">
      <c r="A37" s="173" t="s">
        <v>24</v>
      </c>
      <c r="B37" s="21"/>
      <c r="C37" s="257"/>
      <c r="D37" s="258"/>
      <c r="E37" s="28"/>
      <c r="F37" s="22"/>
      <c r="G37" s="22"/>
      <c r="H37" s="22"/>
      <c r="I37" s="23"/>
      <c r="J37" s="173" t="s">
        <v>24</v>
      </c>
      <c r="K37" s="304"/>
      <c r="L37" s="304"/>
      <c r="M37" s="366"/>
    </row>
    <row r="38" spans="1:13" ht="13.5" thickBot="1">
      <c r="A38" s="174" t="s">
        <v>17</v>
      </c>
      <c r="B38" s="176" t="s">
        <v>25</v>
      </c>
      <c r="C38" s="180" t="s">
        <v>180</v>
      </c>
      <c r="D38" s="180" t="s">
        <v>181</v>
      </c>
      <c r="E38" s="180" t="s">
        <v>150</v>
      </c>
      <c r="F38" s="176" t="s">
        <v>26</v>
      </c>
      <c r="G38" s="176" t="s">
        <v>27</v>
      </c>
      <c r="H38" s="176" t="s">
        <v>28</v>
      </c>
      <c r="I38" s="2"/>
      <c r="J38" s="167" t="s">
        <v>17</v>
      </c>
      <c r="K38" s="357"/>
      <c r="L38" s="638" t="s">
        <v>333</v>
      </c>
      <c r="M38" s="638" t="s">
        <v>334</v>
      </c>
    </row>
    <row r="39" spans="1:13" ht="12.75">
      <c r="A39" s="175" t="s">
        <v>35</v>
      </c>
      <c r="B39" s="177" t="e">
        <f aca="true" t="shared" si="0" ref="B39:B44">B32/F32*1000</f>
        <v>#DIV/0!</v>
      </c>
      <c r="C39" s="254" t="e">
        <f aca="true" t="shared" si="1" ref="C39:C44">SUM(C32/G32*1000)</f>
        <v>#DIV/0!</v>
      </c>
      <c r="D39" s="254" t="e">
        <f aca="true" t="shared" si="2" ref="D39:D44">D32/G32*1000</f>
        <v>#DIV/0!</v>
      </c>
      <c r="E39" s="177" t="e">
        <f aca="true" t="shared" si="3" ref="E39:E44">SUM(E32:E32/H32*1000)</f>
        <v>#DIV/0!</v>
      </c>
      <c r="F39" s="177" t="e">
        <f aca="true" t="shared" si="4" ref="F39:F44">(F32/I32)*100</f>
        <v>#DIV/0!</v>
      </c>
      <c r="G39" s="177" t="e">
        <f aca="true" t="shared" si="5" ref="G39:G44">(G32/I32)*100</f>
        <v>#DIV/0!</v>
      </c>
      <c r="H39" s="177" t="e">
        <f aca="true" t="shared" si="6" ref="H39:H44">(H32/I32)*100</f>
        <v>#DIV/0!</v>
      </c>
      <c r="I39" s="2"/>
      <c r="J39" s="172" t="s">
        <v>35</v>
      </c>
      <c r="K39" s="358"/>
      <c r="L39" s="347" t="e">
        <f aca="true" t="shared" si="7" ref="L39:M42">L32/K32*100</f>
        <v>#DIV/0!</v>
      </c>
      <c r="M39" s="347" t="e">
        <f t="shared" si="7"/>
        <v>#DIV/0!</v>
      </c>
    </row>
    <row r="40" spans="1:13" ht="12.75">
      <c r="A40" s="172" t="s">
        <v>36</v>
      </c>
      <c r="B40" s="178" t="e">
        <f t="shared" si="0"/>
        <v>#DIV/0!</v>
      </c>
      <c r="C40" s="178" t="e">
        <f t="shared" si="1"/>
        <v>#DIV/0!</v>
      </c>
      <c r="D40" s="178" t="e">
        <f t="shared" si="2"/>
        <v>#DIV/0!</v>
      </c>
      <c r="E40" s="178" t="e">
        <f t="shared" si="3"/>
        <v>#DIV/0!</v>
      </c>
      <c r="F40" s="178" t="e">
        <f t="shared" si="4"/>
        <v>#DIV/0!</v>
      </c>
      <c r="G40" s="178" t="e">
        <f t="shared" si="5"/>
        <v>#DIV/0!</v>
      </c>
      <c r="H40" s="178" t="e">
        <f t="shared" si="6"/>
        <v>#DIV/0!</v>
      </c>
      <c r="I40" s="2"/>
      <c r="J40" s="172" t="s">
        <v>36</v>
      </c>
      <c r="K40" s="358"/>
      <c r="L40" s="348" t="e">
        <f t="shared" si="7"/>
        <v>#DIV/0!</v>
      </c>
      <c r="M40" s="348" t="e">
        <f t="shared" si="7"/>
        <v>#DIV/0!</v>
      </c>
    </row>
    <row r="41" spans="1:13" ht="12.75">
      <c r="A41" s="172" t="s">
        <v>37</v>
      </c>
      <c r="B41" s="178" t="e">
        <f t="shared" si="0"/>
        <v>#DIV/0!</v>
      </c>
      <c r="C41" s="178" t="e">
        <f t="shared" si="1"/>
        <v>#DIV/0!</v>
      </c>
      <c r="D41" s="178" t="e">
        <f t="shared" si="2"/>
        <v>#DIV/0!</v>
      </c>
      <c r="E41" s="178" t="e">
        <f t="shared" si="3"/>
        <v>#DIV/0!</v>
      </c>
      <c r="F41" s="178" t="e">
        <f t="shared" si="4"/>
        <v>#DIV/0!</v>
      </c>
      <c r="G41" s="178" t="e">
        <f t="shared" si="5"/>
        <v>#DIV/0!</v>
      </c>
      <c r="H41" s="178" t="e">
        <f t="shared" si="6"/>
        <v>#DIV/0!</v>
      </c>
      <c r="I41" s="2"/>
      <c r="J41" s="172" t="s">
        <v>37</v>
      </c>
      <c r="K41" s="358"/>
      <c r="L41" s="348" t="e">
        <f t="shared" si="7"/>
        <v>#DIV/0!</v>
      </c>
      <c r="M41" s="348" t="e">
        <f t="shared" si="7"/>
        <v>#DIV/0!</v>
      </c>
    </row>
    <row r="42" spans="1:13" ht="12.75">
      <c r="A42" s="172" t="s">
        <v>38</v>
      </c>
      <c r="B42" s="178" t="e">
        <f t="shared" si="0"/>
        <v>#DIV/0!</v>
      </c>
      <c r="C42" s="178" t="e">
        <f t="shared" si="1"/>
        <v>#DIV/0!</v>
      </c>
      <c r="D42" s="178" t="e">
        <f t="shared" si="2"/>
        <v>#DIV/0!</v>
      </c>
      <c r="E42" s="178" t="e">
        <f t="shared" si="3"/>
        <v>#DIV/0!</v>
      </c>
      <c r="F42" s="178" t="e">
        <f t="shared" si="4"/>
        <v>#DIV/0!</v>
      </c>
      <c r="G42" s="178" t="e">
        <f t="shared" si="5"/>
        <v>#DIV/0!</v>
      </c>
      <c r="H42" s="178" t="e">
        <f t="shared" si="6"/>
        <v>#DIV/0!</v>
      </c>
      <c r="I42" s="2"/>
      <c r="J42" s="172" t="s">
        <v>38</v>
      </c>
      <c r="K42" s="358"/>
      <c r="L42" s="348" t="e">
        <f t="shared" si="7"/>
        <v>#DIV/0!</v>
      </c>
      <c r="M42" s="348" t="e">
        <f t="shared" si="7"/>
        <v>#DIV/0!</v>
      </c>
    </row>
    <row r="43" spans="1:13" ht="12.75">
      <c r="A43" s="172" t="s">
        <v>34</v>
      </c>
      <c r="B43" s="178" t="e">
        <f t="shared" si="0"/>
        <v>#DIV/0!</v>
      </c>
      <c r="C43" s="178" t="e">
        <f t="shared" si="1"/>
        <v>#DIV/0!</v>
      </c>
      <c r="D43" s="178" t="e">
        <f t="shared" si="2"/>
        <v>#DIV/0!</v>
      </c>
      <c r="E43" s="178" t="e">
        <f t="shared" si="3"/>
        <v>#DIV/0!</v>
      </c>
      <c r="F43" s="178" t="e">
        <f t="shared" si="4"/>
        <v>#DIV/0!</v>
      </c>
      <c r="G43" s="178" t="e">
        <f t="shared" si="5"/>
        <v>#DIV/0!</v>
      </c>
      <c r="H43" s="178" t="e">
        <f t="shared" si="6"/>
        <v>#DIV/0!</v>
      </c>
      <c r="I43" s="2"/>
      <c r="J43" s="172" t="s">
        <v>34</v>
      </c>
      <c r="K43" s="358"/>
      <c r="L43" s="348"/>
      <c r="M43" s="348"/>
    </row>
    <row r="44" spans="1:13" ht="13.5" thickBot="1">
      <c r="A44" s="173" t="s">
        <v>24</v>
      </c>
      <c r="B44" s="179" t="e">
        <f t="shared" si="0"/>
        <v>#DIV/0!</v>
      </c>
      <c r="C44" s="179" t="e">
        <f t="shared" si="1"/>
        <v>#DIV/0!</v>
      </c>
      <c r="D44" s="179" t="e">
        <f t="shared" si="2"/>
        <v>#DIV/0!</v>
      </c>
      <c r="E44" s="179" t="e">
        <f t="shared" si="3"/>
        <v>#DIV/0!</v>
      </c>
      <c r="F44" s="179" t="e">
        <f t="shared" si="4"/>
        <v>#DIV/0!</v>
      </c>
      <c r="G44" s="179" t="e">
        <f t="shared" si="5"/>
        <v>#DIV/0!</v>
      </c>
      <c r="H44" s="179" t="e">
        <f t="shared" si="6"/>
        <v>#DIV/0!</v>
      </c>
      <c r="I44" s="2"/>
      <c r="J44" s="305" t="s">
        <v>24</v>
      </c>
      <c r="K44" s="359"/>
      <c r="L44" s="346"/>
      <c r="M44" s="346"/>
    </row>
    <row r="45" spans="3:5" ht="13.5" thickBot="1">
      <c r="C45" s="38"/>
      <c r="D45" s="38"/>
      <c r="E45" s="31"/>
    </row>
    <row r="46" spans="1:13" ht="16.5" thickBot="1">
      <c r="A46" s="598" t="s">
        <v>40</v>
      </c>
      <c r="B46" s="635"/>
      <c r="C46" s="635"/>
      <c r="D46" s="635"/>
      <c r="E46" s="635"/>
      <c r="F46" s="635"/>
      <c r="G46" s="635"/>
      <c r="H46" s="635"/>
      <c r="I46" s="635"/>
      <c r="J46" s="636"/>
      <c r="K46" s="753" t="s">
        <v>310</v>
      </c>
      <c r="L46" s="754"/>
      <c r="M46" s="755"/>
    </row>
    <row r="47" spans="1:13" ht="12.75" customHeight="1">
      <c r="A47" s="167" t="s">
        <v>17</v>
      </c>
      <c r="B47" s="167" t="s">
        <v>18</v>
      </c>
      <c r="C47" s="170" t="s">
        <v>174</v>
      </c>
      <c r="D47" s="170" t="s">
        <v>175</v>
      </c>
      <c r="E47" s="170" t="s">
        <v>19</v>
      </c>
      <c r="F47" s="167" t="s">
        <v>20</v>
      </c>
      <c r="G47" s="167" t="s">
        <v>21</v>
      </c>
      <c r="H47" s="167" t="s">
        <v>22</v>
      </c>
      <c r="I47" s="167" t="s">
        <v>23</v>
      </c>
      <c r="J47" s="167" t="s">
        <v>17</v>
      </c>
      <c r="K47" s="167" t="s">
        <v>21</v>
      </c>
      <c r="L47" s="751" t="s">
        <v>331</v>
      </c>
      <c r="M47" s="751" t="s">
        <v>332</v>
      </c>
    </row>
    <row r="48" spans="1:13" ht="51.75" customHeight="1" thickBot="1">
      <c r="A48" s="168"/>
      <c r="B48" s="169" t="s">
        <v>64</v>
      </c>
      <c r="C48" s="171" t="s">
        <v>178</v>
      </c>
      <c r="D48" s="171" t="s">
        <v>179</v>
      </c>
      <c r="E48" s="171" t="s">
        <v>65</v>
      </c>
      <c r="F48" s="169" t="s">
        <v>62</v>
      </c>
      <c r="G48" s="169" t="s">
        <v>66</v>
      </c>
      <c r="H48" s="169" t="s">
        <v>69</v>
      </c>
      <c r="I48" s="169"/>
      <c r="J48" s="168"/>
      <c r="K48" s="169" t="s">
        <v>330</v>
      </c>
      <c r="L48" s="752"/>
      <c r="M48" s="752"/>
    </row>
    <row r="49" spans="1:13" ht="12.75">
      <c r="A49" s="172" t="s">
        <v>35</v>
      </c>
      <c r="B49" s="20"/>
      <c r="C49" s="250"/>
      <c r="D49" s="250"/>
      <c r="E49" s="20"/>
      <c r="F49" s="20"/>
      <c r="G49" s="20"/>
      <c r="H49" s="20"/>
      <c r="I49" s="20"/>
      <c r="J49" s="172" t="s">
        <v>35</v>
      </c>
      <c r="K49" s="301"/>
      <c r="L49" s="301"/>
      <c r="M49" s="364"/>
    </row>
    <row r="50" spans="1:13" ht="12.75">
      <c r="A50" s="172" t="s">
        <v>36</v>
      </c>
      <c r="B50" s="19"/>
      <c r="C50" s="251"/>
      <c r="D50" s="251"/>
      <c r="E50" s="19"/>
      <c r="F50" s="20"/>
      <c r="G50" s="20"/>
      <c r="H50" s="20"/>
      <c r="I50" s="20"/>
      <c r="J50" s="172" t="s">
        <v>36</v>
      </c>
      <c r="K50" s="22"/>
      <c r="L50" s="22"/>
      <c r="M50" s="365"/>
    </row>
    <row r="51" spans="1:13" ht="12.75">
      <c r="A51" s="172" t="s">
        <v>37</v>
      </c>
      <c r="B51" s="19"/>
      <c r="C51" s="251"/>
      <c r="D51" s="251"/>
      <c r="E51" s="19"/>
      <c r="F51" s="20"/>
      <c r="G51" s="20"/>
      <c r="H51" s="20"/>
      <c r="I51" s="20"/>
      <c r="J51" s="172" t="s">
        <v>37</v>
      </c>
      <c r="K51" s="22"/>
      <c r="L51" s="22"/>
      <c r="M51" s="365"/>
    </row>
    <row r="52" spans="1:13" ht="12.75">
      <c r="A52" s="172" t="s">
        <v>38</v>
      </c>
      <c r="B52" s="19"/>
      <c r="C52" s="251"/>
      <c r="D52" s="251"/>
      <c r="E52" s="19"/>
      <c r="F52" s="20"/>
      <c r="G52" s="20"/>
      <c r="H52" s="20"/>
      <c r="I52" s="20"/>
      <c r="J52" s="172" t="s">
        <v>38</v>
      </c>
      <c r="K52" s="22"/>
      <c r="L52" s="22"/>
      <c r="M52" s="365"/>
    </row>
    <row r="53" spans="1:13" ht="12.75">
      <c r="A53" s="172" t="s">
        <v>34</v>
      </c>
      <c r="B53" s="19"/>
      <c r="C53" s="251"/>
      <c r="D53" s="251"/>
      <c r="E53" s="19"/>
      <c r="F53" s="20"/>
      <c r="G53" s="20"/>
      <c r="H53" s="20"/>
      <c r="I53" s="20"/>
      <c r="J53" s="172" t="s">
        <v>34</v>
      </c>
      <c r="K53" s="303"/>
      <c r="L53" s="303"/>
      <c r="M53" s="345"/>
    </row>
    <row r="54" spans="1:13" ht="13.5" thickBot="1">
      <c r="A54" s="173" t="s">
        <v>24</v>
      </c>
      <c r="B54" s="21"/>
      <c r="C54" s="252"/>
      <c r="D54" s="253"/>
      <c r="E54" s="28"/>
      <c r="F54" s="22"/>
      <c r="G54" s="22"/>
      <c r="H54" s="22"/>
      <c r="I54" s="23"/>
      <c r="J54" s="173" t="s">
        <v>24</v>
      </c>
      <c r="K54" s="304"/>
      <c r="L54" s="304"/>
      <c r="M54" s="366"/>
    </row>
    <row r="55" spans="1:13" ht="13.5" thickBot="1">
      <c r="A55" s="174" t="s">
        <v>17</v>
      </c>
      <c r="B55" s="176" t="s">
        <v>25</v>
      </c>
      <c r="C55" s="180" t="s">
        <v>180</v>
      </c>
      <c r="D55" s="180" t="s">
        <v>181</v>
      </c>
      <c r="E55" s="180" t="s">
        <v>150</v>
      </c>
      <c r="F55" s="176" t="s">
        <v>26</v>
      </c>
      <c r="G55" s="176" t="s">
        <v>27</v>
      </c>
      <c r="H55" s="176" t="s">
        <v>28</v>
      </c>
      <c r="I55" s="2"/>
      <c r="J55" s="167" t="s">
        <v>17</v>
      </c>
      <c r="K55" s="357"/>
      <c r="L55" s="638" t="s">
        <v>333</v>
      </c>
      <c r="M55" s="638" t="s">
        <v>334</v>
      </c>
    </row>
    <row r="56" spans="1:13" ht="12.75">
      <c r="A56" s="175" t="s">
        <v>35</v>
      </c>
      <c r="B56" s="177" t="e">
        <f aca="true" t="shared" si="8" ref="B56:B61">B49/F49*1000</f>
        <v>#DIV/0!</v>
      </c>
      <c r="C56" s="254" t="e">
        <f aca="true" t="shared" si="9" ref="C56:C61">SUM(C49:C49/G49*1000)</f>
        <v>#DIV/0!</v>
      </c>
      <c r="D56" s="254" t="e">
        <f aca="true" t="shared" si="10" ref="D56:D61">D49/G49*1000</f>
        <v>#DIV/0!</v>
      </c>
      <c r="E56" s="177" t="e">
        <f aca="true" t="shared" si="11" ref="E56:E61">SUM(E49:E49/H49*1000)</f>
        <v>#DIV/0!</v>
      </c>
      <c r="F56" s="177" t="e">
        <f aca="true" t="shared" si="12" ref="F56:F61">(F49/I49)*100</f>
        <v>#DIV/0!</v>
      </c>
      <c r="G56" s="177" t="e">
        <f aca="true" t="shared" si="13" ref="G56:G61">(G49/I49)*100</f>
        <v>#DIV/0!</v>
      </c>
      <c r="H56" s="177" t="e">
        <f aca="true" t="shared" si="14" ref="H56:H61">(H49/I49)*100</f>
        <v>#DIV/0!</v>
      </c>
      <c r="I56" s="2"/>
      <c r="J56" s="172" t="s">
        <v>35</v>
      </c>
      <c r="K56" s="358"/>
      <c r="L56" s="347" t="e">
        <f aca="true" t="shared" si="15" ref="L56:M59">L49/K49*100</f>
        <v>#DIV/0!</v>
      </c>
      <c r="M56" s="347" t="e">
        <f t="shared" si="15"/>
        <v>#DIV/0!</v>
      </c>
    </row>
    <row r="57" spans="1:13" ht="12.75">
      <c r="A57" s="172" t="s">
        <v>36</v>
      </c>
      <c r="B57" s="178" t="e">
        <f t="shared" si="8"/>
        <v>#DIV/0!</v>
      </c>
      <c r="C57" s="178" t="e">
        <f t="shared" si="9"/>
        <v>#DIV/0!</v>
      </c>
      <c r="D57" s="178" t="e">
        <f t="shared" si="10"/>
        <v>#DIV/0!</v>
      </c>
      <c r="E57" s="178" t="e">
        <f t="shared" si="11"/>
        <v>#DIV/0!</v>
      </c>
      <c r="F57" s="178" t="e">
        <f t="shared" si="12"/>
        <v>#DIV/0!</v>
      </c>
      <c r="G57" s="178" t="e">
        <f t="shared" si="13"/>
        <v>#DIV/0!</v>
      </c>
      <c r="H57" s="178" t="e">
        <f t="shared" si="14"/>
        <v>#DIV/0!</v>
      </c>
      <c r="I57" s="2"/>
      <c r="J57" s="172" t="s">
        <v>36</v>
      </c>
      <c r="K57" s="358"/>
      <c r="L57" s="348" t="e">
        <f t="shared" si="15"/>
        <v>#DIV/0!</v>
      </c>
      <c r="M57" s="348" t="e">
        <f t="shared" si="15"/>
        <v>#DIV/0!</v>
      </c>
    </row>
    <row r="58" spans="1:13" ht="12.75">
      <c r="A58" s="172" t="s">
        <v>37</v>
      </c>
      <c r="B58" s="178" t="e">
        <f t="shared" si="8"/>
        <v>#DIV/0!</v>
      </c>
      <c r="C58" s="178" t="e">
        <f t="shared" si="9"/>
        <v>#DIV/0!</v>
      </c>
      <c r="D58" s="178" t="e">
        <f t="shared" si="10"/>
        <v>#DIV/0!</v>
      </c>
      <c r="E58" s="178" t="e">
        <f t="shared" si="11"/>
        <v>#DIV/0!</v>
      </c>
      <c r="F58" s="178" t="e">
        <f t="shared" si="12"/>
        <v>#DIV/0!</v>
      </c>
      <c r="G58" s="178" t="e">
        <f t="shared" si="13"/>
        <v>#DIV/0!</v>
      </c>
      <c r="H58" s="178" t="e">
        <f t="shared" si="14"/>
        <v>#DIV/0!</v>
      </c>
      <c r="I58" s="2"/>
      <c r="J58" s="172" t="s">
        <v>37</v>
      </c>
      <c r="K58" s="358"/>
      <c r="L58" s="348" t="e">
        <f t="shared" si="15"/>
        <v>#DIV/0!</v>
      </c>
      <c r="M58" s="348" t="e">
        <f t="shared" si="15"/>
        <v>#DIV/0!</v>
      </c>
    </row>
    <row r="59" spans="1:13" ht="12.75">
      <c r="A59" s="172" t="s">
        <v>38</v>
      </c>
      <c r="B59" s="178" t="e">
        <f t="shared" si="8"/>
        <v>#DIV/0!</v>
      </c>
      <c r="C59" s="178" t="e">
        <f t="shared" si="9"/>
        <v>#DIV/0!</v>
      </c>
      <c r="D59" s="178" t="e">
        <f t="shared" si="10"/>
        <v>#DIV/0!</v>
      </c>
      <c r="E59" s="178" t="e">
        <f t="shared" si="11"/>
        <v>#DIV/0!</v>
      </c>
      <c r="F59" s="178" t="e">
        <f t="shared" si="12"/>
        <v>#DIV/0!</v>
      </c>
      <c r="G59" s="178" t="e">
        <f t="shared" si="13"/>
        <v>#DIV/0!</v>
      </c>
      <c r="H59" s="178" t="e">
        <f t="shared" si="14"/>
        <v>#DIV/0!</v>
      </c>
      <c r="I59" s="2"/>
      <c r="J59" s="172" t="s">
        <v>38</v>
      </c>
      <c r="K59" s="358"/>
      <c r="L59" s="348" t="e">
        <f t="shared" si="15"/>
        <v>#DIV/0!</v>
      </c>
      <c r="M59" s="348" t="e">
        <f t="shared" si="15"/>
        <v>#DIV/0!</v>
      </c>
    </row>
    <row r="60" spans="1:13" ht="12.75">
      <c r="A60" s="172" t="s">
        <v>34</v>
      </c>
      <c r="B60" s="178" t="e">
        <f t="shared" si="8"/>
        <v>#DIV/0!</v>
      </c>
      <c r="C60" s="178" t="e">
        <f t="shared" si="9"/>
        <v>#DIV/0!</v>
      </c>
      <c r="D60" s="178" t="e">
        <f t="shared" si="10"/>
        <v>#DIV/0!</v>
      </c>
      <c r="E60" s="178" t="e">
        <f t="shared" si="11"/>
        <v>#DIV/0!</v>
      </c>
      <c r="F60" s="178" t="e">
        <f t="shared" si="12"/>
        <v>#DIV/0!</v>
      </c>
      <c r="G60" s="178" t="e">
        <f t="shared" si="13"/>
        <v>#DIV/0!</v>
      </c>
      <c r="H60" s="178" t="e">
        <f t="shared" si="14"/>
        <v>#DIV/0!</v>
      </c>
      <c r="I60" s="2"/>
      <c r="J60" s="172" t="s">
        <v>34</v>
      </c>
      <c r="K60" s="358"/>
      <c r="L60" s="348"/>
      <c r="M60" s="348"/>
    </row>
    <row r="61" spans="1:13" ht="13.5" thickBot="1">
      <c r="A61" s="173" t="s">
        <v>24</v>
      </c>
      <c r="B61" s="179" t="e">
        <f t="shared" si="8"/>
        <v>#DIV/0!</v>
      </c>
      <c r="C61" s="179" t="e">
        <f t="shared" si="9"/>
        <v>#DIV/0!</v>
      </c>
      <c r="D61" s="179" t="e">
        <f t="shared" si="10"/>
        <v>#DIV/0!</v>
      </c>
      <c r="E61" s="179" t="e">
        <f t="shared" si="11"/>
        <v>#DIV/0!</v>
      </c>
      <c r="F61" s="179" t="e">
        <f t="shared" si="12"/>
        <v>#DIV/0!</v>
      </c>
      <c r="G61" s="179" t="e">
        <f t="shared" si="13"/>
        <v>#DIV/0!</v>
      </c>
      <c r="H61" s="179" t="e">
        <f t="shared" si="14"/>
        <v>#DIV/0!</v>
      </c>
      <c r="I61" s="2"/>
      <c r="J61" s="305" t="s">
        <v>24</v>
      </c>
      <c r="K61" s="359"/>
      <c r="L61" s="346"/>
      <c r="M61" s="346"/>
    </row>
    <row r="62" spans="3:4" ht="13.5" thickBot="1">
      <c r="C62" s="38"/>
      <c r="D62" s="38"/>
    </row>
    <row r="63" spans="1:13" ht="16.5" thickBot="1">
      <c r="A63" s="598" t="s">
        <v>41</v>
      </c>
      <c r="B63" s="635"/>
      <c r="C63" s="635"/>
      <c r="D63" s="635"/>
      <c r="E63" s="635"/>
      <c r="F63" s="635"/>
      <c r="G63" s="635"/>
      <c r="H63" s="635"/>
      <c r="I63" s="635"/>
      <c r="J63" s="636"/>
      <c r="K63" s="753" t="s">
        <v>310</v>
      </c>
      <c r="L63" s="754"/>
      <c r="M63" s="755"/>
    </row>
    <row r="64" spans="1:13" ht="12.75" customHeight="1">
      <c r="A64" s="167" t="s">
        <v>17</v>
      </c>
      <c r="B64" s="167" t="s">
        <v>18</v>
      </c>
      <c r="C64" s="170" t="s">
        <v>174</v>
      </c>
      <c r="D64" s="170" t="s">
        <v>175</v>
      </c>
      <c r="E64" s="170" t="s">
        <v>19</v>
      </c>
      <c r="F64" s="167" t="s">
        <v>20</v>
      </c>
      <c r="G64" s="167" t="s">
        <v>21</v>
      </c>
      <c r="H64" s="167" t="s">
        <v>22</v>
      </c>
      <c r="I64" s="167" t="s">
        <v>23</v>
      </c>
      <c r="J64" s="167" t="s">
        <v>17</v>
      </c>
      <c r="K64" s="167" t="s">
        <v>21</v>
      </c>
      <c r="L64" s="751" t="s">
        <v>331</v>
      </c>
      <c r="M64" s="751" t="s">
        <v>332</v>
      </c>
    </row>
    <row r="65" spans="1:13" ht="51.75" customHeight="1" thickBot="1">
      <c r="A65" s="168"/>
      <c r="B65" s="169" t="s">
        <v>64</v>
      </c>
      <c r="C65" s="171" t="s">
        <v>178</v>
      </c>
      <c r="D65" s="171" t="s">
        <v>179</v>
      </c>
      <c r="E65" s="171" t="s">
        <v>65</v>
      </c>
      <c r="F65" s="169" t="s">
        <v>62</v>
      </c>
      <c r="G65" s="169" t="s">
        <v>66</v>
      </c>
      <c r="H65" s="169" t="s">
        <v>69</v>
      </c>
      <c r="I65" s="169"/>
      <c r="J65" s="168"/>
      <c r="K65" s="169" t="s">
        <v>330</v>
      </c>
      <c r="L65" s="752"/>
      <c r="M65" s="752"/>
    </row>
    <row r="66" spans="1:13" ht="12.75">
      <c r="A66" s="172" t="s">
        <v>35</v>
      </c>
      <c r="B66" s="20"/>
      <c r="C66" s="250"/>
      <c r="D66" s="250"/>
      <c r="E66" s="20"/>
      <c r="F66" s="20"/>
      <c r="G66" s="20"/>
      <c r="H66" s="20"/>
      <c r="I66" s="20"/>
      <c r="J66" s="172" t="s">
        <v>35</v>
      </c>
      <c r="K66" s="301"/>
      <c r="L66" s="301"/>
      <c r="M66" s="364"/>
    </row>
    <row r="67" spans="1:13" ht="12.75">
      <c r="A67" s="172" t="s">
        <v>36</v>
      </c>
      <c r="B67" s="19"/>
      <c r="C67" s="251"/>
      <c r="D67" s="251"/>
      <c r="E67" s="19"/>
      <c r="F67" s="20"/>
      <c r="G67" s="20"/>
      <c r="H67" s="20"/>
      <c r="I67" s="20"/>
      <c r="J67" s="172" t="s">
        <v>36</v>
      </c>
      <c r="K67" s="22"/>
      <c r="L67" s="22"/>
      <c r="M67" s="365"/>
    </row>
    <row r="68" spans="1:13" ht="12.75">
      <c r="A68" s="172" t="s">
        <v>37</v>
      </c>
      <c r="B68" s="19"/>
      <c r="C68" s="251"/>
      <c r="D68" s="251"/>
      <c r="E68" s="19"/>
      <c r="F68" s="20"/>
      <c r="G68" s="20"/>
      <c r="H68" s="20"/>
      <c r="I68" s="20"/>
      <c r="J68" s="172" t="s">
        <v>37</v>
      </c>
      <c r="K68" s="22"/>
      <c r="L68" s="22"/>
      <c r="M68" s="365"/>
    </row>
    <row r="69" spans="1:13" ht="12.75">
      <c r="A69" s="172" t="s">
        <v>38</v>
      </c>
      <c r="B69" s="19"/>
      <c r="C69" s="251"/>
      <c r="D69" s="251"/>
      <c r="E69" s="19"/>
      <c r="F69" s="20"/>
      <c r="G69" s="20"/>
      <c r="H69" s="20"/>
      <c r="I69" s="20"/>
      <c r="J69" s="172" t="s">
        <v>38</v>
      </c>
      <c r="K69" s="22"/>
      <c r="L69" s="22"/>
      <c r="M69" s="365"/>
    </row>
    <row r="70" spans="1:13" ht="12.75">
      <c r="A70" s="172" t="s">
        <v>34</v>
      </c>
      <c r="B70" s="19"/>
      <c r="C70" s="251"/>
      <c r="D70" s="251"/>
      <c r="E70" s="19"/>
      <c r="F70" s="20"/>
      <c r="G70" s="20"/>
      <c r="H70" s="20"/>
      <c r="I70" s="20"/>
      <c r="J70" s="172" t="s">
        <v>34</v>
      </c>
      <c r="K70" s="303"/>
      <c r="L70" s="303"/>
      <c r="M70" s="345"/>
    </row>
    <row r="71" spans="1:13" ht="13.5" thickBot="1">
      <c r="A71" s="173" t="s">
        <v>24</v>
      </c>
      <c r="B71" s="21"/>
      <c r="C71" s="252"/>
      <c r="D71" s="253"/>
      <c r="E71" s="28"/>
      <c r="F71" s="22"/>
      <c r="G71" s="22"/>
      <c r="H71" s="22"/>
      <c r="I71" s="23"/>
      <c r="J71" s="173" t="s">
        <v>24</v>
      </c>
      <c r="K71" s="304"/>
      <c r="L71" s="304"/>
      <c r="M71" s="366"/>
    </row>
    <row r="72" spans="1:13" ht="13.5" thickBot="1">
      <c r="A72" s="174" t="s">
        <v>17</v>
      </c>
      <c r="B72" s="176" t="s">
        <v>25</v>
      </c>
      <c r="C72" s="180" t="s">
        <v>180</v>
      </c>
      <c r="D72" s="180" t="s">
        <v>181</v>
      </c>
      <c r="E72" s="180" t="s">
        <v>150</v>
      </c>
      <c r="F72" s="176" t="s">
        <v>26</v>
      </c>
      <c r="G72" s="176" t="s">
        <v>27</v>
      </c>
      <c r="H72" s="176" t="s">
        <v>28</v>
      </c>
      <c r="I72" s="2"/>
      <c r="J72" s="167" t="s">
        <v>17</v>
      </c>
      <c r="K72" s="357"/>
      <c r="L72" s="638" t="s">
        <v>333</v>
      </c>
      <c r="M72" s="638" t="s">
        <v>334</v>
      </c>
    </row>
    <row r="73" spans="1:13" ht="12.75">
      <c r="A73" s="175" t="s">
        <v>35</v>
      </c>
      <c r="B73" s="177" t="e">
        <f aca="true" t="shared" si="16" ref="B73:B78">B66/F66*1000</f>
        <v>#DIV/0!</v>
      </c>
      <c r="C73" s="254" t="e">
        <f aca="true" t="shared" si="17" ref="C73:C78">SUM(C66:C66/G66*1000)</f>
        <v>#DIV/0!</v>
      </c>
      <c r="D73" s="254" t="e">
        <f aca="true" t="shared" si="18" ref="D73:D78">D66/G66*1000</f>
        <v>#DIV/0!</v>
      </c>
      <c r="E73" s="177" t="e">
        <f aca="true" t="shared" si="19" ref="E73:E78">SUM(E66:E66/H66*1000)</f>
        <v>#DIV/0!</v>
      </c>
      <c r="F73" s="177" t="e">
        <f aca="true" t="shared" si="20" ref="F73:F78">(F66/I66)*100</f>
        <v>#DIV/0!</v>
      </c>
      <c r="G73" s="177" t="e">
        <f aca="true" t="shared" si="21" ref="G73:G78">(G66/I66)*100</f>
        <v>#DIV/0!</v>
      </c>
      <c r="H73" s="177" t="e">
        <f aca="true" t="shared" si="22" ref="H73:H78">(H66/I66)*100</f>
        <v>#DIV/0!</v>
      </c>
      <c r="I73" s="2"/>
      <c r="J73" s="172" t="s">
        <v>35</v>
      </c>
      <c r="K73" s="358"/>
      <c r="L73" s="347" t="e">
        <f aca="true" t="shared" si="23" ref="L73:M76">L66/K66*100</f>
        <v>#DIV/0!</v>
      </c>
      <c r="M73" s="347" t="e">
        <f t="shared" si="23"/>
        <v>#DIV/0!</v>
      </c>
    </row>
    <row r="74" spans="1:13" ht="12.75">
      <c r="A74" s="172" t="s">
        <v>36</v>
      </c>
      <c r="B74" s="178" t="e">
        <f t="shared" si="16"/>
        <v>#DIV/0!</v>
      </c>
      <c r="C74" s="178" t="e">
        <f t="shared" si="17"/>
        <v>#DIV/0!</v>
      </c>
      <c r="D74" s="178" t="e">
        <f t="shared" si="18"/>
        <v>#DIV/0!</v>
      </c>
      <c r="E74" s="178" t="e">
        <f t="shared" si="19"/>
        <v>#DIV/0!</v>
      </c>
      <c r="F74" s="178" t="e">
        <f t="shared" si="20"/>
        <v>#DIV/0!</v>
      </c>
      <c r="G74" s="178" t="e">
        <f t="shared" si="21"/>
        <v>#DIV/0!</v>
      </c>
      <c r="H74" s="178" t="e">
        <f t="shared" si="22"/>
        <v>#DIV/0!</v>
      </c>
      <c r="I74" s="2"/>
      <c r="J74" s="172" t="s">
        <v>36</v>
      </c>
      <c r="K74" s="358"/>
      <c r="L74" s="348" t="e">
        <f t="shared" si="23"/>
        <v>#DIV/0!</v>
      </c>
      <c r="M74" s="348" t="e">
        <f t="shared" si="23"/>
        <v>#DIV/0!</v>
      </c>
    </row>
    <row r="75" spans="1:13" ht="12.75">
      <c r="A75" s="172" t="s">
        <v>37</v>
      </c>
      <c r="B75" s="178" t="e">
        <f t="shared" si="16"/>
        <v>#DIV/0!</v>
      </c>
      <c r="C75" s="178" t="e">
        <f t="shared" si="17"/>
        <v>#DIV/0!</v>
      </c>
      <c r="D75" s="178" t="e">
        <f t="shared" si="18"/>
        <v>#DIV/0!</v>
      </c>
      <c r="E75" s="178" t="e">
        <f t="shared" si="19"/>
        <v>#DIV/0!</v>
      </c>
      <c r="F75" s="178" t="e">
        <f t="shared" si="20"/>
        <v>#DIV/0!</v>
      </c>
      <c r="G75" s="178" t="e">
        <f t="shared" si="21"/>
        <v>#DIV/0!</v>
      </c>
      <c r="H75" s="178" t="e">
        <f t="shared" si="22"/>
        <v>#DIV/0!</v>
      </c>
      <c r="I75" s="2"/>
      <c r="J75" s="172" t="s">
        <v>37</v>
      </c>
      <c r="K75" s="358"/>
      <c r="L75" s="348" t="e">
        <f t="shared" si="23"/>
        <v>#DIV/0!</v>
      </c>
      <c r="M75" s="348" t="e">
        <f t="shared" si="23"/>
        <v>#DIV/0!</v>
      </c>
    </row>
    <row r="76" spans="1:13" ht="12.75">
      <c r="A76" s="172" t="s">
        <v>38</v>
      </c>
      <c r="B76" s="178" t="e">
        <f t="shared" si="16"/>
        <v>#DIV/0!</v>
      </c>
      <c r="C76" s="178" t="e">
        <f t="shared" si="17"/>
        <v>#DIV/0!</v>
      </c>
      <c r="D76" s="178" t="e">
        <f t="shared" si="18"/>
        <v>#DIV/0!</v>
      </c>
      <c r="E76" s="178" t="e">
        <f t="shared" si="19"/>
        <v>#DIV/0!</v>
      </c>
      <c r="F76" s="178" t="e">
        <f t="shared" si="20"/>
        <v>#DIV/0!</v>
      </c>
      <c r="G76" s="178" t="e">
        <f t="shared" si="21"/>
        <v>#DIV/0!</v>
      </c>
      <c r="H76" s="178" t="e">
        <f t="shared" si="22"/>
        <v>#DIV/0!</v>
      </c>
      <c r="I76" s="2"/>
      <c r="J76" s="172" t="s">
        <v>38</v>
      </c>
      <c r="K76" s="358"/>
      <c r="L76" s="348" t="e">
        <f t="shared" si="23"/>
        <v>#DIV/0!</v>
      </c>
      <c r="M76" s="348" t="e">
        <f t="shared" si="23"/>
        <v>#DIV/0!</v>
      </c>
    </row>
    <row r="77" spans="1:13" ht="12.75">
      <c r="A77" s="172" t="s">
        <v>34</v>
      </c>
      <c r="B77" s="178" t="e">
        <f t="shared" si="16"/>
        <v>#DIV/0!</v>
      </c>
      <c r="C77" s="178" t="e">
        <f t="shared" si="17"/>
        <v>#DIV/0!</v>
      </c>
      <c r="D77" s="178" t="e">
        <f t="shared" si="18"/>
        <v>#DIV/0!</v>
      </c>
      <c r="E77" s="178" t="e">
        <f t="shared" si="19"/>
        <v>#DIV/0!</v>
      </c>
      <c r="F77" s="178" t="e">
        <f t="shared" si="20"/>
        <v>#DIV/0!</v>
      </c>
      <c r="G77" s="178" t="e">
        <f t="shared" si="21"/>
        <v>#DIV/0!</v>
      </c>
      <c r="H77" s="178" t="e">
        <f t="shared" si="22"/>
        <v>#DIV/0!</v>
      </c>
      <c r="I77" s="2"/>
      <c r="J77" s="172" t="s">
        <v>34</v>
      </c>
      <c r="K77" s="358"/>
      <c r="L77" s="348"/>
      <c r="M77" s="348"/>
    </row>
    <row r="78" spans="1:13" ht="13.5" thickBot="1">
      <c r="A78" s="173" t="s">
        <v>24</v>
      </c>
      <c r="B78" s="179" t="e">
        <f t="shared" si="16"/>
        <v>#DIV/0!</v>
      </c>
      <c r="C78" s="179" t="e">
        <f t="shared" si="17"/>
        <v>#DIV/0!</v>
      </c>
      <c r="D78" s="179" t="e">
        <f t="shared" si="18"/>
        <v>#DIV/0!</v>
      </c>
      <c r="E78" s="179" t="e">
        <f t="shared" si="19"/>
        <v>#DIV/0!</v>
      </c>
      <c r="F78" s="179" t="e">
        <f t="shared" si="20"/>
        <v>#DIV/0!</v>
      </c>
      <c r="G78" s="179" t="e">
        <f t="shared" si="21"/>
        <v>#DIV/0!</v>
      </c>
      <c r="H78" s="179" t="e">
        <f t="shared" si="22"/>
        <v>#DIV/0!</v>
      </c>
      <c r="I78" s="2"/>
      <c r="J78" s="305" t="s">
        <v>24</v>
      </c>
      <c r="K78" s="359"/>
      <c r="L78" s="346"/>
      <c r="M78" s="346"/>
    </row>
    <row r="79" spans="3:4" ht="13.5" thickBot="1">
      <c r="C79" s="38"/>
      <c r="D79" s="38"/>
    </row>
    <row r="80" spans="1:13" ht="16.5" thickBot="1">
      <c r="A80" s="598" t="s">
        <v>42</v>
      </c>
      <c r="B80" s="635"/>
      <c r="C80" s="635"/>
      <c r="D80" s="635"/>
      <c r="E80" s="635"/>
      <c r="F80" s="635"/>
      <c r="G80" s="635"/>
      <c r="H80" s="635"/>
      <c r="I80" s="635"/>
      <c r="J80" s="636"/>
      <c r="K80" s="753" t="s">
        <v>310</v>
      </c>
      <c r="L80" s="754"/>
      <c r="M80" s="755"/>
    </row>
    <row r="81" spans="1:13" ht="12.75" customHeight="1">
      <c r="A81" s="167" t="s">
        <v>17</v>
      </c>
      <c r="B81" s="167" t="s">
        <v>18</v>
      </c>
      <c r="C81" s="170" t="s">
        <v>174</v>
      </c>
      <c r="D81" s="170" t="s">
        <v>175</v>
      </c>
      <c r="E81" s="170" t="s">
        <v>19</v>
      </c>
      <c r="F81" s="167" t="s">
        <v>20</v>
      </c>
      <c r="G81" s="167" t="s">
        <v>21</v>
      </c>
      <c r="H81" s="167" t="s">
        <v>22</v>
      </c>
      <c r="I81" s="167" t="s">
        <v>23</v>
      </c>
      <c r="J81" s="167" t="s">
        <v>17</v>
      </c>
      <c r="K81" s="167" t="s">
        <v>21</v>
      </c>
      <c r="L81" s="751" t="s">
        <v>331</v>
      </c>
      <c r="M81" s="751" t="s">
        <v>332</v>
      </c>
    </row>
    <row r="82" spans="1:13" ht="51.75" customHeight="1" thickBot="1">
      <c r="A82" s="168"/>
      <c r="B82" s="169" t="s">
        <v>64</v>
      </c>
      <c r="C82" s="171" t="s">
        <v>178</v>
      </c>
      <c r="D82" s="171" t="s">
        <v>179</v>
      </c>
      <c r="E82" s="171" t="s">
        <v>65</v>
      </c>
      <c r="F82" s="169" t="s">
        <v>62</v>
      </c>
      <c r="G82" s="169" t="s">
        <v>66</v>
      </c>
      <c r="H82" s="169" t="s">
        <v>69</v>
      </c>
      <c r="I82" s="169"/>
      <c r="J82" s="168"/>
      <c r="K82" s="169" t="s">
        <v>330</v>
      </c>
      <c r="L82" s="752"/>
      <c r="M82" s="752"/>
    </row>
    <row r="83" spans="1:13" ht="12.75">
      <c r="A83" s="172" t="s">
        <v>35</v>
      </c>
      <c r="B83" s="20"/>
      <c r="C83" s="250"/>
      <c r="D83" s="250"/>
      <c r="E83" s="20"/>
      <c r="F83" s="20"/>
      <c r="G83" s="20"/>
      <c r="H83" s="20"/>
      <c r="I83" s="20"/>
      <c r="J83" s="172" t="s">
        <v>35</v>
      </c>
      <c r="K83" s="301"/>
      <c r="L83" s="301"/>
      <c r="M83" s="364"/>
    </row>
    <row r="84" spans="1:13" ht="12.75">
      <c r="A84" s="172" t="s">
        <v>36</v>
      </c>
      <c r="B84" s="19"/>
      <c r="C84" s="251"/>
      <c r="D84" s="251"/>
      <c r="E84" s="19"/>
      <c r="F84" s="20"/>
      <c r="G84" s="20"/>
      <c r="H84" s="20"/>
      <c r="I84" s="20"/>
      <c r="J84" s="172" t="s">
        <v>36</v>
      </c>
      <c r="K84" s="22"/>
      <c r="L84" s="22"/>
      <c r="M84" s="365"/>
    </row>
    <row r="85" spans="1:13" ht="12.75">
      <c r="A85" s="172" t="s">
        <v>37</v>
      </c>
      <c r="B85" s="19"/>
      <c r="C85" s="251"/>
      <c r="D85" s="251"/>
      <c r="E85" s="19"/>
      <c r="F85" s="20"/>
      <c r="G85" s="20"/>
      <c r="H85" s="20"/>
      <c r="I85" s="20"/>
      <c r="J85" s="172" t="s">
        <v>37</v>
      </c>
      <c r="K85" s="22"/>
      <c r="L85" s="22"/>
      <c r="M85" s="365"/>
    </row>
    <row r="86" spans="1:13" ht="12.75">
      <c r="A86" s="172" t="s">
        <v>38</v>
      </c>
      <c r="B86" s="19"/>
      <c r="C86" s="251"/>
      <c r="D86" s="251"/>
      <c r="E86" s="19"/>
      <c r="F86" s="20"/>
      <c r="G86" s="20"/>
      <c r="H86" s="20"/>
      <c r="I86" s="20"/>
      <c r="J86" s="172" t="s">
        <v>38</v>
      </c>
      <c r="K86" s="22"/>
      <c r="L86" s="22"/>
      <c r="M86" s="365"/>
    </row>
    <row r="87" spans="1:13" ht="12.75">
      <c r="A87" s="172" t="s">
        <v>34</v>
      </c>
      <c r="B87" s="19"/>
      <c r="C87" s="251"/>
      <c r="D87" s="251"/>
      <c r="E87" s="19"/>
      <c r="F87" s="20"/>
      <c r="G87" s="20"/>
      <c r="H87" s="20"/>
      <c r="I87" s="20"/>
      <c r="J87" s="172" t="s">
        <v>34</v>
      </c>
      <c r="K87" s="303"/>
      <c r="L87" s="303"/>
      <c r="M87" s="345"/>
    </row>
    <row r="88" spans="1:13" ht="13.5" thickBot="1">
      <c r="A88" s="173" t="s">
        <v>24</v>
      </c>
      <c r="B88" s="21"/>
      <c r="C88" s="252"/>
      <c r="D88" s="253"/>
      <c r="E88" s="28"/>
      <c r="F88" s="22"/>
      <c r="G88" s="22"/>
      <c r="H88" s="22"/>
      <c r="I88" s="23"/>
      <c r="J88" s="173" t="s">
        <v>24</v>
      </c>
      <c r="K88" s="304"/>
      <c r="L88" s="304"/>
      <c r="M88" s="366"/>
    </row>
    <row r="89" spans="1:13" ht="13.5" thickBot="1">
      <c r="A89" s="174" t="s">
        <v>17</v>
      </c>
      <c r="B89" s="176" t="s">
        <v>25</v>
      </c>
      <c r="C89" s="180" t="s">
        <v>180</v>
      </c>
      <c r="D89" s="180" t="s">
        <v>181</v>
      </c>
      <c r="E89" s="180" t="s">
        <v>150</v>
      </c>
      <c r="F89" s="176" t="s">
        <v>26</v>
      </c>
      <c r="G89" s="176" t="s">
        <v>27</v>
      </c>
      <c r="H89" s="176" t="s">
        <v>28</v>
      </c>
      <c r="I89" s="2"/>
      <c r="J89" s="167" t="s">
        <v>17</v>
      </c>
      <c r="K89" s="357"/>
      <c r="L89" s="638" t="s">
        <v>333</v>
      </c>
      <c r="M89" s="638" t="s">
        <v>334</v>
      </c>
    </row>
    <row r="90" spans="1:13" ht="12.75">
      <c r="A90" s="175" t="s">
        <v>35</v>
      </c>
      <c r="B90" s="177" t="e">
        <f aca="true" t="shared" si="24" ref="B90:B95">B83/F83*1000</f>
        <v>#DIV/0!</v>
      </c>
      <c r="C90" s="254" t="e">
        <f aca="true" t="shared" si="25" ref="C90:C95">SUM(C83:C83/G83*1000)</f>
        <v>#DIV/0!</v>
      </c>
      <c r="D90" s="254" t="e">
        <f aca="true" t="shared" si="26" ref="D90:D95">D83/G83*1000</f>
        <v>#DIV/0!</v>
      </c>
      <c r="E90" s="177" t="e">
        <f aca="true" t="shared" si="27" ref="E90:E95">SUM(E83:E83/H83*1000)</f>
        <v>#DIV/0!</v>
      </c>
      <c r="F90" s="177" t="e">
        <f aca="true" t="shared" si="28" ref="F90:F95">(F83/I83)*100</f>
        <v>#DIV/0!</v>
      </c>
      <c r="G90" s="177" t="e">
        <f aca="true" t="shared" si="29" ref="G90:G95">(G83/I83)*100</f>
        <v>#DIV/0!</v>
      </c>
      <c r="H90" s="177" t="e">
        <f aca="true" t="shared" si="30" ref="H90:H95">(H83/I83)*100</f>
        <v>#DIV/0!</v>
      </c>
      <c r="I90" s="2"/>
      <c r="J90" s="172" t="s">
        <v>35</v>
      </c>
      <c r="K90" s="358"/>
      <c r="L90" s="347" t="e">
        <f aca="true" t="shared" si="31" ref="L90:M93">L83/K83*100</f>
        <v>#DIV/0!</v>
      </c>
      <c r="M90" s="347" t="e">
        <f t="shared" si="31"/>
        <v>#DIV/0!</v>
      </c>
    </row>
    <row r="91" spans="1:13" ht="12.75">
      <c r="A91" s="172" t="s">
        <v>36</v>
      </c>
      <c r="B91" s="178" t="e">
        <f t="shared" si="24"/>
        <v>#DIV/0!</v>
      </c>
      <c r="C91" s="178" t="e">
        <f t="shared" si="25"/>
        <v>#DIV/0!</v>
      </c>
      <c r="D91" s="178" t="e">
        <f t="shared" si="26"/>
        <v>#DIV/0!</v>
      </c>
      <c r="E91" s="178" t="e">
        <f t="shared" si="27"/>
        <v>#DIV/0!</v>
      </c>
      <c r="F91" s="178" t="e">
        <f t="shared" si="28"/>
        <v>#DIV/0!</v>
      </c>
      <c r="G91" s="178" t="e">
        <f t="shared" si="29"/>
        <v>#DIV/0!</v>
      </c>
      <c r="H91" s="178" t="e">
        <f t="shared" si="30"/>
        <v>#DIV/0!</v>
      </c>
      <c r="I91" s="2"/>
      <c r="J91" s="172" t="s">
        <v>36</v>
      </c>
      <c r="K91" s="358"/>
      <c r="L91" s="348" t="e">
        <f t="shared" si="31"/>
        <v>#DIV/0!</v>
      </c>
      <c r="M91" s="348" t="e">
        <f t="shared" si="31"/>
        <v>#DIV/0!</v>
      </c>
    </row>
    <row r="92" spans="1:13" ht="12.75">
      <c r="A92" s="172" t="s">
        <v>37</v>
      </c>
      <c r="B92" s="178" t="e">
        <f t="shared" si="24"/>
        <v>#DIV/0!</v>
      </c>
      <c r="C92" s="178" t="e">
        <f t="shared" si="25"/>
        <v>#DIV/0!</v>
      </c>
      <c r="D92" s="178" t="e">
        <f t="shared" si="26"/>
        <v>#DIV/0!</v>
      </c>
      <c r="E92" s="178" t="e">
        <f t="shared" si="27"/>
        <v>#DIV/0!</v>
      </c>
      <c r="F92" s="178" t="e">
        <f t="shared" si="28"/>
        <v>#DIV/0!</v>
      </c>
      <c r="G92" s="178" t="e">
        <f t="shared" si="29"/>
        <v>#DIV/0!</v>
      </c>
      <c r="H92" s="178" t="e">
        <f t="shared" si="30"/>
        <v>#DIV/0!</v>
      </c>
      <c r="I92" s="2"/>
      <c r="J92" s="172" t="s">
        <v>37</v>
      </c>
      <c r="K92" s="358"/>
      <c r="L92" s="348" t="e">
        <f t="shared" si="31"/>
        <v>#DIV/0!</v>
      </c>
      <c r="M92" s="348" t="e">
        <f t="shared" si="31"/>
        <v>#DIV/0!</v>
      </c>
    </row>
    <row r="93" spans="1:13" ht="12.75">
      <c r="A93" s="172" t="s">
        <v>38</v>
      </c>
      <c r="B93" s="178" t="e">
        <f t="shared" si="24"/>
        <v>#DIV/0!</v>
      </c>
      <c r="C93" s="178" t="e">
        <f t="shared" si="25"/>
        <v>#DIV/0!</v>
      </c>
      <c r="D93" s="178" t="e">
        <f t="shared" si="26"/>
        <v>#DIV/0!</v>
      </c>
      <c r="E93" s="178" t="e">
        <f t="shared" si="27"/>
        <v>#DIV/0!</v>
      </c>
      <c r="F93" s="178" t="e">
        <f t="shared" si="28"/>
        <v>#DIV/0!</v>
      </c>
      <c r="G93" s="178" t="e">
        <f t="shared" si="29"/>
        <v>#DIV/0!</v>
      </c>
      <c r="H93" s="178" t="e">
        <f t="shared" si="30"/>
        <v>#DIV/0!</v>
      </c>
      <c r="I93" s="2"/>
      <c r="J93" s="172" t="s">
        <v>38</v>
      </c>
      <c r="K93" s="358"/>
      <c r="L93" s="348" t="e">
        <f t="shared" si="31"/>
        <v>#DIV/0!</v>
      </c>
      <c r="M93" s="348" t="e">
        <f t="shared" si="31"/>
        <v>#DIV/0!</v>
      </c>
    </row>
    <row r="94" spans="1:13" ht="12.75">
      <c r="A94" s="172" t="s">
        <v>34</v>
      </c>
      <c r="B94" s="178" t="e">
        <f t="shared" si="24"/>
        <v>#DIV/0!</v>
      </c>
      <c r="C94" s="178" t="e">
        <f t="shared" si="25"/>
        <v>#DIV/0!</v>
      </c>
      <c r="D94" s="178" t="e">
        <f t="shared" si="26"/>
        <v>#DIV/0!</v>
      </c>
      <c r="E94" s="178" t="e">
        <f t="shared" si="27"/>
        <v>#DIV/0!</v>
      </c>
      <c r="F94" s="178" t="e">
        <f t="shared" si="28"/>
        <v>#DIV/0!</v>
      </c>
      <c r="G94" s="178" t="e">
        <f t="shared" si="29"/>
        <v>#DIV/0!</v>
      </c>
      <c r="H94" s="178" t="e">
        <f t="shared" si="30"/>
        <v>#DIV/0!</v>
      </c>
      <c r="I94" s="2"/>
      <c r="J94" s="172" t="s">
        <v>34</v>
      </c>
      <c r="K94" s="358"/>
      <c r="L94" s="348"/>
      <c r="M94" s="348"/>
    </row>
    <row r="95" spans="1:13" ht="13.5" thickBot="1">
      <c r="A95" s="173" t="s">
        <v>24</v>
      </c>
      <c r="B95" s="179" t="e">
        <f t="shared" si="24"/>
        <v>#DIV/0!</v>
      </c>
      <c r="C95" s="179" t="e">
        <f t="shared" si="25"/>
        <v>#DIV/0!</v>
      </c>
      <c r="D95" s="179" t="e">
        <f t="shared" si="26"/>
        <v>#DIV/0!</v>
      </c>
      <c r="E95" s="179" t="e">
        <f t="shared" si="27"/>
        <v>#DIV/0!</v>
      </c>
      <c r="F95" s="179" t="e">
        <f t="shared" si="28"/>
        <v>#DIV/0!</v>
      </c>
      <c r="G95" s="179" t="e">
        <f t="shared" si="29"/>
        <v>#DIV/0!</v>
      </c>
      <c r="H95" s="179" t="e">
        <f t="shared" si="30"/>
        <v>#DIV/0!</v>
      </c>
      <c r="I95" s="2"/>
      <c r="J95" s="305" t="s">
        <v>24</v>
      </c>
      <c r="K95" s="359"/>
      <c r="L95" s="346"/>
      <c r="M95" s="346"/>
    </row>
    <row r="96" spans="3:4" ht="13.5" thickBot="1">
      <c r="C96" s="38"/>
      <c r="D96" s="38"/>
    </row>
    <row r="97" spans="1:13" ht="16.5" thickBot="1">
      <c r="A97" s="598" t="s">
        <v>43</v>
      </c>
      <c r="B97" s="635"/>
      <c r="C97" s="635"/>
      <c r="D97" s="635"/>
      <c r="E97" s="635"/>
      <c r="F97" s="635"/>
      <c r="G97" s="635"/>
      <c r="H97" s="635"/>
      <c r="I97" s="635"/>
      <c r="J97" s="636"/>
      <c r="K97" s="753" t="s">
        <v>310</v>
      </c>
      <c r="L97" s="754"/>
      <c r="M97" s="755"/>
    </row>
    <row r="98" spans="1:13" ht="12.75" customHeight="1">
      <c r="A98" s="167" t="s">
        <v>17</v>
      </c>
      <c r="B98" s="167" t="s">
        <v>18</v>
      </c>
      <c r="C98" s="170" t="s">
        <v>174</v>
      </c>
      <c r="D98" s="170" t="s">
        <v>175</v>
      </c>
      <c r="E98" s="170" t="s">
        <v>19</v>
      </c>
      <c r="F98" s="167" t="s">
        <v>20</v>
      </c>
      <c r="G98" s="167" t="s">
        <v>21</v>
      </c>
      <c r="H98" s="167" t="s">
        <v>22</v>
      </c>
      <c r="I98" s="167" t="s">
        <v>23</v>
      </c>
      <c r="J98" s="167" t="s">
        <v>17</v>
      </c>
      <c r="K98" s="167" t="s">
        <v>21</v>
      </c>
      <c r="L98" s="751" t="s">
        <v>331</v>
      </c>
      <c r="M98" s="751" t="s">
        <v>332</v>
      </c>
    </row>
    <row r="99" spans="1:13" ht="51.75" customHeight="1" thickBot="1">
      <c r="A99" s="168"/>
      <c r="B99" s="169" t="s">
        <v>64</v>
      </c>
      <c r="C99" s="171" t="s">
        <v>178</v>
      </c>
      <c r="D99" s="171" t="s">
        <v>179</v>
      </c>
      <c r="E99" s="171" t="s">
        <v>65</v>
      </c>
      <c r="F99" s="169" t="s">
        <v>62</v>
      </c>
      <c r="G99" s="169" t="s">
        <v>66</v>
      </c>
      <c r="H99" s="169" t="s">
        <v>69</v>
      </c>
      <c r="I99" s="169"/>
      <c r="J99" s="168"/>
      <c r="K99" s="169" t="s">
        <v>330</v>
      </c>
      <c r="L99" s="752"/>
      <c r="M99" s="752"/>
    </row>
    <row r="100" spans="1:13" ht="12.75">
      <c r="A100" s="172" t="s">
        <v>35</v>
      </c>
      <c r="B100" s="20"/>
      <c r="C100" s="250"/>
      <c r="D100" s="250"/>
      <c r="E100" s="20"/>
      <c r="F100" s="20"/>
      <c r="G100" s="20"/>
      <c r="H100" s="20"/>
      <c r="I100" s="20"/>
      <c r="J100" s="172" t="s">
        <v>35</v>
      </c>
      <c r="K100" s="301"/>
      <c r="L100" s="301"/>
      <c r="M100" s="364"/>
    </row>
    <row r="101" spans="1:13" ht="12.75">
      <c r="A101" s="172" t="s">
        <v>36</v>
      </c>
      <c r="B101" s="19"/>
      <c r="C101" s="251"/>
      <c r="D101" s="251"/>
      <c r="E101" s="19"/>
      <c r="F101" s="20"/>
      <c r="G101" s="20"/>
      <c r="H101" s="20"/>
      <c r="I101" s="20"/>
      <c r="J101" s="172" t="s">
        <v>36</v>
      </c>
      <c r="K101" s="22"/>
      <c r="L101" s="22"/>
      <c r="M101" s="365"/>
    </row>
    <row r="102" spans="1:13" ht="12.75">
      <c r="A102" s="172" t="s">
        <v>37</v>
      </c>
      <c r="B102" s="19"/>
      <c r="C102" s="251"/>
      <c r="D102" s="251"/>
      <c r="E102" s="19"/>
      <c r="F102" s="20"/>
      <c r="G102" s="20"/>
      <c r="H102" s="20"/>
      <c r="I102" s="20"/>
      <c r="J102" s="172" t="s">
        <v>37</v>
      </c>
      <c r="K102" s="22"/>
      <c r="L102" s="22"/>
      <c r="M102" s="365"/>
    </row>
    <row r="103" spans="1:13" ht="12.75">
      <c r="A103" s="172" t="s">
        <v>38</v>
      </c>
      <c r="B103" s="19"/>
      <c r="C103" s="251"/>
      <c r="D103" s="251"/>
      <c r="E103" s="19"/>
      <c r="F103" s="20"/>
      <c r="G103" s="20"/>
      <c r="H103" s="20"/>
      <c r="I103" s="20"/>
      <c r="J103" s="172" t="s">
        <v>38</v>
      </c>
      <c r="K103" s="22"/>
      <c r="L103" s="22"/>
      <c r="M103" s="365"/>
    </row>
    <row r="104" spans="1:13" ht="12.75">
      <c r="A104" s="172" t="s">
        <v>34</v>
      </c>
      <c r="B104" s="19"/>
      <c r="C104" s="251"/>
      <c r="D104" s="251"/>
      <c r="E104" s="19"/>
      <c r="F104" s="20"/>
      <c r="G104" s="20"/>
      <c r="H104" s="20"/>
      <c r="I104" s="20"/>
      <c r="J104" s="172" t="s">
        <v>34</v>
      </c>
      <c r="K104" s="303"/>
      <c r="L104" s="303"/>
      <c r="M104" s="345"/>
    </row>
    <row r="105" spans="1:13" ht="13.5" thickBot="1">
      <c r="A105" s="173" t="s">
        <v>24</v>
      </c>
      <c r="B105" s="21"/>
      <c r="C105" s="252"/>
      <c r="D105" s="253"/>
      <c r="E105" s="28"/>
      <c r="F105" s="22"/>
      <c r="G105" s="22"/>
      <c r="H105" s="22"/>
      <c r="I105" s="23"/>
      <c r="J105" s="173" t="s">
        <v>24</v>
      </c>
      <c r="K105" s="304"/>
      <c r="L105" s="304"/>
      <c r="M105" s="366"/>
    </row>
    <row r="106" spans="1:13" ht="13.5" thickBot="1">
      <c r="A106" s="174" t="s">
        <v>17</v>
      </c>
      <c r="B106" s="176" t="s">
        <v>25</v>
      </c>
      <c r="C106" s="180" t="s">
        <v>180</v>
      </c>
      <c r="D106" s="180" t="s">
        <v>181</v>
      </c>
      <c r="E106" s="180" t="s">
        <v>150</v>
      </c>
      <c r="F106" s="176" t="s">
        <v>26</v>
      </c>
      <c r="G106" s="176" t="s">
        <v>27</v>
      </c>
      <c r="H106" s="176" t="s">
        <v>28</v>
      </c>
      <c r="I106" s="2"/>
      <c r="J106" s="167" t="s">
        <v>17</v>
      </c>
      <c r="K106" s="357"/>
      <c r="L106" s="638" t="s">
        <v>333</v>
      </c>
      <c r="M106" s="638" t="s">
        <v>334</v>
      </c>
    </row>
    <row r="107" spans="1:13" ht="12.75">
      <c r="A107" s="175" t="s">
        <v>35</v>
      </c>
      <c r="B107" s="177" t="e">
        <f aca="true" t="shared" si="32" ref="B107:B112">B100/F100*1000</f>
        <v>#DIV/0!</v>
      </c>
      <c r="C107" s="254" t="e">
        <f aca="true" t="shared" si="33" ref="C107:C112">SUM(C100:C100/G100*1000)</f>
        <v>#DIV/0!</v>
      </c>
      <c r="D107" s="254" t="e">
        <f aca="true" t="shared" si="34" ref="D107:D112">D100/G100*1000</f>
        <v>#DIV/0!</v>
      </c>
      <c r="E107" s="177" t="e">
        <f aca="true" t="shared" si="35" ref="E107:E112">SUM(E100:E100/H100*1000)</f>
        <v>#DIV/0!</v>
      </c>
      <c r="F107" s="177" t="e">
        <f aca="true" t="shared" si="36" ref="F107:F112">(F100/I100)*100</f>
        <v>#DIV/0!</v>
      </c>
      <c r="G107" s="177" t="e">
        <f aca="true" t="shared" si="37" ref="G107:G112">(G100/I100)*100</f>
        <v>#DIV/0!</v>
      </c>
      <c r="H107" s="177" t="e">
        <f aca="true" t="shared" si="38" ref="H107:H112">(H100/I100)*100</f>
        <v>#DIV/0!</v>
      </c>
      <c r="I107" s="2"/>
      <c r="J107" s="172" t="s">
        <v>35</v>
      </c>
      <c r="K107" s="358"/>
      <c r="L107" s="347" t="e">
        <f aca="true" t="shared" si="39" ref="L107:M110">L100/K100*100</f>
        <v>#DIV/0!</v>
      </c>
      <c r="M107" s="347" t="e">
        <f t="shared" si="39"/>
        <v>#DIV/0!</v>
      </c>
    </row>
    <row r="108" spans="1:13" ht="12.75">
      <c r="A108" s="172" t="s">
        <v>36</v>
      </c>
      <c r="B108" s="178" t="e">
        <f t="shared" si="32"/>
        <v>#DIV/0!</v>
      </c>
      <c r="C108" s="178" t="e">
        <f t="shared" si="33"/>
        <v>#DIV/0!</v>
      </c>
      <c r="D108" s="178" t="e">
        <f t="shared" si="34"/>
        <v>#DIV/0!</v>
      </c>
      <c r="E108" s="178" t="e">
        <f t="shared" si="35"/>
        <v>#DIV/0!</v>
      </c>
      <c r="F108" s="178" t="e">
        <f t="shared" si="36"/>
        <v>#DIV/0!</v>
      </c>
      <c r="G108" s="178" t="e">
        <f t="shared" si="37"/>
        <v>#DIV/0!</v>
      </c>
      <c r="H108" s="178" t="e">
        <f t="shared" si="38"/>
        <v>#DIV/0!</v>
      </c>
      <c r="I108" s="2"/>
      <c r="J108" s="172" t="s">
        <v>36</v>
      </c>
      <c r="K108" s="358"/>
      <c r="L108" s="348" t="e">
        <f t="shared" si="39"/>
        <v>#DIV/0!</v>
      </c>
      <c r="M108" s="348" t="e">
        <f t="shared" si="39"/>
        <v>#DIV/0!</v>
      </c>
    </row>
    <row r="109" spans="1:13" ht="12.75">
      <c r="A109" s="172" t="s">
        <v>37</v>
      </c>
      <c r="B109" s="178" t="e">
        <f t="shared" si="32"/>
        <v>#DIV/0!</v>
      </c>
      <c r="C109" s="178" t="e">
        <f t="shared" si="33"/>
        <v>#DIV/0!</v>
      </c>
      <c r="D109" s="178" t="e">
        <f t="shared" si="34"/>
        <v>#DIV/0!</v>
      </c>
      <c r="E109" s="178" t="e">
        <f t="shared" si="35"/>
        <v>#DIV/0!</v>
      </c>
      <c r="F109" s="178" t="e">
        <f t="shared" si="36"/>
        <v>#DIV/0!</v>
      </c>
      <c r="G109" s="178" t="e">
        <f t="shared" si="37"/>
        <v>#DIV/0!</v>
      </c>
      <c r="H109" s="178" t="e">
        <f t="shared" si="38"/>
        <v>#DIV/0!</v>
      </c>
      <c r="I109" s="2"/>
      <c r="J109" s="172" t="s">
        <v>37</v>
      </c>
      <c r="K109" s="358"/>
      <c r="L109" s="348" t="e">
        <f t="shared" si="39"/>
        <v>#DIV/0!</v>
      </c>
      <c r="M109" s="348" t="e">
        <f t="shared" si="39"/>
        <v>#DIV/0!</v>
      </c>
    </row>
    <row r="110" spans="1:13" ht="12.75">
      <c r="A110" s="172" t="s">
        <v>38</v>
      </c>
      <c r="B110" s="178" t="e">
        <f t="shared" si="32"/>
        <v>#DIV/0!</v>
      </c>
      <c r="C110" s="178" t="e">
        <f t="shared" si="33"/>
        <v>#DIV/0!</v>
      </c>
      <c r="D110" s="178" t="e">
        <f t="shared" si="34"/>
        <v>#DIV/0!</v>
      </c>
      <c r="E110" s="178" t="e">
        <f t="shared" si="35"/>
        <v>#DIV/0!</v>
      </c>
      <c r="F110" s="178" t="e">
        <f t="shared" si="36"/>
        <v>#DIV/0!</v>
      </c>
      <c r="G110" s="178" t="e">
        <f t="shared" si="37"/>
        <v>#DIV/0!</v>
      </c>
      <c r="H110" s="178" t="e">
        <f t="shared" si="38"/>
        <v>#DIV/0!</v>
      </c>
      <c r="I110" s="2"/>
      <c r="J110" s="172" t="s">
        <v>38</v>
      </c>
      <c r="K110" s="358"/>
      <c r="L110" s="348" t="e">
        <f t="shared" si="39"/>
        <v>#DIV/0!</v>
      </c>
      <c r="M110" s="348" t="e">
        <f t="shared" si="39"/>
        <v>#DIV/0!</v>
      </c>
    </row>
    <row r="111" spans="1:13" ht="12.75">
      <c r="A111" s="172" t="s">
        <v>34</v>
      </c>
      <c r="B111" s="178" t="e">
        <f t="shared" si="32"/>
        <v>#DIV/0!</v>
      </c>
      <c r="C111" s="178" t="e">
        <f t="shared" si="33"/>
        <v>#DIV/0!</v>
      </c>
      <c r="D111" s="178" t="e">
        <f t="shared" si="34"/>
        <v>#DIV/0!</v>
      </c>
      <c r="E111" s="178" t="e">
        <f t="shared" si="35"/>
        <v>#DIV/0!</v>
      </c>
      <c r="F111" s="178" t="e">
        <f t="shared" si="36"/>
        <v>#DIV/0!</v>
      </c>
      <c r="G111" s="178" t="e">
        <f t="shared" si="37"/>
        <v>#DIV/0!</v>
      </c>
      <c r="H111" s="178" t="e">
        <f t="shared" si="38"/>
        <v>#DIV/0!</v>
      </c>
      <c r="I111" s="2"/>
      <c r="J111" s="172" t="s">
        <v>34</v>
      </c>
      <c r="K111" s="358"/>
      <c r="L111" s="348"/>
      <c r="M111" s="348"/>
    </row>
    <row r="112" spans="1:13" ht="13.5" thickBot="1">
      <c r="A112" s="173" t="s">
        <v>24</v>
      </c>
      <c r="B112" s="179" t="e">
        <f t="shared" si="32"/>
        <v>#DIV/0!</v>
      </c>
      <c r="C112" s="179" t="e">
        <f t="shared" si="33"/>
        <v>#DIV/0!</v>
      </c>
      <c r="D112" s="179" t="e">
        <f t="shared" si="34"/>
        <v>#DIV/0!</v>
      </c>
      <c r="E112" s="179" t="e">
        <f t="shared" si="35"/>
        <v>#DIV/0!</v>
      </c>
      <c r="F112" s="179" t="e">
        <f t="shared" si="36"/>
        <v>#DIV/0!</v>
      </c>
      <c r="G112" s="179" t="e">
        <f t="shared" si="37"/>
        <v>#DIV/0!</v>
      </c>
      <c r="H112" s="179" t="e">
        <f t="shared" si="38"/>
        <v>#DIV/0!</v>
      </c>
      <c r="I112" s="2"/>
      <c r="J112" s="305" t="s">
        <v>24</v>
      </c>
      <c r="K112" s="359"/>
      <c r="L112" s="346"/>
      <c r="M112" s="346"/>
    </row>
    <row r="113" spans="3:4" ht="13.5" thickBot="1">
      <c r="C113" s="38"/>
      <c r="D113" s="38"/>
    </row>
    <row r="114" spans="1:13" ht="16.5" thickBot="1">
      <c r="A114" s="598" t="s">
        <v>44</v>
      </c>
      <c r="B114" s="635"/>
      <c r="C114" s="635"/>
      <c r="D114" s="635"/>
      <c r="E114" s="635"/>
      <c r="F114" s="635"/>
      <c r="G114" s="635"/>
      <c r="H114" s="635"/>
      <c r="I114" s="635"/>
      <c r="J114" s="636"/>
      <c r="K114" s="753" t="s">
        <v>310</v>
      </c>
      <c r="L114" s="754"/>
      <c r="M114" s="755"/>
    </row>
    <row r="115" spans="1:13" ht="12.75" customHeight="1">
      <c r="A115" s="167" t="s">
        <v>17</v>
      </c>
      <c r="B115" s="167" t="s">
        <v>18</v>
      </c>
      <c r="C115" s="170" t="s">
        <v>174</v>
      </c>
      <c r="D115" s="170" t="s">
        <v>175</v>
      </c>
      <c r="E115" s="170" t="s">
        <v>19</v>
      </c>
      <c r="F115" s="167" t="s">
        <v>20</v>
      </c>
      <c r="G115" s="167" t="s">
        <v>21</v>
      </c>
      <c r="H115" s="167" t="s">
        <v>22</v>
      </c>
      <c r="I115" s="167" t="s">
        <v>23</v>
      </c>
      <c r="J115" s="167" t="s">
        <v>17</v>
      </c>
      <c r="K115" s="167" t="s">
        <v>21</v>
      </c>
      <c r="L115" s="751" t="s">
        <v>331</v>
      </c>
      <c r="M115" s="751" t="s">
        <v>332</v>
      </c>
    </row>
    <row r="116" spans="1:13" ht="51.75" customHeight="1" thickBot="1">
      <c r="A116" s="168"/>
      <c r="B116" s="169" t="s">
        <v>64</v>
      </c>
      <c r="C116" s="171" t="s">
        <v>178</v>
      </c>
      <c r="D116" s="171" t="s">
        <v>179</v>
      </c>
      <c r="E116" s="171" t="s">
        <v>65</v>
      </c>
      <c r="F116" s="169" t="s">
        <v>62</v>
      </c>
      <c r="G116" s="169" t="s">
        <v>66</v>
      </c>
      <c r="H116" s="169" t="s">
        <v>69</v>
      </c>
      <c r="I116" s="169"/>
      <c r="J116" s="168"/>
      <c r="K116" s="169" t="s">
        <v>330</v>
      </c>
      <c r="L116" s="752"/>
      <c r="M116" s="752"/>
    </row>
    <row r="117" spans="1:13" ht="12.75">
      <c r="A117" s="172" t="s">
        <v>35</v>
      </c>
      <c r="B117" s="20"/>
      <c r="C117" s="250"/>
      <c r="D117" s="250"/>
      <c r="E117" s="20"/>
      <c r="F117" s="20"/>
      <c r="G117" s="20"/>
      <c r="H117" s="20"/>
      <c r="I117" s="20"/>
      <c r="J117" s="172" t="s">
        <v>35</v>
      </c>
      <c r="K117" s="301"/>
      <c r="L117" s="301"/>
      <c r="M117" s="364"/>
    </row>
    <row r="118" spans="1:13" ht="12.75">
      <c r="A118" s="172" t="s">
        <v>36</v>
      </c>
      <c r="B118" s="19"/>
      <c r="C118" s="251"/>
      <c r="D118" s="251"/>
      <c r="E118" s="19"/>
      <c r="F118" s="20"/>
      <c r="G118" s="20"/>
      <c r="H118" s="20"/>
      <c r="I118" s="20"/>
      <c r="J118" s="172" t="s">
        <v>36</v>
      </c>
      <c r="K118" s="22"/>
      <c r="L118" s="22"/>
      <c r="M118" s="365"/>
    </row>
    <row r="119" spans="1:13" ht="12.75">
      <c r="A119" s="172" t="s">
        <v>37</v>
      </c>
      <c r="B119" s="19"/>
      <c r="C119" s="251"/>
      <c r="D119" s="251"/>
      <c r="E119" s="19"/>
      <c r="F119" s="20"/>
      <c r="G119" s="20"/>
      <c r="H119" s="20"/>
      <c r="I119" s="20"/>
      <c r="J119" s="172" t="s">
        <v>37</v>
      </c>
      <c r="K119" s="22"/>
      <c r="L119" s="22"/>
      <c r="M119" s="365"/>
    </row>
    <row r="120" spans="1:13" ht="12.75">
      <c r="A120" s="172" t="s">
        <v>38</v>
      </c>
      <c r="B120" s="19"/>
      <c r="C120" s="251"/>
      <c r="D120" s="251"/>
      <c r="E120" s="19"/>
      <c r="F120" s="20"/>
      <c r="G120" s="20"/>
      <c r="H120" s="20"/>
      <c r="I120" s="20"/>
      <c r="J120" s="172" t="s">
        <v>38</v>
      </c>
      <c r="K120" s="22"/>
      <c r="L120" s="22"/>
      <c r="M120" s="365"/>
    </row>
    <row r="121" spans="1:13" ht="12.75">
      <c r="A121" s="172" t="s">
        <v>34</v>
      </c>
      <c r="B121" s="19"/>
      <c r="C121" s="251"/>
      <c r="D121" s="251"/>
      <c r="E121" s="19"/>
      <c r="F121" s="20"/>
      <c r="G121" s="20"/>
      <c r="H121" s="20"/>
      <c r="I121" s="20"/>
      <c r="J121" s="172" t="s">
        <v>34</v>
      </c>
      <c r="K121" s="303"/>
      <c r="L121" s="303"/>
      <c r="M121" s="345"/>
    </row>
    <row r="122" spans="1:13" ht="13.5" thickBot="1">
      <c r="A122" s="173" t="s">
        <v>24</v>
      </c>
      <c r="B122" s="21"/>
      <c r="C122" s="252"/>
      <c r="D122" s="253"/>
      <c r="E122" s="28"/>
      <c r="F122" s="22"/>
      <c r="G122" s="22"/>
      <c r="H122" s="22"/>
      <c r="I122" s="23"/>
      <c r="J122" s="173" t="s">
        <v>24</v>
      </c>
      <c r="K122" s="304"/>
      <c r="L122" s="304"/>
      <c r="M122" s="366"/>
    </row>
    <row r="123" spans="1:13" ht="13.5" thickBot="1">
      <c r="A123" s="174" t="s">
        <v>17</v>
      </c>
      <c r="B123" s="176" t="s">
        <v>25</v>
      </c>
      <c r="C123" s="180" t="s">
        <v>180</v>
      </c>
      <c r="D123" s="180" t="s">
        <v>181</v>
      </c>
      <c r="E123" s="180" t="s">
        <v>150</v>
      </c>
      <c r="F123" s="176" t="s">
        <v>26</v>
      </c>
      <c r="G123" s="176" t="s">
        <v>27</v>
      </c>
      <c r="H123" s="176" t="s">
        <v>28</v>
      </c>
      <c r="I123" s="2"/>
      <c r="J123" s="167" t="s">
        <v>17</v>
      </c>
      <c r="K123" s="357"/>
      <c r="L123" s="638" t="s">
        <v>333</v>
      </c>
      <c r="M123" s="638" t="s">
        <v>334</v>
      </c>
    </row>
    <row r="124" spans="1:13" ht="12.75">
      <c r="A124" s="175" t="s">
        <v>35</v>
      </c>
      <c r="B124" s="177" t="e">
        <f aca="true" t="shared" si="40" ref="B124:B129">B117/F117*1000</f>
        <v>#DIV/0!</v>
      </c>
      <c r="C124" s="254" t="e">
        <f aca="true" t="shared" si="41" ref="C124:C129">SUM(C117:C117/G117*1000)</f>
        <v>#DIV/0!</v>
      </c>
      <c r="D124" s="254" t="e">
        <f aca="true" t="shared" si="42" ref="D124:D129">D117/G117*1000</f>
        <v>#DIV/0!</v>
      </c>
      <c r="E124" s="177" t="e">
        <f aca="true" t="shared" si="43" ref="E124:E129">SUM(E117:E117/H117*1000)</f>
        <v>#DIV/0!</v>
      </c>
      <c r="F124" s="177" t="e">
        <f aca="true" t="shared" si="44" ref="F124:F129">(F117/I117)*100</f>
        <v>#DIV/0!</v>
      </c>
      <c r="G124" s="177" t="e">
        <f aca="true" t="shared" si="45" ref="G124:G129">(G117/I117)*100</f>
        <v>#DIV/0!</v>
      </c>
      <c r="H124" s="177" t="e">
        <f aca="true" t="shared" si="46" ref="H124:H129">(H117/I117)*100</f>
        <v>#DIV/0!</v>
      </c>
      <c r="I124" s="2"/>
      <c r="J124" s="172" t="s">
        <v>35</v>
      </c>
      <c r="K124" s="358"/>
      <c r="L124" s="347" t="e">
        <f aca="true" t="shared" si="47" ref="L124:M127">L117/K117*100</f>
        <v>#DIV/0!</v>
      </c>
      <c r="M124" s="347" t="e">
        <f t="shared" si="47"/>
        <v>#DIV/0!</v>
      </c>
    </row>
    <row r="125" spans="1:13" ht="12.75">
      <c r="A125" s="172" t="s">
        <v>36</v>
      </c>
      <c r="B125" s="178" t="e">
        <f t="shared" si="40"/>
        <v>#DIV/0!</v>
      </c>
      <c r="C125" s="178" t="e">
        <f t="shared" si="41"/>
        <v>#DIV/0!</v>
      </c>
      <c r="D125" s="178" t="e">
        <f t="shared" si="42"/>
        <v>#DIV/0!</v>
      </c>
      <c r="E125" s="178" t="e">
        <f t="shared" si="43"/>
        <v>#DIV/0!</v>
      </c>
      <c r="F125" s="178" t="e">
        <f t="shared" si="44"/>
        <v>#DIV/0!</v>
      </c>
      <c r="G125" s="178" t="e">
        <f t="shared" si="45"/>
        <v>#DIV/0!</v>
      </c>
      <c r="H125" s="178" t="e">
        <f t="shared" si="46"/>
        <v>#DIV/0!</v>
      </c>
      <c r="I125" s="2"/>
      <c r="J125" s="172" t="s">
        <v>36</v>
      </c>
      <c r="K125" s="358"/>
      <c r="L125" s="348" t="e">
        <f t="shared" si="47"/>
        <v>#DIV/0!</v>
      </c>
      <c r="M125" s="348" t="e">
        <f t="shared" si="47"/>
        <v>#DIV/0!</v>
      </c>
    </row>
    <row r="126" spans="1:13" ht="12.75">
      <c r="A126" s="172" t="s">
        <v>37</v>
      </c>
      <c r="B126" s="178" t="e">
        <f t="shared" si="40"/>
        <v>#DIV/0!</v>
      </c>
      <c r="C126" s="178" t="e">
        <f t="shared" si="41"/>
        <v>#DIV/0!</v>
      </c>
      <c r="D126" s="178" t="e">
        <f t="shared" si="42"/>
        <v>#DIV/0!</v>
      </c>
      <c r="E126" s="178" t="e">
        <f t="shared" si="43"/>
        <v>#DIV/0!</v>
      </c>
      <c r="F126" s="178" t="e">
        <f t="shared" si="44"/>
        <v>#DIV/0!</v>
      </c>
      <c r="G126" s="178" t="e">
        <f t="shared" si="45"/>
        <v>#DIV/0!</v>
      </c>
      <c r="H126" s="178" t="e">
        <f t="shared" si="46"/>
        <v>#DIV/0!</v>
      </c>
      <c r="I126" s="2"/>
      <c r="J126" s="172" t="s">
        <v>37</v>
      </c>
      <c r="K126" s="358"/>
      <c r="L126" s="348" t="e">
        <f t="shared" si="47"/>
        <v>#DIV/0!</v>
      </c>
      <c r="M126" s="348" t="e">
        <f t="shared" si="47"/>
        <v>#DIV/0!</v>
      </c>
    </row>
    <row r="127" spans="1:13" ht="12.75">
      <c r="A127" s="172" t="s">
        <v>38</v>
      </c>
      <c r="B127" s="178" t="e">
        <f t="shared" si="40"/>
        <v>#DIV/0!</v>
      </c>
      <c r="C127" s="178" t="e">
        <f t="shared" si="41"/>
        <v>#DIV/0!</v>
      </c>
      <c r="D127" s="178" t="e">
        <f t="shared" si="42"/>
        <v>#DIV/0!</v>
      </c>
      <c r="E127" s="178" t="e">
        <f t="shared" si="43"/>
        <v>#DIV/0!</v>
      </c>
      <c r="F127" s="178" t="e">
        <f t="shared" si="44"/>
        <v>#DIV/0!</v>
      </c>
      <c r="G127" s="178" t="e">
        <f t="shared" si="45"/>
        <v>#DIV/0!</v>
      </c>
      <c r="H127" s="178" t="e">
        <f t="shared" si="46"/>
        <v>#DIV/0!</v>
      </c>
      <c r="I127" s="2"/>
      <c r="J127" s="172" t="s">
        <v>38</v>
      </c>
      <c r="K127" s="358"/>
      <c r="L127" s="348" t="e">
        <f t="shared" si="47"/>
        <v>#DIV/0!</v>
      </c>
      <c r="M127" s="348" t="e">
        <f t="shared" si="47"/>
        <v>#DIV/0!</v>
      </c>
    </row>
    <row r="128" spans="1:13" ht="12.75">
      <c r="A128" s="172" t="s">
        <v>34</v>
      </c>
      <c r="B128" s="178" t="e">
        <f t="shared" si="40"/>
        <v>#DIV/0!</v>
      </c>
      <c r="C128" s="178" t="e">
        <f t="shared" si="41"/>
        <v>#DIV/0!</v>
      </c>
      <c r="D128" s="178" t="e">
        <f t="shared" si="42"/>
        <v>#DIV/0!</v>
      </c>
      <c r="E128" s="178" t="e">
        <f t="shared" si="43"/>
        <v>#DIV/0!</v>
      </c>
      <c r="F128" s="178" t="e">
        <f t="shared" si="44"/>
        <v>#DIV/0!</v>
      </c>
      <c r="G128" s="178" t="e">
        <f t="shared" si="45"/>
        <v>#DIV/0!</v>
      </c>
      <c r="H128" s="178" t="e">
        <f t="shared" si="46"/>
        <v>#DIV/0!</v>
      </c>
      <c r="I128" s="2"/>
      <c r="J128" s="172" t="s">
        <v>34</v>
      </c>
      <c r="K128" s="358"/>
      <c r="L128" s="348"/>
      <c r="M128" s="348"/>
    </row>
    <row r="129" spans="1:13" ht="13.5" thickBot="1">
      <c r="A129" s="173" t="s">
        <v>24</v>
      </c>
      <c r="B129" s="179" t="e">
        <f t="shared" si="40"/>
        <v>#DIV/0!</v>
      </c>
      <c r="C129" s="179" t="e">
        <f t="shared" si="41"/>
        <v>#DIV/0!</v>
      </c>
      <c r="D129" s="179" t="e">
        <f t="shared" si="42"/>
        <v>#DIV/0!</v>
      </c>
      <c r="E129" s="179" t="e">
        <f t="shared" si="43"/>
        <v>#DIV/0!</v>
      </c>
      <c r="F129" s="179" t="e">
        <f t="shared" si="44"/>
        <v>#DIV/0!</v>
      </c>
      <c r="G129" s="179" t="e">
        <f t="shared" si="45"/>
        <v>#DIV/0!</v>
      </c>
      <c r="H129" s="179" t="e">
        <f t="shared" si="46"/>
        <v>#DIV/0!</v>
      </c>
      <c r="I129" s="2"/>
      <c r="J129" s="305" t="s">
        <v>24</v>
      </c>
      <c r="K129" s="359"/>
      <c r="L129" s="346"/>
      <c r="M129" s="346"/>
    </row>
    <row r="130" spans="3:4" ht="13.5" thickBot="1">
      <c r="C130" s="38"/>
      <c r="D130" s="38"/>
    </row>
    <row r="131" spans="1:13" ht="16.5" thickBot="1">
      <c r="A131" s="598" t="s">
        <v>45</v>
      </c>
      <c r="B131" s="635"/>
      <c r="C131" s="635"/>
      <c r="D131" s="635"/>
      <c r="E131" s="635"/>
      <c r="F131" s="635"/>
      <c r="G131" s="635"/>
      <c r="H131" s="635"/>
      <c r="I131" s="635"/>
      <c r="J131" s="636"/>
      <c r="K131" s="753" t="s">
        <v>310</v>
      </c>
      <c r="L131" s="754"/>
      <c r="M131" s="755"/>
    </row>
    <row r="132" spans="1:13" ht="12.75" customHeight="1">
      <c r="A132" s="167" t="s">
        <v>17</v>
      </c>
      <c r="B132" s="167" t="s">
        <v>18</v>
      </c>
      <c r="C132" s="170" t="s">
        <v>174</v>
      </c>
      <c r="D132" s="170" t="s">
        <v>175</v>
      </c>
      <c r="E132" s="170" t="s">
        <v>19</v>
      </c>
      <c r="F132" s="167" t="s">
        <v>20</v>
      </c>
      <c r="G132" s="167" t="s">
        <v>21</v>
      </c>
      <c r="H132" s="167" t="s">
        <v>22</v>
      </c>
      <c r="I132" s="167" t="s">
        <v>23</v>
      </c>
      <c r="J132" s="167" t="s">
        <v>17</v>
      </c>
      <c r="K132" s="167" t="s">
        <v>21</v>
      </c>
      <c r="L132" s="751" t="s">
        <v>331</v>
      </c>
      <c r="M132" s="751" t="s">
        <v>332</v>
      </c>
    </row>
    <row r="133" spans="1:13" ht="51.75" customHeight="1" thickBot="1">
      <c r="A133" s="168"/>
      <c r="B133" s="169" t="s">
        <v>64</v>
      </c>
      <c r="C133" s="171" t="s">
        <v>178</v>
      </c>
      <c r="D133" s="171" t="s">
        <v>179</v>
      </c>
      <c r="E133" s="171" t="s">
        <v>65</v>
      </c>
      <c r="F133" s="169" t="s">
        <v>62</v>
      </c>
      <c r="G133" s="169" t="s">
        <v>66</v>
      </c>
      <c r="H133" s="169" t="s">
        <v>69</v>
      </c>
      <c r="I133" s="169"/>
      <c r="J133" s="168"/>
      <c r="K133" s="169" t="s">
        <v>330</v>
      </c>
      <c r="L133" s="752"/>
      <c r="M133" s="752"/>
    </row>
    <row r="134" spans="1:13" ht="12.75">
      <c r="A134" s="172" t="s">
        <v>35</v>
      </c>
      <c r="B134" s="20"/>
      <c r="C134" s="250"/>
      <c r="D134" s="250"/>
      <c r="E134" s="20"/>
      <c r="F134" s="20"/>
      <c r="G134" s="20"/>
      <c r="H134" s="20"/>
      <c r="I134" s="20"/>
      <c r="J134" s="172" t="s">
        <v>35</v>
      </c>
      <c r="K134" s="301"/>
      <c r="L134" s="301"/>
      <c r="M134" s="364"/>
    </row>
    <row r="135" spans="1:13" ht="12.75">
      <c r="A135" s="172" t="s">
        <v>36</v>
      </c>
      <c r="B135" s="19"/>
      <c r="C135" s="251"/>
      <c r="D135" s="251"/>
      <c r="E135" s="19"/>
      <c r="F135" s="20"/>
      <c r="G135" s="20"/>
      <c r="H135" s="20"/>
      <c r="I135" s="20"/>
      <c r="J135" s="172" t="s">
        <v>36</v>
      </c>
      <c r="K135" s="22"/>
      <c r="L135" s="22"/>
      <c r="M135" s="365"/>
    </row>
    <row r="136" spans="1:13" ht="12.75">
      <c r="A136" s="172" t="s">
        <v>37</v>
      </c>
      <c r="B136" s="19"/>
      <c r="C136" s="251"/>
      <c r="D136" s="251"/>
      <c r="E136" s="19"/>
      <c r="F136" s="20"/>
      <c r="G136" s="20"/>
      <c r="H136" s="20"/>
      <c r="I136" s="20"/>
      <c r="J136" s="172" t="s">
        <v>37</v>
      </c>
      <c r="K136" s="22"/>
      <c r="L136" s="22"/>
      <c r="M136" s="365"/>
    </row>
    <row r="137" spans="1:13" ht="12.75">
      <c r="A137" s="172" t="s">
        <v>38</v>
      </c>
      <c r="B137" s="19"/>
      <c r="C137" s="251"/>
      <c r="D137" s="251"/>
      <c r="E137" s="19"/>
      <c r="F137" s="20"/>
      <c r="G137" s="20"/>
      <c r="H137" s="20"/>
      <c r="I137" s="20"/>
      <c r="J137" s="172" t="s">
        <v>38</v>
      </c>
      <c r="K137" s="22"/>
      <c r="L137" s="22"/>
      <c r="M137" s="365"/>
    </row>
    <row r="138" spans="1:13" ht="12.75">
      <c r="A138" s="172" t="s">
        <v>34</v>
      </c>
      <c r="B138" s="19"/>
      <c r="C138" s="251"/>
      <c r="D138" s="251"/>
      <c r="E138" s="19"/>
      <c r="F138" s="20"/>
      <c r="G138" s="20"/>
      <c r="H138" s="20"/>
      <c r="I138" s="20"/>
      <c r="J138" s="172" t="s">
        <v>34</v>
      </c>
      <c r="K138" s="303"/>
      <c r="L138" s="303"/>
      <c r="M138" s="345"/>
    </row>
    <row r="139" spans="1:13" ht="13.5" thickBot="1">
      <c r="A139" s="173" t="s">
        <v>24</v>
      </c>
      <c r="B139" s="21"/>
      <c r="C139" s="252"/>
      <c r="D139" s="253"/>
      <c r="E139" s="28"/>
      <c r="F139" s="22"/>
      <c r="G139" s="22"/>
      <c r="H139" s="22"/>
      <c r="I139" s="23"/>
      <c r="J139" s="173" t="s">
        <v>24</v>
      </c>
      <c r="K139" s="304"/>
      <c r="L139" s="304"/>
      <c r="M139" s="366"/>
    </row>
    <row r="140" spans="1:13" ht="13.5" thickBot="1">
      <c r="A140" s="174" t="s">
        <v>17</v>
      </c>
      <c r="B140" s="176" t="s">
        <v>25</v>
      </c>
      <c r="C140" s="180" t="s">
        <v>180</v>
      </c>
      <c r="D140" s="180" t="s">
        <v>181</v>
      </c>
      <c r="E140" s="180" t="s">
        <v>150</v>
      </c>
      <c r="F140" s="176" t="s">
        <v>26</v>
      </c>
      <c r="G140" s="176" t="s">
        <v>27</v>
      </c>
      <c r="H140" s="176" t="s">
        <v>28</v>
      </c>
      <c r="I140" s="2"/>
      <c r="J140" s="167" t="s">
        <v>17</v>
      </c>
      <c r="K140" s="357"/>
      <c r="L140" s="638" t="s">
        <v>333</v>
      </c>
      <c r="M140" s="638" t="s">
        <v>334</v>
      </c>
    </row>
    <row r="141" spans="1:13" ht="12.75">
      <c r="A141" s="175" t="s">
        <v>35</v>
      </c>
      <c r="B141" s="177" t="e">
        <f>B134/F134*1000</f>
        <v>#DIV/0!</v>
      </c>
      <c r="C141" s="254" t="e">
        <f>C134/G134*1000</f>
        <v>#DIV/0!</v>
      </c>
      <c r="D141" s="254" t="e">
        <f aca="true" t="shared" si="48" ref="D141:D146">D134/G134*1000</f>
        <v>#DIV/0!</v>
      </c>
      <c r="E141" s="177" t="e">
        <f aca="true" t="shared" si="49" ref="E141:E146">SUM(E134:E134/H134*1000)</f>
        <v>#DIV/0!</v>
      </c>
      <c r="F141" s="177" t="e">
        <f aca="true" t="shared" si="50" ref="F141:F146">(F134/I134)*100</f>
        <v>#DIV/0!</v>
      </c>
      <c r="G141" s="177" t="e">
        <f aca="true" t="shared" si="51" ref="G141:G146">(G134/I134)*100</f>
        <v>#DIV/0!</v>
      </c>
      <c r="H141" s="177" t="e">
        <f aca="true" t="shared" si="52" ref="H141:H146">(H134/I134)*100</f>
        <v>#DIV/0!</v>
      </c>
      <c r="I141" s="2"/>
      <c r="J141" s="172" t="s">
        <v>35</v>
      </c>
      <c r="K141" s="358"/>
      <c r="L141" s="347" t="e">
        <f aca="true" t="shared" si="53" ref="L141:M144">L134/K134*100</f>
        <v>#DIV/0!</v>
      </c>
      <c r="M141" s="347" t="e">
        <f t="shared" si="53"/>
        <v>#DIV/0!</v>
      </c>
    </row>
    <row r="142" spans="1:13" ht="12.75">
      <c r="A142" s="172" t="s">
        <v>36</v>
      </c>
      <c r="B142" s="178" t="e">
        <f>B135/F135*1000</f>
        <v>#DIV/0!</v>
      </c>
      <c r="C142" s="178" t="e">
        <f>SUM(C135:C135/G135*1000)</f>
        <v>#DIV/0!</v>
      </c>
      <c r="D142" s="178" t="e">
        <f t="shared" si="48"/>
        <v>#DIV/0!</v>
      </c>
      <c r="E142" s="178" t="e">
        <f t="shared" si="49"/>
        <v>#DIV/0!</v>
      </c>
      <c r="F142" s="178" t="e">
        <f t="shared" si="50"/>
        <v>#DIV/0!</v>
      </c>
      <c r="G142" s="178" t="e">
        <f t="shared" si="51"/>
        <v>#DIV/0!</v>
      </c>
      <c r="H142" s="178" t="e">
        <f t="shared" si="52"/>
        <v>#DIV/0!</v>
      </c>
      <c r="I142" s="2"/>
      <c r="J142" s="172" t="s">
        <v>36</v>
      </c>
      <c r="K142" s="358"/>
      <c r="L142" s="348" t="e">
        <f t="shared" si="53"/>
        <v>#DIV/0!</v>
      </c>
      <c r="M142" s="348" t="e">
        <f t="shared" si="53"/>
        <v>#DIV/0!</v>
      </c>
    </row>
    <row r="143" spans="1:13" ht="12.75">
      <c r="A143" s="172" t="s">
        <v>37</v>
      </c>
      <c r="B143" s="178" t="e">
        <f>B136/F136*1000</f>
        <v>#DIV/0!</v>
      </c>
      <c r="C143" s="178" t="e">
        <f>SUM(C136:C136/G136*1000)</f>
        <v>#DIV/0!</v>
      </c>
      <c r="D143" s="178" t="e">
        <f t="shared" si="48"/>
        <v>#DIV/0!</v>
      </c>
      <c r="E143" s="178" t="e">
        <f t="shared" si="49"/>
        <v>#DIV/0!</v>
      </c>
      <c r="F143" s="178" t="e">
        <f t="shared" si="50"/>
        <v>#DIV/0!</v>
      </c>
      <c r="G143" s="178" t="e">
        <f t="shared" si="51"/>
        <v>#DIV/0!</v>
      </c>
      <c r="H143" s="178" t="e">
        <f t="shared" si="52"/>
        <v>#DIV/0!</v>
      </c>
      <c r="I143" s="2"/>
      <c r="J143" s="172" t="s">
        <v>37</v>
      </c>
      <c r="K143" s="358"/>
      <c r="L143" s="348" t="e">
        <f t="shared" si="53"/>
        <v>#DIV/0!</v>
      </c>
      <c r="M143" s="348" t="e">
        <f t="shared" si="53"/>
        <v>#DIV/0!</v>
      </c>
    </row>
    <row r="144" spans="1:13" ht="12.75">
      <c r="A144" s="172" t="s">
        <v>38</v>
      </c>
      <c r="B144" s="178" t="e">
        <f>B137/F137*1000</f>
        <v>#DIV/0!</v>
      </c>
      <c r="C144" s="178" t="e">
        <f>SUM(C137:C137/G137*1000)</f>
        <v>#DIV/0!</v>
      </c>
      <c r="D144" s="178" t="e">
        <f t="shared" si="48"/>
        <v>#DIV/0!</v>
      </c>
      <c r="E144" s="178" t="e">
        <f t="shared" si="49"/>
        <v>#DIV/0!</v>
      </c>
      <c r="F144" s="178" t="e">
        <f t="shared" si="50"/>
        <v>#DIV/0!</v>
      </c>
      <c r="G144" s="178" t="e">
        <f t="shared" si="51"/>
        <v>#DIV/0!</v>
      </c>
      <c r="H144" s="178" t="e">
        <f t="shared" si="52"/>
        <v>#DIV/0!</v>
      </c>
      <c r="I144" s="2"/>
      <c r="J144" s="172" t="s">
        <v>38</v>
      </c>
      <c r="K144" s="358"/>
      <c r="L144" s="348" t="e">
        <f t="shared" si="53"/>
        <v>#DIV/0!</v>
      </c>
      <c r="M144" s="348" t="e">
        <f t="shared" si="53"/>
        <v>#DIV/0!</v>
      </c>
    </row>
    <row r="145" spans="1:13" ht="12.75">
      <c r="A145" s="172" t="s">
        <v>34</v>
      </c>
      <c r="B145" s="178" t="e">
        <f>B138/F138*1000</f>
        <v>#DIV/0!</v>
      </c>
      <c r="C145" s="178" t="e">
        <f>SUM(C138:C138/G138*1000)</f>
        <v>#DIV/0!</v>
      </c>
      <c r="D145" s="178" t="e">
        <f t="shared" si="48"/>
        <v>#DIV/0!</v>
      </c>
      <c r="E145" s="178" t="e">
        <f t="shared" si="49"/>
        <v>#DIV/0!</v>
      </c>
      <c r="F145" s="178" t="e">
        <f t="shared" si="50"/>
        <v>#DIV/0!</v>
      </c>
      <c r="G145" s="178" t="e">
        <f t="shared" si="51"/>
        <v>#DIV/0!</v>
      </c>
      <c r="H145" s="178" t="e">
        <f t="shared" si="52"/>
        <v>#DIV/0!</v>
      </c>
      <c r="I145" s="2"/>
      <c r="J145" s="172" t="s">
        <v>34</v>
      </c>
      <c r="K145" s="358"/>
      <c r="L145" s="348"/>
      <c r="M145" s="348"/>
    </row>
    <row r="146" spans="1:13" ht="13.5" thickBot="1">
      <c r="A146" s="173" t="s">
        <v>24</v>
      </c>
      <c r="B146" s="179" t="e">
        <f>B139/F139*1000</f>
        <v>#DIV/0!</v>
      </c>
      <c r="C146" s="179" t="e">
        <f>SUM(C139:C139/G139*1000)</f>
        <v>#DIV/0!</v>
      </c>
      <c r="D146" s="179" t="e">
        <f t="shared" si="48"/>
        <v>#DIV/0!</v>
      </c>
      <c r="E146" s="179" t="e">
        <f t="shared" si="49"/>
        <v>#DIV/0!</v>
      </c>
      <c r="F146" s="179" t="e">
        <f t="shared" si="50"/>
        <v>#DIV/0!</v>
      </c>
      <c r="G146" s="179" t="e">
        <f t="shared" si="51"/>
        <v>#DIV/0!</v>
      </c>
      <c r="H146" s="179" t="e">
        <f t="shared" si="52"/>
        <v>#DIV/0!</v>
      </c>
      <c r="I146" s="2"/>
      <c r="J146" s="305" t="s">
        <v>24</v>
      </c>
      <c r="K146" s="359"/>
      <c r="L146" s="346"/>
      <c r="M146" s="346"/>
    </row>
    <row r="147" spans="3:4" ht="13.5" thickBot="1">
      <c r="C147" s="38"/>
      <c r="D147" s="38"/>
    </row>
    <row r="148" spans="1:13" ht="16.5" thickBot="1">
      <c r="A148" s="598" t="s">
        <v>46</v>
      </c>
      <c r="B148" s="635"/>
      <c r="C148" s="635"/>
      <c r="D148" s="635"/>
      <c r="E148" s="635"/>
      <c r="F148" s="635"/>
      <c r="G148" s="635"/>
      <c r="H148" s="635"/>
      <c r="I148" s="635"/>
      <c r="J148" s="636"/>
      <c r="K148" s="753" t="s">
        <v>310</v>
      </c>
      <c r="L148" s="754"/>
      <c r="M148" s="755"/>
    </row>
    <row r="149" spans="1:13" ht="12.75" customHeight="1">
      <c r="A149" s="167" t="s">
        <v>17</v>
      </c>
      <c r="B149" s="167" t="s">
        <v>18</v>
      </c>
      <c r="C149" s="170" t="s">
        <v>174</v>
      </c>
      <c r="D149" s="170" t="s">
        <v>175</v>
      </c>
      <c r="E149" s="170" t="s">
        <v>19</v>
      </c>
      <c r="F149" s="167" t="s">
        <v>20</v>
      </c>
      <c r="G149" s="167" t="s">
        <v>21</v>
      </c>
      <c r="H149" s="167" t="s">
        <v>22</v>
      </c>
      <c r="I149" s="167" t="s">
        <v>23</v>
      </c>
      <c r="J149" s="167" t="s">
        <v>17</v>
      </c>
      <c r="K149" s="167" t="s">
        <v>21</v>
      </c>
      <c r="L149" s="751" t="s">
        <v>331</v>
      </c>
      <c r="M149" s="751" t="s">
        <v>332</v>
      </c>
    </row>
    <row r="150" spans="1:13" ht="51.75" customHeight="1" thickBot="1">
      <c r="A150" s="168"/>
      <c r="B150" s="169" t="s">
        <v>64</v>
      </c>
      <c r="C150" s="171" t="s">
        <v>178</v>
      </c>
      <c r="D150" s="171" t="s">
        <v>179</v>
      </c>
      <c r="E150" s="171" t="s">
        <v>65</v>
      </c>
      <c r="F150" s="169" t="s">
        <v>62</v>
      </c>
      <c r="G150" s="169" t="s">
        <v>66</v>
      </c>
      <c r="H150" s="169" t="s">
        <v>69</v>
      </c>
      <c r="I150" s="169"/>
      <c r="J150" s="168"/>
      <c r="K150" s="169" t="s">
        <v>330</v>
      </c>
      <c r="L150" s="752"/>
      <c r="M150" s="752"/>
    </row>
    <row r="151" spans="1:13" ht="12.75">
      <c r="A151" s="172" t="s">
        <v>35</v>
      </c>
      <c r="B151" s="20"/>
      <c r="C151" s="250"/>
      <c r="D151" s="250"/>
      <c r="E151" s="20"/>
      <c r="F151" s="20"/>
      <c r="G151" s="20"/>
      <c r="H151" s="20"/>
      <c r="I151" s="20"/>
      <c r="J151" s="172" t="s">
        <v>35</v>
      </c>
      <c r="K151" s="301"/>
      <c r="L151" s="301"/>
      <c r="M151" s="364"/>
    </row>
    <row r="152" spans="1:13" ht="12.75">
      <c r="A152" s="172" t="s">
        <v>36</v>
      </c>
      <c r="B152" s="19"/>
      <c r="C152" s="251"/>
      <c r="D152" s="251"/>
      <c r="E152" s="19"/>
      <c r="F152" s="20"/>
      <c r="G152" s="20"/>
      <c r="H152" s="20"/>
      <c r="I152" s="20"/>
      <c r="J152" s="172" t="s">
        <v>36</v>
      </c>
      <c r="K152" s="22"/>
      <c r="L152" s="22"/>
      <c r="M152" s="365"/>
    </row>
    <row r="153" spans="1:13" ht="12.75">
      <c r="A153" s="172" t="s">
        <v>37</v>
      </c>
      <c r="B153" s="19"/>
      <c r="C153" s="251"/>
      <c r="D153" s="251"/>
      <c r="E153" s="19"/>
      <c r="F153" s="20"/>
      <c r="G153" s="20"/>
      <c r="H153" s="20"/>
      <c r="I153" s="20"/>
      <c r="J153" s="172" t="s">
        <v>37</v>
      </c>
      <c r="K153" s="22"/>
      <c r="L153" s="22"/>
      <c r="M153" s="365"/>
    </row>
    <row r="154" spans="1:13" ht="12.75">
      <c r="A154" s="172" t="s">
        <v>38</v>
      </c>
      <c r="B154" s="19"/>
      <c r="C154" s="251"/>
      <c r="D154" s="251"/>
      <c r="E154" s="19"/>
      <c r="F154" s="20"/>
      <c r="G154" s="20"/>
      <c r="H154" s="20"/>
      <c r="I154" s="20"/>
      <c r="J154" s="172" t="s">
        <v>38</v>
      </c>
      <c r="K154" s="22"/>
      <c r="L154" s="22"/>
      <c r="M154" s="365"/>
    </row>
    <row r="155" spans="1:13" ht="12.75">
      <c r="A155" s="172" t="s">
        <v>34</v>
      </c>
      <c r="B155" s="19"/>
      <c r="C155" s="251"/>
      <c r="D155" s="251"/>
      <c r="E155" s="19"/>
      <c r="F155" s="20"/>
      <c r="G155" s="20"/>
      <c r="H155" s="20"/>
      <c r="I155" s="20"/>
      <c r="J155" s="172" t="s">
        <v>34</v>
      </c>
      <c r="K155" s="303"/>
      <c r="L155" s="303"/>
      <c r="M155" s="345"/>
    </row>
    <row r="156" spans="1:13" ht="13.5" thickBot="1">
      <c r="A156" s="173" t="s">
        <v>24</v>
      </c>
      <c r="B156" s="21"/>
      <c r="C156" s="252"/>
      <c r="D156" s="253"/>
      <c r="E156" s="28"/>
      <c r="F156" s="22"/>
      <c r="G156" s="22"/>
      <c r="H156" s="22"/>
      <c r="I156" s="23"/>
      <c r="J156" s="173" t="s">
        <v>24</v>
      </c>
      <c r="K156" s="304"/>
      <c r="L156" s="304"/>
      <c r="M156" s="366"/>
    </row>
    <row r="157" spans="1:13" ht="13.5" thickBot="1">
      <c r="A157" s="174" t="s">
        <v>17</v>
      </c>
      <c r="B157" s="176" t="s">
        <v>25</v>
      </c>
      <c r="C157" s="180" t="s">
        <v>180</v>
      </c>
      <c r="D157" s="180" t="s">
        <v>181</v>
      </c>
      <c r="E157" s="180" t="s">
        <v>150</v>
      </c>
      <c r="F157" s="176" t="s">
        <v>26</v>
      </c>
      <c r="G157" s="176" t="s">
        <v>27</v>
      </c>
      <c r="H157" s="176" t="s">
        <v>28</v>
      </c>
      <c r="I157" s="2"/>
      <c r="J157" s="167" t="s">
        <v>17</v>
      </c>
      <c r="K157" s="357"/>
      <c r="L157" s="638" t="s">
        <v>333</v>
      </c>
      <c r="M157" s="638" t="s">
        <v>334</v>
      </c>
    </row>
    <row r="158" spans="1:13" ht="12.75">
      <c r="A158" s="175" t="s">
        <v>35</v>
      </c>
      <c r="B158" s="177" t="e">
        <f aca="true" t="shared" si="54" ref="B158:B163">B151/F151*1000</f>
        <v>#DIV/0!</v>
      </c>
      <c r="C158" s="254" t="e">
        <f aca="true" t="shared" si="55" ref="C158:C163">SUM(C151:C151/G151*1000)</f>
        <v>#DIV/0!</v>
      </c>
      <c r="D158" s="254" t="e">
        <f aca="true" t="shared" si="56" ref="D158:D163">D151/G151*1000</f>
        <v>#DIV/0!</v>
      </c>
      <c r="E158" s="177" t="e">
        <f aca="true" t="shared" si="57" ref="E158:E163">SUM(E151:E151/H151*1000)</f>
        <v>#DIV/0!</v>
      </c>
      <c r="F158" s="177" t="e">
        <f aca="true" t="shared" si="58" ref="F158:F163">(F151/I151)*100</f>
        <v>#DIV/0!</v>
      </c>
      <c r="G158" s="177" t="e">
        <f aca="true" t="shared" si="59" ref="G158:G163">(G151/I151)*100</f>
        <v>#DIV/0!</v>
      </c>
      <c r="H158" s="177" t="e">
        <f aca="true" t="shared" si="60" ref="H158:H163">(H151/I151)*100</f>
        <v>#DIV/0!</v>
      </c>
      <c r="I158" s="2"/>
      <c r="J158" s="172" t="s">
        <v>35</v>
      </c>
      <c r="K158" s="358"/>
      <c r="L158" s="347" t="e">
        <f aca="true" t="shared" si="61" ref="L158:M161">L151/K151*100</f>
        <v>#DIV/0!</v>
      </c>
      <c r="M158" s="347" t="e">
        <f t="shared" si="61"/>
        <v>#DIV/0!</v>
      </c>
    </row>
    <row r="159" spans="1:13" ht="12.75">
      <c r="A159" s="172" t="s">
        <v>36</v>
      </c>
      <c r="B159" s="178" t="e">
        <f t="shared" si="54"/>
        <v>#DIV/0!</v>
      </c>
      <c r="C159" s="178" t="e">
        <f t="shared" si="55"/>
        <v>#DIV/0!</v>
      </c>
      <c r="D159" s="178" t="e">
        <f t="shared" si="56"/>
        <v>#DIV/0!</v>
      </c>
      <c r="E159" s="178" t="e">
        <f t="shared" si="57"/>
        <v>#DIV/0!</v>
      </c>
      <c r="F159" s="178" t="e">
        <f t="shared" si="58"/>
        <v>#DIV/0!</v>
      </c>
      <c r="G159" s="178" t="e">
        <f t="shared" si="59"/>
        <v>#DIV/0!</v>
      </c>
      <c r="H159" s="178" t="e">
        <f t="shared" si="60"/>
        <v>#DIV/0!</v>
      </c>
      <c r="I159" s="2"/>
      <c r="J159" s="172" t="s">
        <v>36</v>
      </c>
      <c r="K159" s="358"/>
      <c r="L159" s="348" t="e">
        <f t="shared" si="61"/>
        <v>#DIV/0!</v>
      </c>
      <c r="M159" s="348" t="e">
        <f t="shared" si="61"/>
        <v>#DIV/0!</v>
      </c>
    </row>
    <row r="160" spans="1:13" ht="12.75">
      <c r="A160" s="172" t="s">
        <v>37</v>
      </c>
      <c r="B160" s="178" t="e">
        <f t="shared" si="54"/>
        <v>#DIV/0!</v>
      </c>
      <c r="C160" s="178" t="e">
        <f t="shared" si="55"/>
        <v>#DIV/0!</v>
      </c>
      <c r="D160" s="178" t="e">
        <f t="shared" si="56"/>
        <v>#DIV/0!</v>
      </c>
      <c r="E160" s="178" t="e">
        <f t="shared" si="57"/>
        <v>#DIV/0!</v>
      </c>
      <c r="F160" s="178" t="e">
        <f t="shared" si="58"/>
        <v>#DIV/0!</v>
      </c>
      <c r="G160" s="178" t="e">
        <f t="shared" si="59"/>
        <v>#DIV/0!</v>
      </c>
      <c r="H160" s="178" t="e">
        <f t="shared" si="60"/>
        <v>#DIV/0!</v>
      </c>
      <c r="I160" s="2"/>
      <c r="J160" s="172" t="s">
        <v>37</v>
      </c>
      <c r="K160" s="358"/>
      <c r="L160" s="348" t="e">
        <f t="shared" si="61"/>
        <v>#DIV/0!</v>
      </c>
      <c r="M160" s="348" t="e">
        <f t="shared" si="61"/>
        <v>#DIV/0!</v>
      </c>
    </row>
    <row r="161" spans="1:13" ht="12.75">
      <c r="A161" s="172" t="s">
        <v>38</v>
      </c>
      <c r="B161" s="178" t="e">
        <f t="shared" si="54"/>
        <v>#DIV/0!</v>
      </c>
      <c r="C161" s="178" t="e">
        <f t="shared" si="55"/>
        <v>#DIV/0!</v>
      </c>
      <c r="D161" s="178" t="e">
        <f t="shared" si="56"/>
        <v>#DIV/0!</v>
      </c>
      <c r="E161" s="178" t="e">
        <f t="shared" si="57"/>
        <v>#DIV/0!</v>
      </c>
      <c r="F161" s="178" t="e">
        <f t="shared" si="58"/>
        <v>#DIV/0!</v>
      </c>
      <c r="G161" s="178" t="e">
        <f t="shared" si="59"/>
        <v>#DIV/0!</v>
      </c>
      <c r="H161" s="178" t="e">
        <f t="shared" si="60"/>
        <v>#DIV/0!</v>
      </c>
      <c r="I161" s="2"/>
      <c r="J161" s="172" t="s">
        <v>38</v>
      </c>
      <c r="K161" s="358"/>
      <c r="L161" s="348" t="e">
        <f t="shared" si="61"/>
        <v>#DIV/0!</v>
      </c>
      <c r="M161" s="348" t="e">
        <f t="shared" si="61"/>
        <v>#DIV/0!</v>
      </c>
    </row>
    <row r="162" spans="1:13" ht="12.75">
      <c r="A162" s="172" t="s">
        <v>34</v>
      </c>
      <c r="B162" s="178" t="e">
        <f t="shared" si="54"/>
        <v>#DIV/0!</v>
      </c>
      <c r="C162" s="178" t="e">
        <f t="shared" si="55"/>
        <v>#DIV/0!</v>
      </c>
      <c r="D162" s="178" t="e">
        <f t="shared" si="56"/>
        <v>#DIV/0!</v>
      </c>
      <c r="E162" s="178" t="e">
        <f t="shared" si="57"/>
        <v>#DIV/0!</v>
      </c>
      <c r="F162" s="178" t="e">
        <f t="shared" si="58"/>
        <v>#DIV/0!</v>
      </c>
      <c r="G162" s="178" t="e">
        <f t="shared" si="59"/>
        <v>#DIV/0!</v>
      </c>
      <c r="H162" s="178" t="e">
        <f t="shared" si="60"/>
        <v>#DIV/0!</v>
      </c>
      <c r="I162" s="2"/>
      <c r="J162" s="172" t="s">
        <v>34</v>
      </c>
      <c r="K162" s="358"/>
      <c r="L162" s="348"/>
      <c r="M162" s="348"/>
    </row>
    <row r="163" spans="1:13" ht="13.5" thickBot="1">
      <c r="A163" s="173" t="s">
        <v>24</v>
      </c>
      <c r="B163" s="179" t="e">
        <f t="shared" si="54"/>
        <v>#DIV/0!</v>
      </c>
      <c r="C163" s="179" t="e">
        <f t="shared" si="55"/>
        <v>#DIV/0!</v>
      </c>
      <c r="D163" s="179" t="e">
        <f t="shared" si="56"/>
        <v>#DIV/0!</v>
      </c>
      <c r="E163" s="179" t="e">
        <f t="shared" si="57"/>
        <v>#DIV/0!</v>
      </c>
      <c r="F163" s="179" t="e">
        <f t="shared" si="58"/>
        <v>#DIV/0!</v>
      </c>
      <c r="G163" s="179" t="e">
        <f t="shared" si="59"/>
        <v>#DIV/0!</v>
      </c>
      <c r="H163" s="179" t="e">
        <f t="shared" si="60"/>
        <v>#DIV/0!</v>
      </c>
      <c r="I163" s="2"/>
      <c r="J163" s="305" t="s">
        <v>24</v>
      </c>
      <c r="K163" s="359"/>
      <c r="L163" s="346"/>
      <c r="M163" s="346"/>
    </row>
    <row r="164" spans="3:4" ht="13.5" thickBot="1">
      <c r="C164" s="38"/>
      <c r="D164" s="38"/>
    </row>
    <row r="165" spans="1:13" ht="16.5" thickBot="1">
      <c r="A165" s="598" t="s">
        <v>47</v>
      </c>
      <c r="B165" s="635"/>
      <c r="C165" s="635"/>
      <c r="D165" s="635"/>
      <c r="E165" s="635"/>
      <c r="F165" s="635"/>
      <c r="G165" s="635"/>
      <c r="H165" s="635"/>
      <c r="I165" s="635"/>
      <c r="J165" s="636"/>
      <c r="K165" s="753" t="s">
        <v>310</v>
      </c>
      <c r="L165" s="754"/>
      <c r="M165" s="755"/>
    </row>
    <row r="166" spans="1:13" ht="12.75" customHeight="1">
      <c r="A166" s="167" t="s">
        <v>17</v>
      </c>
      <c r="B166" s="167" t="s">
        <v>18</v>
      </c>
      <c r="C166" s="170" t="s">
        <v>174</v>
      </c>
      <c r="D166" s="170" t="s">
        <v>175</v>
      </c>
      <c r="E166" s="170" t="s">
        <v>19</v>
      </c>
      <c r="F166" s="167" t="s">
        <v>20</v>
      </c>
      <c r="G166" s="167" t="s">
        <v>21</v>
      </c>
      <c r="H166" s="167" t="s">
        <v>22</v>
      </c>
      <c r="I166" s="167" t="s">
        <v>23</v>
      </c>
      <c r="J166" s="167" t="s">
        <v>17</v>
      </c>
      <c r="K166" s="167" t="s">
        <v>21</v>
      </c>
      <c r="L166" s="751" t="s">
        <v>331</v>
      </c>
      <c r="M166" s="751" t="s">
        <v>332</v>
      </c>
    </row>
    <row r="167" spans="1:13" ht="51.75" customHeight="1" thickBot="1">
      <c r="A167" s="168"/>
      <c r="B167" s="169" t="s">
        <v>64</v>
      </c>
      <c r="C167" s="171" t="s">
        <v>178</v>
      </c>
      <c r="D167" s="171" t="s">
        <v>179</v>
      </c>
      <c r="E167" s="171" t="s">
        <v>65</v>
      </c>
      <c r="F167" s="169" t="s">
        <v>62</v>
      </c>
      <c r="G167" s="169" t="s">
        <v>66</v>
      </c>
      <c r="H167" s="169" t="s">
        <v>69</v>
      </c>
      <c r="I167" s="169"/>
      <c r="J167" s="168"/>
      <c r="K167" s="169" t="s">
        <v>330</v>
      </c>
      <c r="L167" s="752"/>
      <c r="M167" s="752"/>
    </row>
    <row r="168" spans="1:13" ht="12.75">
      <c r="A168" s="172" t="s">
        <v>35</v>
      </c>
      <c r="B168" s="20"/>
      <c r="C168" s="250"/>
      <c r="D168" s="250"/>
      <c r="E168" s="20"/>
      <c r="F168" s="20"/>
      <c r="G168" s="20"/>
      <c r="H168" s="20"/>
      <c r="I168" s="20"/>
      <c r="J168" s="172" t="s">
        <v>35</v>
      </c>
      <c r="K168" s="301"/>
      <c r="L168" s="301"/>
      <c r="M168" s="364"/>
    </row>
    <row r="169" spans="1:13" ht="12.75">
      <c r="A169" s="172" t="s">
        <v>36</v>
      </c>
      <c r="B169" s="19"/>
      <c r="C169" s="251"/>
      <c r="D169" s="251"/>
      <c r="E169" s="19"/>
      <c r="F169" s="20"/>
      <c r="G169" s="20"/>
      <c r="H169" s="20"/>
      <c r="I169" s="20"/>
      <c r="J169" s="172" t="s">
        <v>36</v>
      </c>
      <c r="K169" s="22"/>
      <c r="L169" s="22"/>
      <c r="M169" s="365"/>
    </row>
    <row r="170" spans="1:13" ht="12.75">
      <c r="A170" s="172" t="s">
        <v>37</v>
      </c>
      <c r="B170" s="19"/>
      <c r="C170" s="251"/>
      <c r="D170" s="251"/>
      <c r="E170" s="19"/>
      <c r="F170" s="20"/>
      <c r="G170" s="20"/>
      <c r="H170" s="20"/>
      <c r="I170" s="20"/>
      <c r="J170" s="172" t="s">
        <v>37</v>
      </c>
      <c r="K170" s="22"/>
      <c r="L170" s="22"/>
      <c r="M170" s="365"/>
    </row>
    <row r="171" spans="1:13" ht="12.75">
      <c r="A171" s="172" t="s">
        <v>38</v>
      </c>
      <c r="B171" s="19"/>
      <c r="C171" s="251"/>
      <c r="D171" s="251"/>
      <c r="E171" s="19"/>
      <c r="F171" s="20"/>
      <c r="G171" s="20"/>
      <c r="H171" s="20"/>
      <c r="I171" s="20"/>
      <c r="J171" s="172" t="s">
        <v>38</v>
      </c>
      <c r="K171" s="22"/>
      <c r="L171" s="22"/>
      <c r="M171" s="365"/>
    </row>
    <row r="172" spans="1:13" ht="12.75">
      <c r="A172" s="172" t="s">
        <v>34</v>
      </c>
      <c r="B172" s="19"/>
      <c r="C172" s="251"/>
      <c r="D172" s="251"/>
      <c r="E172" s="19"/>
      <c r="F172" s="20"/>
      <c r="G172" s="20"/>
      <c r="H172" s="20"/>
      <c r="I172" s="20"/>
      <c r="J172" s="172" t="s">
        <v>34</v>
      </c>
      <c r="K172" s="303"/>
      <c r="L172" s="303"/>
      <c r="M172" s="345"/>
    </row>
    <row r="173" spans="1:13" ht="13.5" thickBot="1">
      <c r="A173" s="173" t="s">
        <v>24</v>
      </c>
      <c r="B173" s="21"/>
      <c r="C173" s="252"/>
      <c r="D173" s="253"/>
      <c r="E173" s="28"/>
      <c r="F173" s="22"/>
      <c r="G173" s="22"/>
      <c r="H173" s="22"/>
      <c r="I173" s="23"/>
      <c r="J173" s="173" t="s">
        <v>24</v>
      </c>
      <c r="K173" s="304"/>
      <c r="L173" s="304"/>
      <c r="M173" s="366"/>
    </row>
    <row r="174" spans="1:13" ht="13.5" thickBot="1">
      <c r="A174" s="174" t="s">
        <v>17</v>
      </c>
      <c r="B174" s="176" t="s">
        <v>25</v>
      </c>
      <c r="C174" s="180" t="s">
        <v>180</v>
      </c>
      <c r="D174" s="180" t="s">
        <v>181</v>
      </c>
      <c r="E174" s="180" t="s">
        <v>150</v>
      </c>
      <c r="F174" s="176" t="s">
        <v>26</v>
      </c>
      <c r="G174" s="176" t="s">
        <v>27</v>
      </c>
      <c r="H174" s="176" t="s">
        <v>28</v>
      </c>
      <c r="I174" s="2"/>
      <c r="J174" s="167" t="s">
        <v>17</v>
      </c>
      <c r="K174" s="357"/>
      <c r="L174" s="638" t="s">
        <v>333</v>
      </c>
      <c r="M174" s="638" t="s">
        <v>334</v>
      </c>
    </row>
    <row r="175" spans="1:13" ht="12.75">
      <c r="A175" s="175" t="s">
        <v>35</v>
      </c>
      <c r="B175" s="177" t="e">
        <f aca="true" t="shared" si="62" ref="B175:B180">B168/F168*1000</f>
        <v>#DIV/0!</v>
      </c>
      <c r="C175" s="254" t="e">
        <f aca="true" t="shared" si="63" ref="C175:C180">SUM(C168:C168/G168*1000)</f>
        <v>#DIV/0!</v>
      </c>
      <c r="D175" s="254" t="e">
        <f aca="true" t="shared" si="64" ref="D175:D180">D168/G168*1000</f>
        <v>#DIV/0!</v>
      </c>
      <c r="E175" s="177" t="e">
        <f aca="true" t="shared" si="65" ref="E175:E180">SUM(E168:E168/H168*1000)</f>
        <v>#DIV/0!</v>
      </c>
      <c r="F175" s="177" t="e">
        <f aca="true" t="shared" si="66" ref="F175:F180">(F168/I168)*100</f>
        <v>#DIV/0!</v>
      </c>
      <c r="G175" s="177" t="e">
        <f aca="true" t="shared" si="67" ref="G175:G180">(G168/I168)*100</f>
        <v>#DIV/0!</v>
      </c>
      <c r="H175" s="177" t="e">
        <f aca="true" t="shared" si="68" ref="H175:H180">(H168/I168)*100</f>
        <v>#DIV/0!</v>
      </c>
      <c r="I175" s="2"/>
      <c r="J175" s="172" t="s">
        <v>35</v>
      </c>
      <c r="K175" s="358"/>
      <c r="L175" s="347" t="e">
        <f aca="true" t="shared" si="69" ref="L175:M178">L168/K168*100</f>
        <v>#DIV/0!</v>
      </c>
      <c r="M175" s="347" t="e">
        <f t="shared" si="69"/>
        <v>#DIV/0!</v>
      </c>
    </row>
    <row r="176" spans="1:13" ht="12.75">
      <c r="A176" s="172" t="s">
        <v>36</v>
      </c>
      <c r="B176" s="178" t="e">
        <f t="shared" si="62"/>
        <v>#DIV/0!</v>
      </c>
      <c r="C176" s="178" t="e">
        <f t="shared" si="63"/>
        <v>#DIV/0!</v>
      </c>
      <c r="D176" s="178" t="e">
        <f t="shared" si="64"/>
        <v>#DIV/0!</v>
      </c>
      <c r="E176" s="178" t="e">
        <f t="shared" si="65"/>
        <v>#DIV/0!</v>
      </c>
      <c r="F176" s="178" t="e">
        <f t="shared" si="66"/>
        <v>#DIV/0!</v>
      </c>
      <c r="G176" s="178" t="e">
        <f t="shared" si="67"/>
        <v>#DIV/0!</v>
      </c>
      <c r="H176" s="178" t="e">
        <f t="shared" si="68"/>
        <v>#DIV/0!</v>
      </c>
      <c r="I176" s="2"/>
      <c r="J176" s="172" t="s">
        <v>36</v>
      </c>
      <c r="K176" s="358"/>
      <c r="L176" s="348" t="e">
        <f t="shared" si="69"/>
        <v>#DIV/0!</v>
      </c>
      <c r="M176" s="348" t="e">
        <f t="shared" si="69"/>
        <v>#DIV/0!</v>
      </c>
    </row>
    <row r="177" spans="1:13" ht="12.75">
      <c r="A177" s="172" t="s">
        <v>37</v>
      </c>
      <c r="B177" s="178" t="e">
        <f t="shared" si="62"/>
        <v>#DIV/0!</v>
      </c>
      <c r="C177" s="178" t="e">
        <f t="shared" si="63"/>
        <v>#DIV/0!</v>
      </c>
      <c r="D177" s="178" t="e">
        <f t="shared" si="64"/>
        <v>#DIV/0!</v>
      </c>
      <c r="E177" s="178" t="e">
        <f t="shared" si="65"/>
        <v>#DIV/0!</v>
      </c>
      <c r="F177" s="178" t="e">
        <f t="shared" si="66"/>
        <v>#DIV/0!</v>
      </c>
      <c r="G177" s="178" t="e">
        <f t="shared" si="67"/>
        <v>#DIV/0!</v>
      </c>
      <c r="H177" s="178" t="e">
        <f t="shared" si="68"/>
        <v>#DIV/0!</v>
      </c>
      <c r="I177" s="2"/>
      <c r="J177" s="172" t="s">
        <v>37</v>
      </c>
      <c r="K177" s="358"/>
      <c r="L177" s="348" t="e">
        <f t="shared" si="69"/>
        <v>#DIV/0!</v>
      </c>
      <c r="M177" s="348" t="e">
        <f t="shared" si="69"/>
        <v>#DIV/0!</v>
      </c>
    </row>
    <row r="178" spans="1:13" ht="12.75">
      <c r="A178" s="172" t="s">
        <v>38</v>
      </c>
      <c r="B178" s="178" t="e">
        <f t="shared" si="62"/>
        <v>#DIV/0!</v>
      </c>
      <c r="C178" s="178" t="e">
        <f t="shared" si="63"/>
        <v>#DIV/0!</v>
      </c>
      <c r="D178" s="178" t="e">
        <f t="shared" si="64"/>
        <v>#DIV/0!</v>
      </c>
      <c r="E178" s="178" t="e">
        <f t="shared" si="65"/>
        <v>#DIV/0!</v>
      </c>
      <c r="F178" s="178" t="e">
        <f t="shared" si="66"/>
        <v>#DIV/0!</v>
      </c>
      <c r="G178" s="178" t="e">
        <f t="shared" si="67"/>
        <v>#DIV/0!</v>
      </c>
      <c r="H178" s="178" t="e">
        <f t="shared" si="68"/>
        <v>#DIV/0!</v>
      </c>
      <c r="I178" s="2"/>
      <c r="J178" s="172" t="s">
        <v>38</v>
      </c>
      <c r="K178" s="358"/>
      <c r="L178" s="348" t="e">
        <f t="shared" si="69"/>
        <v>#DIV/0!</v>
      </c>
      <c r="M178" s="348" t="e">
        <f t="shared" si="69"/>
        <v>#DIV/0!</v>
      </c>
    </row>
    <row r="179" spans="1:13" ht="12.75">
      <c r="A179" s="172" t="s">
        <v>34</v>
      </c>
      <c r="B179" s="178" t="e">
        <f t="shared" si="62"/>
        <v>#DIV/0!</v>
      </c>
      <c r="C179" s="178" t="e">
        <f t="shared" si="63"/>
        <v>#DIV/0!</v>
      </c>
      <c r="D179" s="178" t="e">
        <f t="shared" si="64"/>
        <v>#DIV/0!</v>
      </c>
      <c r="E179" s="178" t="e">
        <f t="shared" si="65"/>
        <v>#DIV/0!</v>
      </c>
      <c r="F179" s="178" t="e">
        <f t="shared" si="66"/>
        <v>#DIV/0!</v>
      </c>
      <c r="G179" s="178" t="e">
        <f t="shared" si="67"/>
        <v>#DIV/0!</v>
      </c>
      <c r="H179" s="178" t="e">
        <f t="shared" si="68"/>
        <v>#DIV/0!</v>
      </c>
      <c r="I179" s="2"/>
      <c r="J179" s="172" t="s">
        <v>34</v>
      </c>
      <c r="K179" s="358"/>
      <c r="L179" s="348"/>
      <c r="M179" s="348"/>
    </row>
    <row r="180" spans="1:13" ht="13.5" thickBot="1">
      <c r="A180" s="173" t="s">
        <v>24</v>
      </c>
      <c r="B180" s="179" t="e">
        <f t="shared" si="62"/>
        <v>#DIV/0!</v>
      </c>
      <c r="C180" s="179" t="e">
        <f t="shared" si="63"/>
        <v>#DIV/0!</v>
      </c>
      <c r="D180" s="179" t="e">
        <f t="shared" si="64"/>
        <v>#DIV/0!</v>
      </c>
      <c r="E180" s="179" t="e">
        <f t="shared" si="65"/>
        <v>#DIV/0!</v>
      </c>
      <c r="F180" s="179" t="e">
        <f t="shared" si="66"/>
        <v>#DIV/0!</v>
      </c>
      <c r="G180" s="179" t="e">
        <f t="shared" si="67"/>
        <v>#DIV/0!</v>
      </c>
      <c r="H180" s="179" t="e">
        <f t="shared" si="68"/>
        <v>#DIV/0!</v>
      </c>
      <c r="I180" s="2"/>
      <c r="J180" s="305" t="s">
        <v>24</v>
      </c>
      <c r="K180" s="359"/>
      <c r="L180" s="346"/>
      <c r="M180" s="346"/>
    </row>
    <row r="181" spans="3:4" ht="13.5" thickBot="1">
      <c r="C181" s="38"/>
      <c r="D181" s="38"/>
    </row>
    <row r="182" spans="1:13" ht="16.5" thickBot="1">
      <c r="A182" s="598" t="s">
        <v>48</v>
      </c>
      <c r="B182" s="635"/>
      <c r="C182" s="635"/>
      <c r="D182" s="635"/>
      <c r="E182" s="635"/>
      <c r="F182" s="635"/>
      <c r="G182" s="635"/>
      <c r="H182" s="635"/>
      <c r="I182" s="635"/>
      <c r="J182" s="636"/>
      <c r="K182" s="753" t="s">
        <v>310</v>
      </c>
      <c r="L182" s="754"/>
      <c r="M182" s="755"/>
    </row>
    <row r="183" spans="1:13" ht="12.75" customHeight="1">
      <c r="A183" s="167" t="s">
        <v>17</v>
      </c>
      <c r="B183" s="167" t="s">
        <v>18</v>
      </c>
      <c r="C183" s="170" t="s">
        <v>174</v>
      </c>
      <c r="D183" s="170" t="s">
        <v>175</v>
      </c>
      <c r="E183" s="170" t="s">
        <v>19</v>
      </c>
      <c r="F183" s="167" t="s">
        <v>20</v>
      </c>
      <c r="G183" s="167" t="s">
        <v>21</v>
      </c>
      <c r="H183" s="167" t="s">
        <v>22</v>
      </c>
      <c r="I183" s="167" t="s">
        <v>23</v>
      </c>
      <c r="J183" s="167" t="s">
        <v>17</v>
      </c>
      <c r="K183" s="167" t="s">
        <v>21</v>
      </c>
      <c r="L183" s="751" t="s">
        <v>331</v>
      </c>
      <c r="M183" s="751" t="s">
        <v>332</v>
      </c>
    </row>
    <row r="184" spans="1:13" ht="51.75" customHeight="1" thickBot="1">
      <c r="A184" s="168"/>
      <c r="B184" s="169" t="s">
        <v>64</v>
      </c>
      <c r="C184" s="171" t="s">
        <v>178</v>
      </c>
      <c r="D184" s="171" t="s">
        <v>179</v>
      </c>
      <c r="E184" s="171" t="s">
        <v>65</v>
      </c>
      <c r="F184" s="169" t="s">
        <v>62</v>
      </c>
      <c r="G184" s="169" t="s">
        <v>66</v>
      </c>
      <c r="H184" s="169" t="s">
        <v>69</v>
      </c>
      <c r="I184" s="169"/>
      <c r="J184" s="168"/>
      <c r="K184" s="169" t="s">
        <v>330</v>
      </c>
      <c r="L184" s="752"/>
      <c r="M184" s="752"/>
    </row>
    <row r="185" spans="1:13" ht="12.75">
      <c r="A185" s="172" t="s">
        <v>35</v>
      </c>
      <c r="B185" s="20"/>
      <c r="C185" s="250"/>
      <c r="D185" s="250"/>
      <c r="E185" s="20"/>
      <c r="F185" s="20"/>
      <c r="G185" s="20"/>
      <c r="H185" s="20"/>
      <c r="I185" s="20"/>
      <c r="J185" s="172" t="s">
        <v>35</v>
      </c>
      <c r="K185" s="301"/>
      <c r="L185" s="301"/>
      <c r="M185" s="364"/>
    </row>
    <row r="186" spans="1:13" ht="12.75">
      <c r="A186" s="172" t="s">
        <v>36</v>
      </c>
      <c r="B186" s="19"/>
      <c r="C186" s="251"/>
      <c r="D186" s="251"/>
      <c r="E186" s="19"/>
      <c r="F186" s="20"/>
      <c r="G186" s="20"/>
      <c r="H186" s="20"/>
      <c r="I186" s="20"/>
      <c r="J186" s="172" t="s">
        <v>36</v>
      </c>
      <c r="K186" s="22"/>
      <c r="L186" s="22"/>
      <c r="M186" s="365"/>
    </row>
    <row r="187" spans="1:13" ht="12.75">
      <c r="A187" s="172" t="s">
        <v>37</v>
      </c>
      <c r="B187" s="19"/>
      <c r="C187" s="251"/>
      <c r="D187" s="251"/>
      <c r="E187" s="19"/>
      <c r="F187" s="20"/>
      <c r="G187" s="20"/>
      <c r="H187" s="20"/>
      <c r="I187" s="20"/>
      <c r="J187" s="172" t="s">
        <v>37</v>
      </c>
      <c r="K187" s="22"/>
      <c r="L187" s="22"/>
      <c r="M187" s="365"/>
    </row>
    <row r="188" spans="1:13" ht="12.75">
      <c r="A188" s="172" t="s">
        <v>38</v>
      </c>
      <c r="B188" s="19"/>
      <c r="C188" s="251"/>
      <c r="D188" s="251"/>
      <c r="E188" s="19"/>
      <c r="F188" s="20"/>
      <c r="G188" s="20"/>
      <c r="H188" s="20"/>
      <c r="I188" s="20"/>
      <c r="J188" s="172" t="s">
        <v>38</v>
      </c>
      <c r="K188" s="22"/>
      <c r="L188" s="22"/>
      <c r="M188" s="365"/>
    </row>
    <row r="189" spans="1:13" ht="12.75">
      <c r="A189" s="172" t="s">
        <v>34</v>
      </c>
      <c r="B189" s="19"/>
      <c r="C189" s="251"/>
      <c r="D189" s="251"/>
      <c r="E189" s="19"/>
      <c r="F189" s="20"/>
      <c r="G189" s="20"/>
      <c r="H189" s="20"/>
      <c r="I189" s="20"/>
      <c r="J189" s="172" t="s">
        <v>34</v>
      </c>
      <c r="K189" s="303"/>
      <c r="L189" s="303"/>
      <c r="M189" s="345"/>
    </row>
    <row r="190" spans="1:13" ht="13.5" thickBot="1">
      <c r="A190" s="173" t="s">
        <v>24</v>
      </c>
      <c r="B190" s="21"/>
      <c r="C190" s="252"/>
      <c r="D190" s="253"/>
      <c r="E190" s="28"/>
      <c r="F190" s="22"/>
      <c r="G190" s="22"/>
      <c r="H190" s="22"/>
      <c r="I190" s="23"/>
      <c r="J190" s="173" t="s">
        <v>24</v>
      </c>
      <c r="K190" s="304"/>
      <c r="L190" s="304"/>
      <c r="M190" s="366"/>
    </row>
    <row r="191" spans="1:13" ht="13.5" thickBot="1">
      <c r="A191" s="174" t="s">
        <v>17</v>
      </c>
      <c r="B191" s="176" t="s">
        <v>25</v>
      </c>
      <c r="C191" s="180" t="s">
        <v>180</v>
      </c>
      <c r="D191" s="180" t="s">
        <v>181</v>
      </c>
      <c r="E191" s="180" t="s">
        <v>150</v>
      </c>
      <c r="F191" s="176" t="s">
        <v>26</v>
      </c>
      <c r="G191" s="176" t="s">
        <v>27</v>
      </c>
      <c r="H191" s="176" t="s">
        <v>28</v>
      </c>
      <c r="I191" s="2"/>
      <c r="J191" s="167" t="s">
        <v>17</v>
      </c>
      <c r="K191" s="357"/>
      <c r="L191" s="638" t="s">
        <v>333</v>
      </c>
      <c r="M191" s="638" t="s">
        <v>334</v>
      </c>
    </row>
    <row r="192" spans="1:13" ht="12.75">
      <c r="A192" s="175" t="s">
        <v>35</v>
      </c>
      <c r="B192" s="177" t="e">
        <f aca="true" t="shared" si="70" ref="B192:B197">B185/F185*1000</f>
        <v>#DIV/0!</v>
      </c>
      <c r="C192" s="254" t="e">
        <f aca="true" t="shared" si="71" ref="C192:C197">SUM(C185:C185/G185*1000)</f>
        <v>#DIV/0!</v>
      </c>
      <c r="D192" s="254" t="e">
        <f aca="true" t="shared" si="72" ref="D192:D197">D185/G185*1000</f>
        <v>#DIV/0!</v>
      </c>
      <c r="E192" s="177" t="e">
        <f aca="true" t="shared" si="73" ref="E192:E197">SUM(E185:E185/H185*1000)</f>
        <v>#DIV/0!</v>
      </c>
      <c r="F192" s="177" t="e">
        <f aca="true" t="shared" si="74" ref="F192:F197">(F185/I185)*100</f>
        <v>#DIV/0!</v>
      </c>
      <c r="G192" s="177" t="e">
        <f aca="true" t="shared" si="75" ref="G192:G197">(G185/I185)*100</f>
        <v>#DIV/0!</v>
      </c>
      <c r="H192" s="177" t="e">
        <f aca="true" t="shared" si="76" ref="H192:H197">(H185/I185)*100</f>
        <v>#DIV/0!</v>
      </c>
      <c r="I192" s="2"/>
      <c r="J192" s="172" t="s">
        <v>35</v>
      </c>
      <c r="K192" s="358"/>
      <c r="L192" s="347" t="e">
        <f aca="true" t="shared" si="77" ref="L192:M195">L185/K185*100</f>
        <v>#DIV/0!</v>
      </c>
      <c r="M192" s="347" t="e">
        <f t="shared" si="77"/>
        <v>#DIV/0!</v>
      </c>
    </row>
    <row r="193" spans="1:13" ht="12.75">
      <c r="A193" s="172" t="s">
        <v>36</v>
      </c>
      <c r="B193" s="178" t="e">
        <f t="shared" si="70"/>
        <v>#DIV/0!</v>
      </c>
      <c r="C193" s="178" t="e">
        <f t="shared" si="71"/>
        <v>#DIV/0!</v>
      </c>
      <c r="D193" s="178" t="e">
        <f t="shared" si="72"/>
        <v>#DIV/0!</v>
      </c>
      <c r="E193" s="178" t="e">
        <f t="shared" si="73"/>
        <v>#DIV/0!</v>
      </c>
      <c r="F193" s="178" t="e">
        <f t="shared" si="74"/>
        <v>#DIV/0!</v>
      </c>
      <c r="G193" s="178" t="e">
        <f t="shared" si="75"/>
        <v>#DIV/0!</v>
      </c>
      <c r="H193" s="178" t="e">
        <f t="shared" si="76"/>
        <v>#DIV/0!</v>
      </c>
      <c r="I193" s="2"/>
      <c r="J193" s="172" t="s">
        <v>36</v>
      </c>
      <c r="K193" s="358"/>
      <c r="L193" s="348" t="e">
        <f t="shared" si="77"/>
        <v>#DIV/0!</v>
      </c>
      <c r="M193" s="348" t="e">
        <f t="shared" si="77"/>
        <v>#DIV/0!</v>
      </c>
    </row>
    <row r="194" spans="1:13" ht="12.75">
      <c r="A194" s="172" t="s">
        <v>37</v>
      </c>
      <c r="B194" s="178" t="e">
        <f t="shared" si="70"/>
        <v>#DIV/0!</v>
      </c>
      <c r="C194" s="178" t="e">
        <f t="shared" si="71"/>
        <v>#DIV/0!</v>
      </c>
      <c r="D194" s="178" t="e">
        <f t="shared" si="72"/>
        <v>#DIV/0!</v>
      </c>
      <c r="E194" s="178" t="e">
        <f t="shared" si="73"/>
        <v>#DIV/0!</v>
      </c>
      <c r="F194" s="178" t="e">
        <f t="shared" si="74"/>
        <v>#DIV/0!</v>
      </c>
      <c r="G194" s="178" t="e">
        <f t="shared" si="75"/>
        <v>#DIV/0!</v>
      </c>
      <c r="H194" s="178" t="e">
        <f t="shared" si="76"/>
        <v>#DIV/0!</v>
      </c>
      <c r="I194" s="2"/>
      <c r="J194" s="172" t="s">
        <v>37</v>
      </c>
      <c r="K194" s="358"/>
      <c r="L194" s="348" t="e">
        <f t="shared" si="77"/>
        <v>#DIV/0!</v>
      </c>
      <c r="M194" s="348" t="e">
        <f t="shared" si="77"/>
        <v>#DIV/0!</v>
      </c>
    </row>
    <row r="195" spans="1:13" ht="12.75">
      <c r="A195" s="172" t="s">
        <v>38</v>
      </c>
      <c r="B195" s="178" t="e">
        <f t="shared" si="70"/>
        <v>#DIV/0!</v>
      </c>
      <c r="C195" s="178" t="e">
        <f t="shared" si="71"/>
        <v>#DIV/0!</v>
      </c>
      <c r="D195" s="178" t="e">
        <f t="shared" si="72"/>
        <v>#DIV/0!</v>
      </c>
      <c r="E195" s="178" t="e">
        <f t="shared" si="73"/>
        <v>#DIV/0!</v>
      </c>
      <c r="F195" s="178" t="e">
        <f t="shared" si="74"/>
        <v>#DIV/0!</v>
      </c>
      <c r="G195" s="178" t="e">
        <f t="shared" si="75"/>
        <v>#DIV/0!</v>
      </c>
      <c r="H195" s="178" t="e">
        <f t="shared" si="76"/>
        <v>#DIV/0!</v>
      </c>
      <c r="I195" s="2"/>
      <c r="J195" s="172" t="s">
        <v>38</v>
      </c>
      <c r="K195" s="358"/>
      <c r="L195" s="348" t="e">
        <f t="shared" si="77"/>
        <v>#DIV/0!</v>
      </c>
      <c r="M195" s="348" t="e">
        <f t="shared" si="77"/>
        <v>#DIV/0!</v>
      </c>
    </row>
    <row r="196" spans="1:13" ht="12.75">
      <c r="A196" s="172" t="s">
        <v>34</v>
      </c>
      <c r="B196" s="178" t="e">
        <f t="shared" si="70"/>
        <v>#DIV/0!</v>
      </c>
      <c r="C196" s="178" t="e">
        <f t="shared" si="71"/>
        <v>#DIV/0!</v>
      </c>
      <c r="D196" s="178" t="e">
        <f t="shared" si="72"/>
        <v>#DIV/0!</v>
      </c>
      <c r="E196" s="178" t="e">
        <f t="shared" si="73"/>
        <v>#DIV/0!</v>
      </c>
      <c r="F196" s="178" t="e">
        <f t="shared" si="74"/>
        <v>#DIV/0!</v>
      </c>
      <c r="G196" s="178" t="e">
        <f t="shared" si="75"/>
        <v>#DIV/0!</v>
      </c>
      <c r="H196" s="178" t="e">
        <f t="shared" si="76"/>
        <v>#DIV/0!</v>
      </c>
      <c r="I196" s="2"/>
      <c r="J196" s="172" t="s">
        <v>34</v>
      </c>
      <c r="K196" s="358"/>
      <c r="L196" s="348"/>
      <c r="M196" s="348"/>
    </row>
    <row r="197" spans="1:13" ht="13.5" thickBot="1">
      <c r="A197" s="173" t="s">
        <v>24</v>
      </c>
      <c r="B197" s="179" t="e">
        <f t="shared" si="70"/>
        <v>#DIV/0!</v>
      </c>
      <c r="C197" s="179" t="e">
        <f t="shared" si="71"/>
        <v>#DIV/0!</v>
      </c>
      <c r="D197" s="179" t="e">
        <f t="shared" si="72"/>
        <v>#DIV/0!</v>
      </c>
      <c r="E197" s="179" t="e">
        <f t="shared" si="73"/>
        <v>#DIV/0!</v>
      </c>
      <c r="F197" s="179" t="e">
        <f t="shared" si="74"/>
        <v>#DIV/0!</v>
      </c>
      <c r="G197" s="179" t="e">
        <f t="shared" si="75"/>
        <v>#DIV/0!</v>
      </c>
      <c r="H197" s="179" t="e">
        <f t="shared" si="76"/>
        <v>#DIV/0!</v>
      </c>
      <c r="I197" s="2"/>
      <c r="J197" s="305" t="s">
        <v>24</v>
      </c>
      <c r="K197" s="359"/>
      <c r="L197" s="346"/>
      <c r="M197" s="346"/>
    </row>
    <row r="198" spans="3:4" ht="13.5" thickBot="1">
      <c r="C198" s="38"/>
      <c r="D198" s="38"/>
    </row>
    <row r="199" spans="1:13" ht="16.5" thickBot="1">
      <c r="A199" s="598" t="s">
        <v>49</v>
      </c>
      <c r="B199" s="635"/>
      <c r="C199" s="635"/>
      <c r="D199" s="635"/>
      <c r="E199" s="635"/>
      <c r="F199" s="635"/>
      <c r="G199" s="635"/>
      <c r="H199" s="635"/>
      <c r="I199" s="635"/>
      <c r="J199" s="636"/>
      <c r="K199" s="753" t="s">
        <v>310</v>
      </c>
      <c r="L199" s="754"/>
      <c r="M199" s="755"/>
    </row>
    <row r="200" spans="1:13" ht="12.75" customHeight="1">
      <c r="A200" s="167" t="s">
        <v>17</v>
      </c>
      <c r="B200" s="167" t="s">
        <v>18</v>
      </c>
      <c r="C200" s="170" t="s">
        <v>174</v>
      </c>
      <c r="D200" s="170" t="s">
        <v>175</v>
      </c>
      <c r="E200" s="170" t="s">
        <v>19</v>
      </c>
      <c r="F200" s="167" t="s">
        <v>20</v>
      </c>
      <c r="G200" s="167" t="s">
        <v>21</v>
      </c>
      <c r="H200" s="167" t="s">
        <v>22</v>
      </c>
      <c r="I200" s="167" t="s">
        <v>23</v>
      </c>
      <c r="J200" s="167" t="s">
        <v>17</v>
      </c>
      <c r="K200" s="167" t="s">
        <v>21</v>
      </c>
      <c r="L200" s="751" t="s">
        <v>331</v>
      </c>
      <c r="M200" s="751" t="s">
        <v>332</v>
      </c>
    </row>
    <row r="201" spans="1:13" ht="51.75" customHeight="1" thickBot="1">
      <c r="A201" s="168"/>
      <c r="B201" s="169" t="s">
        <v>64</v>
      </c>
      <c r="C201" s="171" t="s">
        <v>178</v>
      </c>
      <c r="D201" s="171" t="s">
        <v>179</v>
      </c>
      <c r="E201" s="171" t="s">
        <v>65</v>
      </c>
      <c r="F201" s="169" t="s">
        <v>62</v>
      </c>
      <c r="G201" s="169" t="s">
        <v>66</v>
      </c>
      <c r="H201" s="169" t="s">
        <v>69</v>
      </c>
      <c r="I201" s="169"/>
      <c r="J201" s="168"/>
      <c r="K201" s="169" t="s">
        <v>330</v>
      </c>
      <c r="L201" s="752"/>
      <c r="M201" s="752"/>
    </row>
    <row r="202" spans="1:13" ht="12.75">
      <c r="A202" s="172" t="s">
        <v>35</v>
      </c>
      <c r="B202" s="20"/>
      <c r="C202" s="250"/>
      <c r="D202" s="250"/>
      <c r="E202" s="20"/>
      <c r="F202" s="20"/>
      <c r="G202" s="20"/>
      <c r="H202" s="20"/>
      <c r="I202" s="20"/>
      <c r="J202" s="172" t="s">
        <v>35</v>
      </c>
      <c r="K202" s="301"/>
      <c r="L202" s="301"/>
      <c r="M202" s="364"/>
    </row>
    <row r="203" spans="1:13" ht="12.75">
      <c r="A203" s="172" t="s">
        <v>36</v>
      </c>
      <c r="B203" s="19"/>
      <c r="C203" s="251"/>
      <c r="D203" s="251"/>
      <c r="E203" s="19"/>
      <c r="F203" s="20"/>
      <c r="G203" s="20"/>
      <c r="H203" s="20"/>
      <c r="I203" s="20"/>
      <c r="J203" s="172" t="s">
        <v>36</v>
      </c>
      <c r="K203" s="22"/>
      <c r="L203" s="22"/>
      <c r="M203" s="365"/>
    </row>
    <row r="204" spans="1:13" ht="12.75">
      <c r="A204" s="172" t="s">
        <v>37</v>
      </c>
      <c r="B204" s="19"/>
      <c r="C204" s="251"/>
      <c r="D204" s="251"/>
      <c r="E204" s="19"/>
      <c r="F204" s="20"/>
      <c r="G204" s="20"/>
      <c r="H204" s="20"/>
      <c r="I204" s="20"/>
      <c r="J204" s="172" t="s">
        <v>37</v>
      </c>
      <c r="K204" s="22"/>
      <c r="L204" s="22"/>
      <c r="M204" s="365"/>
    </row>
    <row r="205" spans="1:13" ht="12.75">
      <c r="A205" s="172" t="s">
        <v>38</v>
      </c>
      <c r="B205" s="19"/>
      <c r="C205" s="251"/>
      <c r="D205" s="251"/>
      <c r="E205" s="19"/>
      <c r="F205" s="20"/>
      <c r="G205" s="20"/>
      <c r="H205" s="20"/>
      <c r="I205" s="20"/>
      <c r="J205" s="172" t="s">
        <v>38</v>
      </c>
      <c r="K205" s="22"/>
      <c r="L205" s="22"/>
      <c r="M205" s="365"/>
    </row>
    <row r="206" spans="1:13" ht="12.75">
      <c r="A206" s="172" t="s">
        <v>34</v>
      </c>
      <c r="B206" s="19"/>
      <c r="C206" s="251"/>
      <c r="D206" s="251"/>
      <c r="E206" s="19"/>
      <c r="F206" s="20"/>
      <c r="G206" s="20"/>
      <c r="H206" s="20"/>
      <c r="I206" s="20"/>
      <c r="J206" s="172" t="s">
        <v>34</v>
      </c>
      <c r="K206" s="303"/>
      <c r="L206" s="303"/>
      <c r="M206" s="345"/>
    </row>
    <row r="207" spans="1:13" ht="13.5" thickBot="1">
      <c r="A207" s="173" t="s">
        <v>24</v>
      </c>
      <c r="B207" s="21"/>
      <c r="C207" s="252"/>
      <c r="D207" s="253"/>
      <c r="E207" s="28"/>
      <c r="F207" s="22"/>
      <c r="G207" s="22"/>
      <c r="H207" s="22"/>
      <c r="I207" s="23"/>
      <c r="J207" s="173" t="s">
        <v>24</v>
      </c>
      <c r="K207" s="304"/>
      <c r="L207" s="304"/>
      <c r="M207" s="366"/>
    </row>
    <row r="208" spans="1:13" ht="13.5" thickBot="1">
      <c r="A208" s="174" t="s">
        <v>17</v>
      </c>
      <c r="B208" s="176" t="s">
        <v>25</v>
      </c>
      <c r="C208" s="180" t="s">
        <v>180</v>
      </c>
      <c r="D208" s="180" t="s">
        <v>181</v>
      </c>
      <c r="E208" s="180" t="s">
        <v>150</v>
      </c>
      <c r="F208" s="176" t="s">
        <v>26</v>
      </c>
      <c r="G208" s="176" t="s">
        <v>27</v>
      </c>
      <c r="H208" s="176" t="s">
        <v>28</v>
      </c>
      <c r="I208" s="2"/>
      <c r="J208" s="167" t="s">
        <v>17</v>
      </c>
      <c r="K208" s="357"/>
      <c r="L208" s="638" t="s">
        <v>333</v>
      </c>
      <c r="M208" s="638" t="s">
        <v>334</v>
      </c>
    </row>
    <row r="209" spans="1:13" ht="12.75">
      <c r="A209" s="175" t="s">
        <v>35</v>
      </c>
      <c r="B209" s="177" t="e">
        <f aca="true" t="shared" si="78" ref="B209:B214">B202/F202*1000</f>
        <v>#DIV/0!</v>
      </c>
      <c r="C209" s="254" t="e">
        <f aca="true" t="shared" si="79" ref="C209:C214">SUM(C202:C202/G202*1000)</f>
        <v>#DIV/0!</v>
      </c>
      <c r="D209" s="254" t="e">
        <f aca="true" t="shared" si="80" ref="D209:D214">D202/G202*1000</f>
        <v>#DIV/0!</v>
      </c>
      <c r="E209" s="177" t="e">
        <f aca="true" t="shared" si="81" ref="E209:E214">SUM(E202:E202/H202*1000)</f>
        <v>#DIV/0!</v>
      </c>
      <c r="F209" s="177" t="e">
        <f aca="true" t="shared" si="82" ref="F209:F214">(F202/I202)*100</f>
        <v>#DIV/0!</v>
      </c>
      <c r="G209" s="177" t="e">
        <f aca="true" t="shared" si="83" ref="G209:G214">(G202/I202)*100</f>
        <v>#DIV/0!</v>
      </c>
      <c r="H209" s="177" t="e">
        <f aca="true" t="shared" si="84" ref="H209:H214">(H202/I202)*100</f>
        <v>#DIV/0!</v>
      </c>
      <c r="I209" s="2"/>
      <c r="J209" s="172" t="s">
        <v>35</v>
      </c>
      <c r="K209" s="358"/>
      <c r="L209" s="347" t="e">
        <f>L202/K202*100</f>
        <v>#DIV/0!</v>
      </c>
      <c r="M209" s="347" t="e">
        <f>M202/L202*100</f>
        <v>#DIV/0!</v>
      </c>
    </row>
    <row r="210" spans="1:13" ht="12.75">
      <c r="A210" s="172" t="s">
        <v>36</v>
      </c>
      <c r="B210" s="178" t="e">
        <f t="shared" si="78"/>
        <v>#DIV/0!</v>
      </c>
      <c r="C210" s="178" t="e">
        <f t="shared" si="79"/>
        <v>#DIV/0!</v>
      </c>
      <c r="D210" s="178" t="e">
        <f t="shared" si="80"/>
        <v>#DIV/0!</v>
      </c>
      <c r="E210" s="178" t="e">
        <f t="shared" si="81"/>
        <v>#DIV/0!</v>
      </c>
      <c r="F210" s="178" t="e">
        <f t="shared" si="82"/>
        <v>#DIV/0!</v>
      </c>
      <c r="G210" s="178" t="e">
        <f t="shared" si="83"/>
        <v>#DIV/0!</v>
      </c>
      <c r="H210" s="178" t="e">
        <f t="shared" si="84"/>
        <v>#DIV/0!</v>
      </c>
      <c r="I210" s="2"/>
      <c r="J210" s="172" t="s">
        <v>36</v>
      </c>
      <c r="K210" s="358"/>
      <c r="L210" s="348" t="e">
        <f aca="true" t="shared" si="85" ref="L210:M212">L203/K203*100</f>
        <v>#DIV/0!</v>
      </c>
      <c r="M210" s="348" t="e">
        <f t="shared" si="85"/>
        <v>#DIV/0!</v>
      </c>
    </row>
    <row r="211" spans="1:13" ht="12.75">
      <c r="A211" s="172" t="s">
        <v>37</v>
      </c>
      <c r="B211" s="178" t="e">
        <f t="shared" si="78"/>
        <v>#DIV/0!</v>
      </c>
      <c r="C211" s="178" t="e">
        <f t="shared" si="79"/>
        <v>#DIV/0!</v>
      </c>
      <c r="D211" s="178" t="e">
        <f t="shared" si="80"/>
        <v>#DIV/0!</v>
      </c>
      <c r="E211" s="178" t="e">
        <f t="shared" si="81"/>
        <v>#DIV/0!</v>
      </c>
      <c r="F211" s="178" t="e">
        <f t="shared" si="82"/>
        <v>#DIV/0!</v>
      </c>
      <c r="G211" s="178" t="e">
        <f t="shared" si="83"/>
        <v>#DIV/0!</v>
      </c>
      <c r="H211" s="178" t="e">
        <f t="shared" si="84"/>
        <v>#DIV/0!</v>
      </c>
      <c r="I211" s="2"/>
      <c r="J211" s="172" t="s">
        <v>37</v>
      </c>
      <c r="K211" s="358"/>
      <c r="L211" s="348" t="e">
        <f t="shared" si="85"/>
        <v>#DIV/0!</v>
      </c>
      <c r="M211" s="348" t="e">
        <f t="shared" si="85"/>
        <v>#DIV/0!</v>
      </c>
    </row>
    <row r="212" spans="1:13" ht="12.75">
      <c r="A212" s="172" t="s">
        <v>38</v>
      </c>
      <c r="B212" s="178" t="e">
        <f t="shared" si="78"/>
        <v>#DIV/0!</v>
      </c>
      <c r="C212" s="178" t="e">
        <f t="shared" si="79"/>
        <v>#DIV/0!</v>
      </c>
      <c r="D212" s="178" t="e">
        <f t="shared" si="80"/>
        <v>#DIV/0!</v>
      </c>
      <c r="E212" s="178" t="e">
        <f t="shared" si="81"/>
        <v>#DIV/0!</v>
      </c>
      <c r="F212" s="178" t="e">
        <f t="shared" si="82"/>
        <v>#DIV/0!</v>
      </c>
      <c r="G212" s="178" t="e">
        <f t="shared" si="83"/>
        <v>#DIV/0!</v>
      </c>
      <c r="H212" s="178" t="e">
        <f t="shared" si="84"/>
        <v>#DIV/0!</v>
      </c>
      <c r="I212" s="2"/>
      <c r="J212" s="172" t="s">
        <v>38</v>
      </c>
      <c r="K212" s="358"/>
      <c r="L212" s="348" t="e">
        <f t="shared" si="85"/>
        <v>#DIV/0!</v>
      </c>
      <c r="M212" s="348" t="e">
        <f t="shared" si="85"/>
        <v>#DIV/0!</v>
      </c>
    </row>
    <row r="213" spans="1:13" ht="12.75">
      <c r="A213" s="172" t="s">
        <v>34</v>
      </c>
      <c r="B213" s="178" t="e">
        <f t="shared" si="78"/>
        <v>#DIV/0!</v>
      </c>
      <c r="C213" s="178" t="e">
        <f t="shared" si="79"/>
        <v>#DIV/0!</v>
      </c>
      <c r="D213" s="178" t="e">
        <f t="shared" si="80"/>
        <v>#DIV/0!</v>
      </c>
      <c r="E213" s="178" t="e">
        <f t="shared" si="81"/>
        <v>#DIV/0!</v>
      </c>
      <c r="F213" s="178" t="e">
        <f t="shared" si="82"/>
        <v>#DIV/0!</v>
      </c>
      <c r="G213" s="178" t="e">
        <f t="shared" si="83"/>
        <v>#DIV/0!</v>
      </c>
      <c r="H213" s="178" t="e">
        <f t="shared" si="84"/>
        <v>#DIV/0!</v>
      </c>
      <c r="I213" s="2"/>
      <c r="J213" s="172" t="s">
        <v>34</v>
      </c>
      <c r="K213" s="358"/>
      <c r="L213" s="348"/>
      <c r="M213" s="348"/>
    </row>
    <row r="214" spans="1:13" ht="13.5" thickBot="1">
      <c r="A214" s="173" t="s">
        <v>24</v>
      </c>
      <c r="B214" s="179" t="e">
        <f t="shared" si="78"/>
        <v>#DIV/0!</v>
      </c>
      <c r="C214" s="179" t="e">
        <f t="shared" si="79"/>
        <v>#DIV/0!</v>
      </c>
      <c r="D214" s="179" t="e">
        <f t="shared" si="80"/>
        <v>#DIV/0!</v>
      </c>
      <c r="E214" s="179" t="e">
        <f t="shared" si="81"/>
        <v>#DIV/0!</v>
      </c>
      <c r="F214" s="179" t="e">
        <f t="shared" si="82"/>
        <v>#DIV/0!</v>
      </c>
      <c r="G214" s="179" t="e">
        <f t="shared" si="83"/>
        <v>#DIV/0!</v>
      </c>
      <c r="H214" s="179" t="e">
        <f t="shared" si="84"/>
        <v>#DIV/0!</v>
      </c>
      <c r="I214" s="2"/>
      <c r="J214" s="305" t="s">
        <v>24</v>
      </c>
      <c r="K214" s="359"/>
      <c r="L214" s="346"/>
      <c r="M214" s="346"/>
    </row>
    <row r="215" spans="3:4" ht="13.5" thickBot="1">
      <c r="C215" s="38"/>
      <c r="D215" s="38"/>
    </row>
    <row r="216" spans="1:13" ht="16.5" thickBot="1">
      <c r="A216" s="598" t="s">
        <v>50</v>
      </c>
      <c r="B216" s="635"/>
      <c r="C216" s="635"/>
      <c r="D216" s="635"/>
      <c r="E216" s="635"/>
      <c r="F216" s="635"/>
      <c r="G216" s="635"/>
      <c r="H216" s="635"/>
      <c r="I216" s="635"/>
      <c r="J216" s="636"/>
      <c r="K216" s="753" t="s">
        <v>310</v>
      </c>
      <c r="L216" s="754"/>
      <c r="M216" s="755"/>
    </row>
    <row r="217" spans="1:13" ht="12.75" customHeight="1">
      <c r="A217" s="167" t="s">
        <v>17</v>
      </c>
      <c r="B217" s="167" t="s">
        <v>18</v>
      </c>
      <c r="C217" s="170" t="s">
        <v>174</v>
      </c>
      <c r="D217" s="170" t="s">
        <v>175</v>
      </c>
      <c r="E217" s="170" t="s">
        <v>19</v>
      </c>
      <c r="F217" s="167" t="s">
        <v>20</v>
      </c>
      <c r="G217" s="167" t="s">
        <v>21</v>
      </c>
      <c r="H217" s="167" t="s">
        <v>22</v>
      </c>
      <c r="I217" s="167" t="s">
        <v>23</v>
      </c>
      <c r="J217" s="167" t="s">
        <v>17</v>
      </c>
      <c r="K217" s="167" t="s">
        <v>21</v>
      </c>
      <c r="L217" s="751" t="s">
        <v>331</v>
      </c>
      <c r="M217" s="751" t="s">
        <v>332</v>
      </c>
    </row>
    <row r="218" spans="1:13" ht="51.75" customHeight="1" thickBot="1">
      <c r="A218" s="168"/>
      <c r="B218" s="169" t="s">
        <v>64</v>
      </c>
      <c r="C218" s="171" t="s">
        <v>178</v>
      </c>
      <c r="D218" s="171" t="s">
        <v>179</v>
      </c>
      <c r="E218" s="171" t="s">
        <v>65</v>
      </c>
      <c r="F218" s="169" t="s">
        <v>62</v>
      </c>
      <c r="G218" s="169" t="s">
        <v>66</v>
      </c>
      <c r="H218" s="169" t="s">
        <v>69</v>
      </c>
      <c r="I218" s="169"/>
      <c r="J218" s="168"/>
      <c r="K218" s="169" t="s">
        <v>330</v>
      </c>
      <c r="L218" s="752"/>
      <c r="M218" s="752"/>
    </row>
    <row r="219" spans="1:13" ht="12.75">
      <c r="A219" s="172" t="s">
        <v>35</v>
      </c>
      <c r="B219" s="20"/>
      <c r="C219" s="250"/>
      <c r="D219" s="250"/>
      <c r="E219" s="20"/>
      <c r="F219" s="20"/>
      <c r="G219" s="20"/>
      <c r="H219" s="20"/>
      <c r="I219" s="20"/>
      <c r="J219" s="172" t="s">
        <v>35</v>
      </c>
      <c r="K219" s="301"/>
      <c r="L219" s="301"/>
      <c r="M219" s="364"/>
    </row>
    <row r="220" spans="1:13" ht="12.75">
      <c r="A220" s="172" t="s">
        <v>36</v>
      </c>
      <c r="B220" s="19"/>
      <c r="C220" s="251"/>
      <c r="D220" s="251"/>
      <c r="E220" s="19"/>
      <c r="F220" s="20"/>
      <c r="G220" s="20"/>
      <c r="H220" s="20"/>
      <c r="I220" s="20"/>
      <c r="J220" s="172" t="s">
        <v>36</v>
      </c>
      <c r="K220" s="22"/>
      <c r="L220" s="22"/>
      <c r="M220" s="365"/>
    </row>
    <row r="221" spans="1:13" ht="12.75">
      <c r="A221" s="172" t="s">
        <v>37</v>
      </c>
      <c r="B221" s="19"/>
      <c r="C221" s="251"/>
      <c r="D221" s="251"/>
      <c r="E221" s="19"/>
      <c r="F221" s="20"/>
      <c r="G221" s="20"/>
      <c r="H221" s="20"/>
      <c r="I221" s="20"/>
      <c r="J221" s="172" t="s">
        <v>37</v>
      </c>
      <c r="K221" s="22"/>
      <c r="L221" s="22"/>
      <c r="M221" s="365"/>
    </row>
    <row r="222" spans="1:13" ht="12.75">
      <c r="A222" s="172" t="s">
        <v>38</v>
      </c>
      <c r="B222" s="19"/>
      <c r="C222" s="251"/>
      <c r="D222" s="251"/>
      <c r="E222" s="19"/>
      <c r="F222" s="20"/>
      <c r="G222" s="20"/>
      <c r="H222" s="20"/>
      <c r="I222" s="20"/>
      <c r="J222" s="172" t="s">
        <v>38</v>
      </c>
      <c r="K222" s="22"/>
      <c r="L222" s="22"/>
      <c r="M222" s="365"/>
    </row>
    <row r="223" spans="1:13" ht="12.75">
      <c r="A223" s="172" t="s">
        <v>34</v>
      </c>
      <c r="B223" s="19"/>
      <c r="C223" s="251"/>
      <c r="D223" s="251"/>
      <c r="E223" s="19"/>
      <c r="F223" s="20"/>
      <c r="G223" s="20"/>
      <c r="H223" s="20"/>
      <c r="I223" s="20"/>
      <c r="J223" s="172" t="s">
        <v>34</v>
      </c>
      <c r="K223" s="303"/>
      <c r="L223" s="303"/>
      <c r="M223" s="345"/>
    </row>
    <row r="224" spans="1:13" ht="13.5" thickBot="1">
      <c r="A224" s="173" t="s">
        <v>24</v>
      </c>
      <c r="B224" s="21"/>
      <c r="C224" s="252"/>
      <c r="D224" s="253"/>
      <c r="E224" s="28"/>
      <c r="F224" s="22"/>
      <c r="G224" s="22"/>
      <c r="H224" s="22"/>
      <c r="I224" s="23"/>
      <c r="J224" s="173" t="s">
        <v>24</v>
      </c>
      <c r="K224" s="304"/>
      <c r="L224" s="304"/>
      <c r="M224" s="366"/>
    </row>
    <row r="225" spans="1:13" ht="13.5" thickBot="1">
      <c r="A225" s="174" t="s">
        <v>17</v>
      </c>
      <c r="B225" s="176" t="s">
        <v>25</v>
      </c>
      <c r="C225" s="180" t="s">
        <v>180</v>
      </c>
      <c r="D225" s="180" t="s">
        <v>181</v>
      </c>
      <c r="E225" s="180" t="s">
        <v>150</v>
      </c>
      <c r="F225" s="176" t="s">
        <v>26</v>
      </c>
      <c r="G225" s="176" t="s">
        <v>27</v>
      </c>
      <c r="H225" s="176" t="s">
        <v>28</v>
      </c>
      <c r="I225" s="2"/>
      <c r="J225" s="167" t="s">
        <v>17</v>
      </c>
      <c r="K225" s="357"/>
      <c r="L225" s="638" t="s">
        <v>333</v>
      </c>
      <c r="M225" s="638" t="s">
        <v>334</v>
      </c>
    </row>
    <row r="226" spans="1:13" ht="12.75">
      <c r="A226" s="175" t="s">
        <v>35</v>
      </c>
      <c r="B226" s="177" t="e">
        <f aca="true" t="shared" si="86" ref="B226:B231">B219/F219*1000</f>
        <v>#DIV/0!</v>
      </c>
      <c r="C226" s="254" t="e">
        <f aca="true" t="shared" si="87" ref="C226:C231">SUM(C219:C219/G219*1000)</f>
        <v>#DIV/0!</v>
      </c>
      <c r="D226" s="254" t="e">
        <f aca="true" t="shared" si="88" ref="D226:D231">D219/G219*1000</f>
        <v>#DIV/0!</v>
      </c>
      <c r="E226" s="177" t="e">
        <f aca="true" t="shared" si="89" ref="E226:E231">SUM(E219:E219/H219*1000)</f>
        <v>#DIV/0!</v>
      </c>
      <c r="F226" s="177" t="e">
        <f aca="true" t="shared" si="90" ref="F226:F231">(F219/I219)*100</f>
        <v>#DIV/0!</v>
      </c>
      <c r="G226" s="177" t="e">
        <f aca="true" t="shared" si="91" ref="G226:G231">(G219/I219)*100</f>
        <v>#DIV/0!</v>
      </c>
      <c r="H226" s="177" t="e">
        <f aca="true" t="shared" si="92" ref="H226:H231">(H219/I219)*100</f>
        <v>#DIV/0!</v>
      </c>
      <c r="I226" s="2"/>
      <c r="J226" s="172" t="s">
        <v>35</v>
      </c>
      <c r="K226" s="358"/>
      <c r="L226" s="347" t="e">
        <f>L219/K219*100</f>
        <v>#DIV/0!</v>
      </c>
      <c r="M226" s="347" t="e">
        <f>M219/L219*100</f>
        <v>#DIV/0!</v>
      </c>
    </row>
    <row r="227" spans="1:13" ht="12.75">
      <c r="A227" s="172" t="s">
        <v>36</v>
      </c>
      <c r="B227" s="178" t="e">
        <f t="shared" si="86"/>
        <v>#DIV/0!</v>
      </c>
      <c r="C227" s="178" t="e">
        <f t="shared" si="87"/>
        <v>#DIV/0!</v>
      </c>
      <c r="D227" s="178" t="e">
        <f t="shared" si="88"/>
        <v>#DIV/0!</v>
      </c>
      <c r="E227" s="178" t="e">
        <f t="shared" si="89"/>
        <v>#DIV/0!</v>
      </c>
      <c r="F227" s="178" t="e">
        <f t="shared" si="90"/>
        <v>#DIV/0!</v>
      </c>
      <c r="G227" s="178" t="e">
        <f t="shared" si="91"/>
        <v>#DIV/0!</v>
      </c>
      <c r="H227" s="178" t="e">
        <f t="shared" si="92"/>
        <v>#DIV/0!</v>
      </c>
      <c r="I227" s="2"/>
      <c r="J227" s="172" t="s">
        <v>36</v>
      </c>
      <c r="K227" s="358"/>
      <c r="L227" s="348" t="e">
        <f>L220/K220*100</f>
        <v>#DIV/0!</v>
      </c>
      <c r="M227" s="348" t="e">
        <f aca="true" t="shared" si="93" ref="L227:M229">M220/L220*100</f>
        <v>#DIV/0!</v>
      </c>
    </row>
    <row r="228" spans="1:13" ht="12.75">
      <c r="A228" s="172" t="s">
        <v>37</v>
      </c>
      <c r="B228" s="178" t="e">
        <f t="shared" si="86"/>
        <v>#DIV/0!</v>
      </c>
      <c r="C228" s="178" t="e">
        <f t="shared" si="87"/>
        <v>#DIV/0!</v>
      </c>
      <c r="D228" s="178" t="e">
        <f t="shared" si="88"/>
        <v>#DIV/0!</v>
      </c>
      <c r="E228" s="178" t="e">
        <f t="shared" si="89"/>
        <v>#DIV/0!</v>
      </c>
      <c r="F228" s="178" t="e">
        <f t="shared" si="90"/>
        <v>#DIV/0!</v>
      </c>
      <c r="G228" s="178" t="e">
        <f t="shared" si="91"/>
        <v>#DIV/0!</v>
      </c>
      <c r="H228" s="178" t="e">
        <f t="shared" si="92"/>
        <v>#DIV/0!</v>
      </c>
      <c r="I228" s="2"/>
      <c r="J228" s="172" t="s">
        <v>37</v>
      </c>
      <c r="K228" s="358"/>
      <c r="L228" s="348" t="e">
        <f t="shared" si="93"/>
        <v>#DIV/0!</v>
      </c>
      <c r="M228" s="348" t="e">
        <f t="shared" si="93"/>
        <v>#DIV/0!</v>
      </c>
    </row>
    <row r="229" spans="1:13" ht="12.75">
      <c r="A229" s="172" t="s">
        <v>38</v>
      </c>
      <c r="B229" s="178" t="e">
        <f t="shared" si="86"/>
        <v>#DIV/0!</v>
      </c>
      <c r="C229" s="178" t="e">
        <f t="shared" si="87"/>
        <v>#DIV/0!</v>
      </c>
      <c r="D229" s="178" t="e">
        <f t="shared" si="88"/>
        <v>#DIV/0!</v>
      </c>
      <c r="E229" s="178" t="e">
        <f t="shared" si="89"/>
        <v>#DIV/0!</v>
      </c>
      <c r="F229" s="178" t="e">
        <f t="shared" si="90"/>
        <v>#DIV/0!</v>
      </c>
      <c r="G229" s="178" t="e">
        <f t="shared" si="91"/>
        <v>#DIV/0!</v>
      </c>
      <c r="H229" s="178" t="e">
        <f t="shared" si="92"/>
        <v>#DIV/0!</v>
      </c>
      <c r="I229" s="2"/>
      <c r="J229" s="172" t="s">
        <v>38</v>
      </c>
      <c r="K229" s="358"/>
      <c r="L229" s="348" t="e">
        <f t="shared" si="93"/>
        <v>#DIV/0!</v>
      </c>
      <c r="M229" s="348" t="e">
        <f t="shared" si="93"/>
        <v>#DIV/0!</v>
      </c>
    </row>
    <row r="230" spans="1:13" ht="12.75">
      <c r="A230" s="172" t="s">
        <v>34</v>
      </c>
      <c r="B230" s="178" t="e">
        <f t="shared" si="86"/>
        <v>#DIV/0!</v>
      </c>
      <c r="C230" s="178" t="e">
        <f t="shared" si="87"/>
        <v>#DIV/0!</v>
      </c>
      <c r="D230" s="178" t="e">
        <f t="shared" si="88"/>
        <v>#DIV/0!</v>
      </c>
      <c r="E230" s="178" t="e">
        <f t="shared" si="89"/>
        <v>#DIV/0!</v>
      </c>
      <c r="F230" s="178" t="e">
        <f t="shared" si="90"/>
        <v>#DIV/0!</v>
      </c>
      <c r="G230" s="178" t="e">
        <f t="shared" si="91"/>
        <v>#DIV/0!</v>
      </c>
      <c r="H230" s="178" t="e">
        <f t="shared" si="92"/>
        <v>#DIV/0!</v>
      </c>
      <c r="I230" s="2"/>
      <c r="J230" s="172" t="s">
        <v>34</v>
      </c>
      <c r="K230" s="358"/>
      <c r="L230" s="348"/>
      <c r="M230" s="348"/>
    </row>
    <row r="231" spans="1:13" ht="13.5" thickBot="1">
      <c r="A231" s="173" t="s">
        <v>24</v>
      </c>
      <c r="B231" s="179" t="e">
        <f t="shared" si="86"/>
        <v>#DIV/0!</v>
      </c>
      <c r="C231" s="179" t="e">
        <f t="shared" si="87"/>
        <v>#DIV/0!</v>
      </c>
      <c r="D231" s="179" t="e">
        <f t="shared" si="88"/>
        <v>#DIV/0!</v>
      </c>
      <c r="E231" s="179" t="e">
        <f t="shared" si="89"/>
        <v>#DIV/0!</v>
      </c>
      <c r="F231" s="179" t="e">
        <f t="shared" si="90"/>
        <v>#DIV/0!</v>
      </c>
      <c r="G231" s="179" t="e">
        <f t="shared" si="91"/>
        <v>#DIV/0!</v>
      </c>
      <c r="H231" s="179" t="e">
        <f t="shared" si="92"/>
        <v>#DIV/0!</v>
      </c>
      <c r="I231" s="2"/>
      <c r="J231" s="305" t="s">
        <v>24</v>
      </c>
      <c r="K231" s="359"/>
      <c r="L231" s="346"/>
      <c r="M231" s="346"/>
    </row>
    <row r="232" ht="13.5" thickBot="1"/>
    <row r="233" spans="1:13" ht="16.5" thickBot="1">
      <c r="A233" s="599" t="s">
        <v>14</v>
      </c>
      <c r="B233" s="607" t="s">
        <v>57</v>
      </c>
      <c r="C233" s="601"/>
      <c r="D233" s="601"/>
      <c r="E233" s="601"/>
      <c r="F233" s="601"/>
      <c r="G233" s="601"/>
      <c r="H233" s="601"/>
      <c r="I233" s="602"/>
      <c r="J233" s="637"/>
      <c r="K233" s="753" t="s">
        <v>310</v>
      </c>
      <c r="L233" s="754"/>
      <c r="M233" s="755"/>
    </row>
    <row r="234" spans="1:13" ht="12.75" customHeight="1">
      <c r="A234" s="167" t="s">
        <v>17</v>
      </c>
      <c r="B234" s="183" t="s">
        <v>18</v>
      </c>
      <c r="C234" s="186" t="s">
        <v>174</v>
      </c>
      <c r="D234" s="186" t="s">
        <v>175</v>
      </c>
      <c r="E234" s="186" t="s">
        <v>19</v>
      </c>
      <c r="F234" s="183" t="s">
        <v>20</v>
      </c>
      <c r="G234" s="183" t="s">
        <v>21</v>
      </c>
      <c r="H234" s="183" t="s">
        <v>22</v>
      </c>
      <c r="I234" s="183" t="s">
        <v>23</v>
      </c>
      <c r="J234" s="167" t="s">
        <v>17</v>
      </c>
      <c r="K234" s="167" t="s">
        <v>21</v>
      </c>
      <c r="L234" s="751" t="s">
        <v>331</v>
      </c>
      <c r="M234" s="751" t="s">
        <v>332</v>
      </c>
    </row>
    <row r="235" spans="1:13" ht="51.75" customHeight="1" thickBot="1">
      <c r="A235" s="183"/>
      <c r="B235" s="185" t="s">
        <v>64</v>
      </c>
      <c r="C235" s="171" t="s">
        <v>178</v>
      </c>
      <c r="D235" s="171" t="s">
        <v>179</v>
      </c>
      <c r="E235" s="171" t="s">
        <v>65</v>
      </c>
      <c r="F235" s="185" t="s">
        <v>62</v>
      </c>
      <c r="G235" s="185" t="s">
        <v>66</v>
      </c>
      <c r="H235" s="185" t="s">
        <v>69</v>
      </c>
      <c r="I235" s="185"/>
      <c r="J235" s="168"/>
      <c r="K235" s="169" t="s">
        <v>330</v>
      </c>
      <c r="L235" s="752"/>
      <c r="M235" s="752"/>
    </row>
    <row r="236" spans="1:13" ht="12.75">
      <c r="A236" s="175" t="s">
        <v>35</v>
      </c>
      <c r="B236" s="40">
        <f aca="true" t="shared" si="94" ref="B236:I239">B32+B49+B66+B83+B100+B117+B134+B151+B168+B185+B202+B219</f>
        <v>0</v>
      </c>
      <c r="C236" s="265">
        <f>C32+C49+C66+C83+C100+C117+C134+C151+C168+C185+C202+C219</f>
        <v>0</v>
      </c>
      <c r="D236" s="265">
        <f>D32+D49+D66+D83+D100+D117+D134+D151+D168+D185+D202+D219</f>
        <v>0</v>
      </c>
      <c r="E236" s="40">
        <f>E32+E49+E66+E83+E100+E117+E134+E151+E168+E185+E202+E219</f>
        <v>0</v>
      </c>
      <c r="F236" s="40">
        <f t="shared" si="94"/>
        <v>0</v>
      </c>
      <c r="G236" s="40">
        <f t="shared" si="94"/>
        <v>0</v>
      </c>
      <c r="H236" s="40">
        <f t="shared" si="94"/>
        <v>0</v>
      </c>
      <c r="I236" s="40">
        <f t="shared" si="94"/>
        <v>0</v>
      </c>
      <c r="J236" s="172" t="s">
        <v>35</v>
      </c>
      <c r="K236" s="301">
        <f>K32+K49+K66+K83+K100+K117+K134+K151+K168+K185+K202+K219</f>
        <v>0</v>
      </c>
      <c r="L236" s="301">
        <f>L32+L49+L66+L83+L100+L117+L134+L151+L168+L185+L202+L219</f>
        <v>0</v>
      </c>
      <c r="M236" s="343">
        <f>M32+M49+M66+M83+M100+M117+M134+M151+M168+M185+M202+M219</f>
        <v>0</v>
      </c>
    </row>
    <row r="237" spans="1:13" ht="12.75">
      <c r="A237" s="173" t="s">
        <v>36</v>
      </c>
      <c r="B237" s="41">
        <f t="shared" si="94"/>
        <v>0</v>
      </c>
      <c r="C237" s="266">
        <f t="shared" si="94"/>
        <v>0</v>
      </c>
      <c r="D237" s="266">
        <f>D33+D50+D67+D84+D101+D118+D135+D152+D169+D186+D203+D220</f>
        <v>0</v>
      </c>
      <c r="E237" s="41">
        <f t="shared" si="94"/>
        <v>0</v>
      </c>
      <c r="F237" s="41">
        <f t="shared" si="94"/>
        <v>0</v>
      </c>
      <c r="G237" s="41">
        <f t="shared" si="94"/>
        <v>0</v>
      </c>
      <c r="H237" s="41">
        <f t="shared" si="94"/>
        <v>0</v>
      </c>
      <c r="I237" s="41">
        <f t="shared" si="94"/>
        <v>0</v>
      </c>
      <c r="J237" s="172" t="s">
        <v>36</v>
      </c>
      <c r="K237" s="22">
        <f aca="true" t="shared" si="95" ref="K237:L239">K33+K50+K67+K84+K101+K118+K135+K152+K169+K186+K203+K220</f>
        <v>0</v>
      </c>
      <c r="L237" s="22">
        <f t="shared" si="95"/>
        <v>0</v>
      </c>
      <c r="M237" s="344">
        <f>M33+M50+M67+M84+M101+M118+M135+M152+M169+M186+M203+M220</f>
        <v>0</v>
      </c>
    </row>
    <row r="238" spans="1:13" ht="12.75">
      <c r="A238" s="173" t="s">
        <v>37</v>
      </c>
      <c r="B238" s="41">
        <f t="shared" si="94"/>
        <v>0</v>
      </c>
      <c r="C238" s="266">
        <f t="shared" si="94"/>
        <v>0</v>
      </c>
      <c r="D238" s="266">
        <f>D34+D51+D68+D85+D102+D119+D136+D153+D170+D187+D204+D221</f>
        <v>0</v>
      </c>
      <c r="E238" s="41">
        <f t="shared" si="94"/>
        <v>0</v>
      </c>
      <c r="F238" s="41">
        <f t="shared" si="94"/>
        <v>0</v>
      </c>
      <c r="G238" s="41">
        <f t="shared" si="94"/>
        <v>0</v>
      </c>
      <c r="H238" s="41">
        <f t="shared" si="94"/>
        <v>0</v>
      </c>
      <c r="I238" s="41">
        <f t="shared" si="94"/>
        <v>0</v>
      </c>
      <c r="J238" s="172" t="s">
        <v>37</v>
      </c>
      <c r="K238" s="22">
        <f t="shared" si="95"/>
        <v>0</v>
      </c>
      <c r="L238" s="22">
        <f t="shared" si="95"/>
        <v>0</v>
      </c>
      <c r="M238" s="344">
        <f>M34+M51+M68+M85+M102+M119+M136+M153+M170+M187+M204+M221</f>
        <v>0</v>
      </c>
    </row>
    <row r="239" spans="1:13" ht="13.5" thickBot="1">
      <c r="A239" s="184" t="s">
        <v>38</v>
      </c>
      <c r="B239" s="42">
        <f t="shared" si="94"/>
        <v>0</v>
      </c>
      <c r="C239" s="267">
        <f t="shared" si="94"/>
        <v>0</v>
      </c>
      <c r="D239" s="267">
        <f>D35+D52+D69+D86+D103+D120+D137+D154+D171+D188+D205+D222</f>
        <v>0</v>
      </c>
      <c r="E239" s="42">
        <f t="shared" si="94"/>
        <v>0</v>
      </c>
      <c r="F239" s="42">
        <f t="shared" si="94"/>
        <v>0</v>
      </c>
      <c r="G239" s="42">
        <f t="shared" si="94"/>
        <v>0</v>
      </c>
      <c r="H239" s="42">
        <f t="shared" si="94"/>
        <v>0</v>
      </c>
      <c r="I239" s="42">
        <f t="shared" si="94"/>
        <v>0</v>
      </c>
      <c r="J239" s="172" t="s">
        <v>38</v>
      </c>
      <c r="K239" s="22">
        <f t="shared" si="95"/>
        <v>0</v>
      </c>
      <c r="L239" s="22">
        <f t="shared" si="95"/>
        <v>0</v>
      </c>
      <c r="M239" s="344">
        <f>M35+M52+M69+M86+M103+M120+M137+M154+M171+M188+M205+M222</f>
        <v>0</v>
      </c>
    </row>
    <row r="240" spans="1:13" ht="12.75">
      <c r="A240" s="37" t="s">
        <v>80</v>
      </c>
      <c r="B240" s="43">
        <f aca="true" t="shared" si="96" ref="B240:H240">SUM(B236:B239)</f>
        <v>0</v>
      </c>
      <c r="C240" s="259">
        <f t="shared" si="96"/>
        <v>0</v>
      </c>
      <c r="D240" s="259">
        <f t="shared" si="96"/>
        <v>0</v>
      </c>
      <c r="E240" s="43">
        <f t="shared" si="96"/>
        <v>0</v>
      </c>
      <c r="F240" s="43">
        <f t="shared" si="96"/>
        <v>0</v>
      </c>
      <c r="G240" s="43">
        <f t="shared" si="96"/>
        <v>0</v>
      </c>
      <c r="H240" s="43">
        <f t="shared" si="96"/>
        <v>0</v>
      </c>
      <c r="I240" s="43">
        <f>SUM(I236:I239)</f>
        <v>0</v>
      </c>
      <c r="J240" s="173" t="s">
        <v>14</v>
      </c>
      <c r="K240" s="302">
        <f>SUM(K236:K239)</f>
        <v>0</v>
      </c>
      <c r="L240" s="302">
        <f>SUM(L236:L239)</f>
        <v>0</v>
      </c>
      <c r="M240" s="345">
        <f>SUM(M236:M239)</f>
        <v>0</v>
      </c>
    </row>
    <row r="241" spans="1:13" ht="12.75">
      <c r="A241" s="35" t="s">
        <v>34</v>
      </c>
      <c r="B241" s="44">
        <f aca="true" t="shared" si="97" ref="B241:H242">B36+B53+B70+B87+B104+B121+B138+B155+B172+B189+B206+B223</f>
        <v>0</v>
      </c>
      <c r="C241" s="260">
        <f t="shared" si="97"/>
        <v>0</v>
      </c>
      <c r="D241" s="260">
        <f t="shared" si="97"/>
        <v>0</v>
      </c>
      <c r="E241" s="44">
        <f t="shared" si="97"/>
        <v>0</v>
      </c>
      <c r="F241" s="44">
        <f t="shared" si="97"/>
        <v>0</v>
      </c>
      <c r="G241" s="44">
        <f t="shared" si="97"/>
        <v>0</v>
      </c>
      <c r="H241" s="44">
        <f t="shared" si="97"/>
        <v>0</v>
      </c>
      <c r="I241" s="44">
        <f>I36+I53+I70+I87+I104+I121+I138+I155+I172+I189+I206+I223</f>
        <v>0</v>
      </c>
      <c r="J241" s="173" t="s">
        <v>34</v>
      </c>
      <c r="K241" s="302"/>
      <c r="L241" s="302"/>
      <c r="M241" s="302"/>
    </row>
    <row r="242" spans="1:13" ht="13.5" thickBot="1">
      <c r="A242" s="36" t="s">
        <v>24</v>
      </c>
      <c r="B242" s="45">
        <f t="shared" si="97"/>
        <v>0</v>
      </c>
      <c r="C242" s="261">
        <f t="shared" si="97"/>
        <v>0</v>
      </c>
      <c r="D242" s="261">
        <f t="shared" si="97"/>
        <v>0</v>
      </c>
      <c r="E242" s="45">
        <f t="shared" si="97"/>
        <v>0</v>
      </c>
      <c r="F242" s="45">
        <f t="shared" si="97"/>
        <v>0</v>
      </c>
      <c r="G242" s="45">
        <f t="shared" si="97"/>
        <v>0</v>
      </c>
      <c r="H242" s="45">
        <f t="shared" si="97"/>
        <v>0</v>
      </c>
      <c r="I242" s="45">
        <f>I37+I54+I71+I88+I105+I122+I139+I156+I173+I190+I207+I224</f>
        <v>0</v>
      </c>
      <c r="J242" s="305" t="s">
        <v>24</v>
      </c>
      <c r="K242" s="302"/>
      <c r="L242" s="302"/>
      <c r="M242" s="302"/>
    </row>
    <row r="243" spans="1:13" ht="13.5" thickBot="1">
      <c r="A243" s="174" t="s">
        <v>17</v>
      </c>
      <c r="B243" s="176" t="s">
        <v>25</v>
      </c>
      <c r="C243" s="180" t="s">
        <v>180</v>
      </c>
      <c r="D243" s="180" t="s">
        <v>181</v>
      </c>
      <c r="E243" s="180" t="s">
        <v>150</v>
      </c>
      <c r="F243" s="176" t="s">
        <v>26</v>
      </c>
      <c r="G243" s="176" t="s">
        <v>27</v>
      </c>
      <c r="H243" s="176" t="s">
        <v>28</v>
      </c>
      <c r="I243" s="34"/>
      <c r="J243" s="349" t="s">
        <v>17</v>
      </c>
      <c r="K243" s="357"/>
      <c r="L243" s="638" t="s">
        <v>333</v>
      </c>
      <c r="M243" s="638" t="s">
        <v>334</v>
      </c>
    </row>
    <row r="244" spans="1:13" ht="12.75">
      <c r="A244" s="175" t="s">
        <v>35</v>
      </c>
      <c r="B244" s="177" t="e">
        <f>B236/F236*1000</f>
        <v>#DIV/0!</v>
      </c>
      <c r="C244" s="177" t="e">
        <f aca="true" t="shared" si="98" ref="B244:C247">C236/G236*1000</f>
        <v>#DIV/0!</v>
      </c>
      <c r="D244" s="177" t="e">
        <f aca="true" t="shared" si="99" ref="D244:E247">D236/G236*1000</f>
        <v>#DIV/0!</v>
      </c>
      <c r="E244" s="177" t="e">
        <f t="shared" si="99"/>
        <v>#DIV/0!</v>
      </c>
      <c r="F244" s="177" t="e">
        <f>(F236/I236)*100</f>
        <v>#DIV/0!</v>
      </c>
      <c r="G244" s="177" t="e">
        <f>(G236/I236)*100</f>
        <v>#DIV/0!</v>
      </c>
      <c r="H244" s="177" t="e">
        <f>(H236/I236)*100</f>
        <v>#DIV/0!</v>
      </c>
      <c r="I244" s="34"/>
      <c r="J244" s="172" t="s">
        <v>35</v>
      </c>
      <c r="K244" s="358"/>
      <c r="L244" s="347" t="e">
        <f aca="true" t="shared" si="100" ref="L244:M248">L236/K236*100</f>
        <v>#DIV/0!</v>
      </c>
      <c r="M244" s="347" t="e">
        <f t="shared" si="100"/>
        <v>#DIV/0!</v>
      </c>
    </row>
    <row r="245" spans="1:13" ht="12.75">
      <c r="A245" s="172" t="s">
        <v>36</v>
      </c>
      <c r="B245" s="178" t="e">
        <f t="shared" si="98"/>
        <v>#DIV/0!</v>
      </c>
      <c r="C245" s="178" t="e">
        <f t="shared" si="98"/>
        <v>#DIV/0!</v>
      </c>
      <c r="D245" s="178" t="e">
        <f t="shared" si="99"/>
        <v>#DIV/0!</v>
      </c>
      <c r="E245" s="178" t="e">
        <f t="shared" si="99"/>
        <v>#DIV/0!</v>
      </c>
      <c r="F245" s="178" t="e">
        <f>(F237/I237)*100</f>
        <v>#DIV/0!</v>
      </c>
      <c r="G245" s="178" t="e">
        <f>(G237/I237)*100</f>
        <v>#DIV/0!</v>
      </c>
      <c r="H245" s="178" t="e">
        <f>(H237/I237)*100</f>
        <v>#DIV/0!</v>
      </c>
      <c r="I245" s="34"/>
      <c r="J245" s="172" t="s">
        <v>36</v>
      </c>
      <c r="K245" s="358"/>
      <c r="L245" s="348" t="e">
        <f t="shared" si="100"/>
        <v>#DIV/0!</v>
      </c>
      <c r="M245" s="348" t="e">
        <f t="shared" si="100"/>
        <v>#DIV/0!</v>
      </c>
    </row>
    <row r="246" spans="1:13" ht="12.75">
      <c r="A246" s="172" t="s">
        <v>37</v>
      </c>
      <c r="B246" s="178" t="e">
        <f t="shared" si="98"/>
        <v>#DIV/0!</v>
      </c>
      <c r="C246" s="178" t="e">
        <f t="shared" si="98"/>
        <v>#DIV/0!</v>
      </c>
      <c r="D246" s="178" t="e">
        <f t="shared" si="99"/>
        <v>#DIV/0!</v>
      </c>
      <c r="E246" s="178" t="e">
        <f t="shared" si="99"/>
        <v>#DIV/0!</v>
      </c>
      <c r="F246" s="178" t="e">
        <f>(F238/I238)*100</f>
        <v>#DIV/0!</v>
      </c>
      <c r="G246" s="178" t="e">
        <f>(G238/I238)*100</f>
        <v>#DIV/0!</v>
      </c>
      <c r="H246" s="178" t="e">
        <f>(H238/I238)*100</f>
        <v>#DIV/0!</v>
      </c>
      <c r="I246" s="34"/>
      <c r="J246" s="172" t="s">
        <v>37</v>
      </c>
      <c r="K246" s="358"/>
      <c r="L246" s="348" t="e">
        <f t="shared" si="100"/>
        <v>#DIV/0!</v>
      </c>
      <c r="M246" s="348" t="e">
        <f t="shared" si="100"/>
        <v>#DIV/0!</v>
      </c>
    </row>
    <row r="247" spans="1:13" ht="13.5" thickBot="1">
      <c r="A247" s="181" t="s">
        <v>38</v>
      </c>
      <c r="B247" s="179" t="e">
        <f t="shared" si="98"/>
        <v>#DIV/0!</v>
      </c>
      <c r="C247" s="179" t="e">
        <f t="shared" si="98"/>
        <v>#DIV/0!</v>
      </c>
      <c r="D247" s="179" t="e">
        <f t="shared" si="99"/>
        <v>#DIV/0!</v>
      </c>
      <c r="E247" s="179" t="e">
        <f t="shared" si="99"/>
        <v>#DIV/0!</v>
      </c>
      <c r="F247" s="182" t="e">
        <f>(F239/I239)*100</f>
        <v>#DIV/0!</v>
      </c>
      <c r="G247" s="182" t="e">
        <f>(G239/I239)*100</f>
        <v>#DIV/0!</v>
      </c>
      <c r="H247" s="182" t="e">
        <f>(H239/I239)*100</f>
        <v>#DIV/0!</v>
      </c>
      <c r="I247" s="34"/>
      <c r="J247" s="172" t="s">
        <v>38</v>
      </c>
      <c r="K247" s="358"/>
      <c r="L247" s="348" t="e">
        <f t="shared" si="100"/>
        <v>#DIV/0!</v>
      </c>
      <c r="M247" s="348" t="e">
        <f t="shared" si="100"/>
        <v>#DIV/0!</v>
      </c>
    </row>
    <row r="248" spans="1:13" ht="12.75">
      <c r="A248" s="37" t="s">
        <v>80</v>
      </c>
      <c r="B248" s="46" t="e">
        <f>B240/F240*1000</f>
        <v>#DIV/0!</v>
      </c>
      <c r="C248" s="262" t="e">
        <f aca="true" t="shared" si="101" ref="B248:C250">C240/G240*1000</f>
        <v>#DIV/0!</v>
      </c>
      <c r="D248" s="262" t="e">
        <f aca="true" t="shared" si="102" ref="D248:E250">D240/G240*1000</f>
        <v>#DIV/0!</v>
      </c>
      <c r="E248" s="46" t="e">
        <f t="shared" si="102"/>
        <v>#DIV/0!</v>
      </c>
      <c r="F248" s="46" t="e">
        <f>F240/I240*100</f>
        <v>#DIV/0!</v>
      </c>
      <c r="G248" s="46" t="e">
        <f>G240/I240*100</f>
        <v>#DIV/0!</v>
      </c>
      <c r="H248" s="46" t="e">
        <f>H240/I240*100</f>
        <v>#DIV/0!</v>
      </c>
      <c r="I248" s="34"/>
      <c r="J248" s="173" t="s">
        <v>14</v>
      </c>
      <c r="K248" s="358"/>
      <c r="L248" s="348" t="e">
        <f t="shared" si="100"/>
        <v>#DIV/0!</v>
      </c>
      <c r="M248" s="348" t="e">
        <f t="shared" si="100"/>
        <v>#DIV/0!</v>
      </c>
    </row>
    <row r="249" spans="1:13" ht="12.75">
      <c r="A249" s="35" t="s">
        <v>34</v>
      </c>
      <c r="B249" s="47" t="e">
        <f t="shared" si="101"/>
        <v>#DIV/0!</v>
      </c>
      <c r="C249" s="263" t="e">
        <f t="shared" si="101"/>
        <v>#DIV/0!</v>
      </c>
      <c r="D249" s="263" t="e">
        <f t="shared" si="102"/>
        <v>#DIV/0!</v>
      </c>
      <c r="E249" s="47" t="e">
        <f t="shared" si="102"/>
        <v>#DIV/0!</v>
      </c>
      <c r="F249" s="47" t="e">
        <f>F241/I241*100</f>
        <v>#DIV/0!</v>
      </c>
      <c r="G249" s="47" t="e">
        <f>G241/I241*100</f>
        <v>#DIV/0!</v>
      </c>
      <c r="H249" s="47" t="e">
        <f>H241/I241*100</f>
        <v>#DIV/0!</v>
      </c>
      <c r="I249" s="34"/>
      <c r="J249" s="172" t="s">
        <v>34</v>
      </c>
      <c r="K249" s="358"/>
      <c r="L249" s="348"/>
      <c r="M249" s="348"/>
    </row>
    <row r="250" spans="1:13" ht="13.5" thickBot="1">
      <c r="A250" s="36" t="s">
        <v>24</v>
      </c>
      <c r="B250" s="48" t="e">
        <f t="shared" si="101"/>
        <v>#DIV/0!</v>
      </c>
      <c r="C250" s="264" t="e">
        <f t="shared" si="101"/>
        <v>#DIV/0!</v>
      </c>
      <c r="D250" s="264" t="e">
        <f t="shared" si="102"/>
        <v>#DIV/0!</v>
      </c>
      <c r="E250" s="48" t="e">
        <f t="shared" si="102"/>
        <v>#DIV/0!</v>
      </c>
      <c r="F250" s="48" t="e">
        <f>F242/I242*100</f>
        <v>#DIV/0!</v>
      </c>
      <c r="G250" s="48" t="e">
        <f>G242/I242*100</f>
        <v>#DIV/0!</v>
      </c>
      <c r="H250" s="48" t="e">
        <f>H242/I242*100</f>
        <v>#DIV/0!</v>
      </c>
      <c r="I250" s="34"/>
      <c r="J250" s="305" t="s">
        <v>24</v>
      </c>
      <c r="K250" s="359"/>
      <c r="L250" s="346"/>
      <c r="M250" s="346"/>
    </row>
  </sheetData>
  <sheetProtection selectLockedCells="1"/>
  <mergeCells count="39">
    <mergeCell ref="K233:M233"/>
    <mergeCell ref="K131:M131"/>
    <mergeCell ref="K148:M148"/>
    <mergeCell ref="L47:L48"/>
    <mergeCell ref="L64:L65"/>
    <mergeCell ref="L81:L82"/>
    <mergeCell ref="M81:M82"/>
    <mergeCell ref="M98:M99"/>
    <mergeCell ref="M115:M116"/>
    <mergeCell ref="L234:L235"/>
    <mergeCell ref="L98:L99"/>
    <mergeCell ref="L115:L116"/>
    <mergeCell ref="L132:L133"/>
    <mergeCell ref="L149:L150"/>
    <mergeCell ref="L166:L167"/>
    <mergeCell ref="L183:L184"/>
    <mergeCell ref="K216:M216"/>
    <mergeCell ref="L200:L201"/>
    <mergeCell ref="L217:L218"/>
    <mergeCell ref="K29:M29"/>
    <mergeCell ref="K46:M46"/>
    <mergeCell ref="K63:M63"/>
    <mergeCell ref="K80:M80"/>
    <mergeCell ref="K97:M97"/>
    <mergeCell ref="K114:M114"/>
    <mergeCell ref="L30:L31"/>
    <mergeCell ref="M30:M31"/>
    <mergeCell ref="M47:M48"/>
    <mergeCell ref="M64:M65"/>
    <mergeCell ref="M234:M235"/>
    <mergeCell ref="M132:M133"/>
    <mergeCell ref="M149:M150"/>
    <mergeCell ref="M166:M167"/>
    <mergeCell ref="M183:M184"/>
    <mergeCell ref="M200:M201"/>
    <mergeCell ref="M217:M218"/>
    <mergeCell ref="K165:M165"/>
    <mergeCell ref="K182:M182"/>
    <mergeCell ref="K199:M199"/>
  </mergeCells>
  <printOptions/>
  <pageMargins left="0.1968503937007874" right="0.1968503937007874" top="0.5905511811023623" bottom="0" header="0.5118110236220472" footer="0.5118110236220472"/>
  <pageSetup horizontalDpi="300" verticalDpi="300" orientation="landscape" paperSize="9" scale="85" r:id="rId1"/>
  <headerFooter alignWithMargins="0">
    <oddHeader xml:space="preserve">&amp;CDivisão de Infecção Hospitalar - Planilha 2 </oddHeader>
    <oddFooter>&amp;R&amp;P de &amp;N - &amp;D</oddFooter>
  </headerFooter>
  <rowBreaks count="13" manualBreakCount="13">
    <brk id="27" max="255" man="1"/>
    <brk id="44" max="255" man="1"/>
    <brk id="61" max="255" man="1"/>
    <brk id="78" max="255" man="1"/>
    <brk id="95" max="255" man="1"/>
    <brk id="112" max="255" man="1"/>
    <brk id="129" max="255" man="1"/>
    <brk id="146" max="255" man="1"/>
    <brk id="163" max="255" man="1"/>
    <brk id="180" max="255" man="1"/>
    <brk id="197" max="255" man="1"/>
    <brk id="214" max="255" man="1"/>
    <brk id="2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13"/>
  <sheetViews>
    <sheetView zoomScale="70" zoomScaleNormal="70" zoomScalePageLayoutView="0" workbookViewId="0" topLeftCell="A1">
      <selection activeCell="A17" sqref="A17:G30"/>
    </sheetView>
  </sheetViews>
  <sheetFormatPr defaultColWidth="9.140625" defaultRowHeight="12.75"/>
  <cols>
    <col min="1" max="1" width="18.57421875" style="16" customWidth="1"/>
    <col min="2" max="2" width="22.140625" style="16" customWidth="1"/>
    <col min="3" max="4" width="22.00390625" style="16" customWidth="1"/>
    <col min="5" max="5" width="20.8515625" style="16" customWidth="1"/>
    <col min="6" max="6" width="19.57421875" style="16" customWidth="1"/>
    <col min="7" max="7" width="17.28125" style="16" customWidth="1"/>
    <col min="8" max="16384" width="9.140625" style="16" customWidth="1"/>
  </cols>
  <sheetData>
    <row r="1" spans="1:7" ht="31.5" customHeight="1" thickBot="1" thickTop="1">
      <c r="A1" s="608" t="s">
        <v>319</v>
      </c>
      <c r="B1" s="609"/>
      <c r="C1" s="609"/>
      <c r="D1" s="609"/>
      <c r="E1" s="609"/>
      <c r="F1" s="609"/>
      <c r="G1" s="610"/>
    </row>
    <row r="2" spans="1:7" ht="18.75" thickBot="1">
      <c r="A2" s="611" t="s">
        <v>51</v>
      </c>
      <c r="B2" s="639"/>
      <c r="C2" s="639"/>
      <c r="D2" s="612"/>
      <c r="E2" s="612"/>
      <c r="F2" s="612"/>
      <c r="G2" s="613"/>
    </row>
    <row r="3" spans="1:7" ht="15.75" thickBot="1">
      <c r="A3" s="398" t="s">
        <v>187</v>
      </c>
      <c r="B3" s="399"/>
      <c r="C3" s="399"/>
      <c r="D3" s="399"/>
      <c r="E3" s="399"/>
      <c r="F3" s="399"/>
      <c r="G3" s="400"/>
    </row>
    <row r="4" spans="1:7" ht="15.75" thickBot="1">
      <c r="A4" s="401" t="s">
        <v>29</v>
      </c>
      <c r="B4" s="402"/>
      <c r="C4" s="402"/>
      <c r="D4" s="402"/>
      <c r="E4" s="402"/>
      <c r="F4" s="402"/>
      <c r="G4" s="403"/>
    </row>
    <row r="5" spans="1:7" ht="14.25">
      <c r="A5" s="404" t="s">
        <v>182</v>
      </c>
      <c r="B5" s="405"/>
      <c r="C5" s="405"/>
      <c r="D5" s="405"/>
      <c r="E5" s="405"/>
      <c r="F5" s="405"/>
      <c r="G5" s="406"/>
    </row>
    <row r="6" spans="1:7" ht="14.25">
      <c r="A6" s="407" t="s">
        <v>211</v>
      </c>
      <c r="B6" s="408"/>
      <c r="C6" s="408"/>
      <c r="D6" s="408"/>
      <c r="E6" s="408"/>
      <c r="F6" s="408"/>
      <c r="G6" s="409"/>
    </row>
    <row r="7" spans="1:7" ht="14.25">
      <c r="A7" s="407" t="s">
        <v>229</v>
      </c>
      <c r="B7" s="408"/>
      <c r="C7" s="408"/>
      <c r="D7" s="408"/>
      <c r="E7" s="408"/>
      <c r="F7" s="408"/>
      <c r="G7" s="409"/>
    </row>
    <row r="8" spans="1:7" ht="14.25">
      <c r="A8" s="407" t="s">
        <v>148</v>
      </c>
      <c r="B8" s="408"/>
      <c r="C8" s="408"/>
      <c r="D8" s="408"/>
      <c r="E8" s="408"/>
      <c r="F8" s="408"/>
      <c r="G8" s="409"/>
    </row>
    <row r="9" spans="1:7" ht="15" thickBot="1">
      <c r="A9" s="407" t="s">
        <v>149</v>
      </c>
      <c r="B9" s="408"/>
      <c r="C9" s="408"/>
      <c r="D9" s="408"/>
      <c r="E9" s="408"/>
      <c r="F9" s="408"/>
      <c r="G9" s="409"/>
    </row>
    <row r="10" spans="1:7" ht="15.75" thickBot="1">
      <c r="A10" s="401" t="s">
        <v>16</v>
      </c>
      <c r="B10" s="402"/>
      <c r="C10" s="402"/>
      <c r="D10" s="402"/>
      <c r="E10" s="402"/>
      <c r="F10" s="402"/>
      <c r="G10" s="403"/>
    </row>
    <row r="11" spans="1:7" ht="15">
      <c r="A11" s="410" t="s">
        <v>58</v>
      </c>
      <c r="B11" s="411"/>
      <c r="C11" s="411"/>
      <c r="D11" s="411"/>
      <c r="E11" s="411"/>
      <c r="F11" s="411"/>
      <c r="G11" s="412"/>
    </row>
    <row r="12" spans="1:7" ht="15">
      <c r="A12" s="410" t="s">
        <v>186</v>
      </c>
      <c r="B12" s="413"/>
      <c r="C12" s="413"/>
      <c r="D12" s="413"/>
      <c r="E12" s="413"/>
      <c r="F12" s="413"/>
      <c r="G12" s="414"/>
    </row>
    <row r="13" spans="1:7" ht="15">
      <c r="A13" s="410" t="s">
        <v>192</v>
      </c>
      <c r="B13" s="411"/>
      <c r="C13" s="411"/>
      <c r="D13" s="411"/>
      <c r="E13" s="411"/>
      <c r="F13" s="411"/>
      <c r="G13" s="412"/>
    </row>
    <row r="14" spans="1:7" ht="15.75" thickBot="1">
      <c r="A14" s="415" t="s">
        <v>193</v>
      </c>
      <c r="B14" s="416"/>
      <c r="C14" s="416"/>
      <c r="D14" s="416"/>
      <c r="E14" s="416"/>
      <c r="F14" s="416"/>
      <c r="G14" s="417"/>
    </row>
    <row r="15" spans="1:7" ht="15.75" thickBot="1">
      <c r="A15" s="419" t="s">
        <v>52</v>
      </c>
      <c r="B15" s="420"/>
      <c r="C15" s="420"/>
      <c r="D15" s="420"/>
      <c r="E15" s="420"/>
      <c r="F15" s="420"/>
      <c r="G15" s="421"/>
    </row>
    <row r="16" spans="1:7" ht="14.25" customHeight="1" thickTop="1">
      <c r="A16" s="24"/>
      <c r="B16" s="24"/>
      <c r="C16" s="24"/>
      <c r="D16" s="24"/>
      <c r="E16" s="24"/>
      <c r="F16" s="24"/>
      <c r="G16" s="24"/>
    </row>
    <row r="17" spans="1:7" ht="18.75" customHeight="1" thickBot="1">
      <c r="A17" s="598" t="s">
        <v>39</v>
      </c>
      <c r="B17" s="640"/>
      <c r="C17" s="640"/>
      <c r="D17" s="641"/>
      <c r="E17" s="641"/>
      <c r="F17" s="641"/>
      <c r="G17" s="641"/>
    </row>
    <row r="18" spans="1:7" ht="12.75">
      <c r="A18" s="756" t="s">
        <v>185</v>
      </c>
      <c r="B18" s="187" t="s">
        <v>18</v>
      </c>
      <c r="C18" s="187" t="s">
        <v>174</v>
      </c>
      <c r="D18" s="187" t="s">
        <v>175</v>
      </c>
      <c r="E18" s="187" t="s">
        <v>20</v>
      </c>
      <c r="F18" s="187" t="s">
        <v>21</v>
      </c>
      <c r="G18" s="195" t="s">
        <v>23</v>
      </c>
    </row>
    <row r="19" spans="1:7" ht="34.5" thickBot="1">
      <c r="A19" s="757"/>
      <c r="B19" s="188" t="s">
        <v>61</v>
      </c>
      <c r="C19" s="360" t="s">
        <v>183</v>
      </c>
      <c r="D19" s="360" t="s">
        <v>184</v>
      </c>
      <c r="E19" s="188" t="s">
        <v>62</v>
      </c>
      <c r="F19" s="188" t="s">
        <v>63</v>
      </c>
      <c r="G19" s="196"/>
    </row>
    <row r="20" spans="1:7" ht="12.75">
      <c r="A20" s="189" t="s">
        <v>169</v>
      </c>
      <c r="B20" s="89"/>
      <c r="C20" s="274"/>
      <c r="D20" s="274"/>
      <c r="E20" s="89"/>
      <c r="F20" s="89"/>
      <c r="G20" s="90"/>
    </row>
    <row r="21" spans="1:7" ht="12.75">
      <c r="A21" s="190" t="s">
        <v>170</v>
      </c>
      <c r="B21" s="91"/>
      <c r="C21" s="275"/>
      <c r="D21" s="275"/>
      <c r="E21" s="91"/>
      <c r="F21" s="91"/>
      <c r="G21" s="91"/>
    </row>
    <row r="22" spans="1:7" ht="12.75">
      <c r="A22" s="190" t="s">
        <v>171</v>
      </c>
      <c r="B22" s="91"/>
      <c r="C22" s="275"/>
      <c r="D22" s="275"/>
      <c r="E22" s="91"/>
      <c r="F22" s="91"/>
      <c r="G22" s="91"/>
    </row>
    <row r="23" spans="1:7" ht="12.75">
      <c r="A23" s="190" t="s">
        <v>172</v>
      </c>
      <c r="B23" s="91"/>
      <c r="C23" s="275"/>
      <c r="D23" s="275"/>
      <c r="E23" s="91"/>
      <c r="F23" s="91"/>
      <c r="G23" s="91"/>
    </row>
    <row r="24" spans="1:7" ht="13.5" thickBot="1">
      <c r="A24" s="191" t="s">
        <v>173</v>
      </c>
      <c r="B24" s="92"/>
      <c r="C24" s="276"/>
      <c r="D24" s="276"/>
      <c r="E24" s="92"/>
      <c r="F24" s="92"/>
      <c r="G24" s="92"/>
    </row>
    <row r="25" spans="1:7" ht="13.5" thickBot="1">
      <c r="A25" s="192" t="s">
        <v>59</v>
      </c>
      <c r="B25" s="193" t="s">
        <v>25</v>
      </c>
      <c r="C25" s="273" t="s">
        <v>180</v>
      </c>
      <c r="D25" s="273" t="s">
        <v>181</v>
      </c>
      <c r="E25" s="197" t="s">
        <v>26</v>
      </c>
      <c r="F25" s="197" t="s">
        <v>27</v>
      </c>
      <c r="G25" s="2"/>
    </row>
    <row r="26" spans="1:7" ht="12.75">
      <c r="A26" s="189" t="s">
        <v>169</v>
      </c>
      <c r="B26" s="194" t="e">
        <f>B20/E20*1000</f>
        <v>#DIV/0!</v>
      </c>
      <c r="C26" s="194" t="e">
        <f>C20/F20*1000</f>
        <v>#DIV/0!</v>
      </c>
      <c r="D26" s="194" t="e">
        <f>D20/F20*1000</f>
        <v>#DIV/0!</v>
      </c>
      <c r="E26" s="198" t="e">
        <f>E20/G20*100</f>
        <v>#DIV/0!</v>
      </c>
      <c r="F26" s="198" t="e">
        <f>F20/G20*100</f>
        <v>#DIV/0!</v>
      </c>
      <c r="G26" s="2"/>
    </row>
    <row r="27" spans="1:7" ht="12.75">
      <c r="A27" s="190" t="s">
        <v>170</v>
      </c>
      <c r="B27" s="178" t="e">
        <f>B21/E21*1000</f>
        <v>#DIV/0!</v>
      </c>
      <c r="C27" s="270" t="e">
        <f>SUM(C21:D21/F21*1000)</f>
        <v>#DIV/0!</v>
      </c>
      <c r="D27" s="270" t="e">
        <f>D21/F21*1000</f>
        <v>#DIV/0!</v>
      </c>
      <c r="E27" s="178" t="e">
        <f>E21/G21*100</f>
        <v>#DIV/0!</v>
      </c>
      <c r="F27" s="178" t="e">
        <f>F21/G21*100</f>
        <v>#DIV/0!</v>
      </c>
      <c r="G27" s="2"/>
    </row>
    <row r="28" spans="1:7" ht="12.75">
      <c r="A28" s="190" t="s">
        <v>171</v>
      </c>
      <c r="B28" s="178" t="e">
        <f>B22/E22*1000</f>
        <v>#DIV/0!</v>
      </c>
      <c r="C28" s="270" t="e">
        <f>SUM(C22:D22/F22*1000)</f>
        <v>#DIV/0!</v>
      </c>
      <c r="D28" s="270" t="e">
        <f>D22/F22*1000</f>
        <v>#DIV/0!</v>
      </c>
      <c r="E28" s="178" t="e">
        <f>E22/G22*100</f>
        <v>#DIV/0!</v>
      </c>
      <c r="F28" s="178" t="e">
        <f>F22/G22*100</f>
        <v>#DIV/0!</v>
      </c>
      <c r="G28" s="2"/>
    </row>
    <row r="29" spans="1:7" ht="12.75">
      <c r="A29" s="190" t="s">
        <v>172</v>
      </c>
      <c r="B29" s="178" t="e">
        <f>B23/E23*1000</f>
        <v>#DIV/0!</v>
      </c>
      <c r="C29" s="270" t="e">
        <f>SUM(C23:D23/F23*1000)</f>
        <v>#DIV/0!</v>
      </c>
      <c r="D29" s="270" t="e">
        <f>D23/F23*1000</f>
        <v>#DIV/0!</v>
      </c>
      <c r="E29" s="178" t="e">
        <f>E23/G23*100</f>
        <v>#DIV/0!</v>
      </c>
      <c r="F29" s="178" t="e">
        <f>F23/G23*100</f>
        <v>#DIV/0!</v>
      </c>
      <c r="G29" s="2"/>
    </row>
    <row r="30" spans="1:7" ht="13.5" thickBot="1">
      <c r="A30" s="191" t="s">
        <v>173</v>
      </c>
      <c r="B30" s="179" t="e">
        <f>B24/E24*1000</f>
        <v>#DIV/0!</v>
      </c>
      <c r="C30" s="271" t="e">
        <f>SUM(C24:D24/F24*1000)</f>
        <v>#DIV/0!</v>
      </c>
      <c r="D30" s="271" t="e">
        <f>D24/F24*1000</f>
        <v>#DIV/0!</v>
      </c>
      <c r="E30" s="179" t="e">
        <f>E24/G24*100</f>
        <v>#DIV/0!</v>
      </c>
      <c r="F30" s="179" t="e">
        <f>F24/G24*100</f>
        <v>#DIV/0!</v>
      </c>
      <c r="G30" s="2"/>
    </row>
    <row r="31" spans="3:4" ht="12.75">
      <c r="C31" s="38"/>
      <c r="D31" s="38"/>
    </row>
    <row r="32" spans="1:7" ht="16.5" thickBot="1">
      <c r="A32" s="598" t="s">
        <v>40</v>
      </c>
      <c r="B32" s="640"/>
      <c r="C32" s="640"/>
      <c r="D32" s="641"/>
      <c r="E32" s="641"/>
      <c r="F32" s="641"/>
      <c r="G32" s="641"/>
    </row>
    <row r="33" spans="1:7" ht="12.75" customHeight="1">
      <c r="A33" s="756" t="s">
        <v>185</v>
      </c>
      <c r="B33" s="187" t="s">
        <v>18</v>
      </c>
      <c r="C33" s="187" t="s">
        <v>174</v>
      </c>
      <c r="D33" s="187" t="s">
        <v>175</v>
      </c>
      <c r="E33" s="187" t="s">
        <v>20</v>
      </c>
      <c r="F33" s="187" t="s">
        <v>21</v>
      </c>
      <c r="G33" s="195" t="s">
        <v>23</v>
      </c>
    </row>
    <row r="34" spans="1:7" ht="34.5" thickBot="1">
      <c r="A34" s="757"/>
      <c r="B34" s="188" t="s">
        <v>61</v>
      </c>
      <c r="C34" s="360" t="s">
        <v>183</v>
      </c>
      <c r="D34" s="360" t="s">
        <v>184</v>
      </c>
      <c r="E34" s="188" t="s">
        <v>62</v>
      </c>
      <c r="F34" s="188" t="s">
        <v>63</v>
      </c>
      <c r="G34" s="196"/>
    </row>
    <row r="35" spans="1:7" ht="12.75">
      <c r="A35" s="189" t="s">
        <v>169</v>
      </c>
      <c r="B35" s="89"/>
      <c r="C35" s="274"/>
      <c r="D35" s="274"/>
      <c r="E35" s="89"/>
      <c r="F35" s="89"/>
      <c r="G35" s="90"/>
    </row>
    <row r="36" spans="1:7" ht="12.75">
      <c r="A36" s="190" t="s">
        <v>170</v>
      </c>
      <c r="B36" s="91"/>
      <c r="C36" s="275"/>
      <c r="D36" s="275"/>
      <c r="E36" s="91"/>
      <c r="F36" s="91"/>
      <c r="G36" s="91"/>
    </row>
    <row r="37" spans="1:7" ht="12.75">
      <c r="A37" s="190" t="s">
        <v>171</v>
      </c>
      <c r="B37" s="91"/>
      <c r="C37" s="275"/>
      <c r="D37" s="275"/>
      <c r="E37" s="91"/>
      <c r="F37" s="91"/>
      <c r="G37" s="91"/>
    </row>
    <row r="38" spans="1:7" ht="12.75">
      <c r="A38" s="190" t="s">
        <v>172</v>
      </c>
      <c r="B38" s="91"/>
      <c r="C38" s="275"/>
      <c r="D38" s="275"/>
      <c r="E38" s="91"/>
      <c r="F38" s="91"/>
      <c r="G38" s="91"/>
    </row>
    <row r="39" spans="1:7" ht="13.5" thickBot="1">
      <c r="A39" s="191" t="s">
        <v>173</v>
      </c>
      <c r="B39" s="92"/>
      <c r="C39" s="276"/>
      <c r="D39" s="276"/>
      <c r="E39" s="92"/>
      <c r="F39" s="92"/>
      <c r="G39" s="92"/>
    </row>
    <row r="40" spans="1:7" ht="13.5" thickBot="1">
      <c r="A40" s="192" t="s">
        <v>59</v>
      </c>
      <c r="B40" s="193" t="s">
        <v>25</v>
      </c>
      <c r="C40" s="273" t="s">
        <v>180</v>
      </c>
      <c r="D40" s="273" t="s">
        <v>181</v>
      </c>
      <c r="E40" s="197" t="s">
        <v>26</v>
      </c>
      <c r="F40" s="197" t="s">
        <v>27</v>
      </c>
      <c r="G40" s="2"/>
    </row>
    <row r="41" spans="1:7" ht="12.75">
      <c r="A41" s="189" t="s">
        <v>169</v>
      </c>
      <c r="B41" s="194" t="e">
        <f>B35/E35*1000</f>
        <v>#DIV/0!</v>
      </c>
      <c r="C41" s="194" t="e">
        <f>C35/F35*1000</f>
        <v>#DIV/0!</v>
      </c>
      <c r="D41" s="194" t="e">
        <f>D35/F35*1000</f>
        <v>#DIV/0!</v>
      </c>
      <c r="E41" s="198" t="e">
        <f>E35/G35*100</f>
        <v>#DIV/0!</v>
      </c>
      <c r="F41" s="198" t="e">
        <f>F35/G35*100</f>
        <v>#DIV/0!</v>
      </c>
      <c r="G41" s="2"/>
    </row>
    <row r="42" spans="1:7" ht="12.75">
      <c r="A42" s="190" t="s">
        <v>170</v>
      </c>
      <c r="B42" s="178" t="e">
        <f>B36/E36*1000</f>
        <v>#DIV/0!</v>
      </c>
      <c r="C42" s="270" t="e">
        <f>SUM(C36:D36/F36*1000)</f>
        <v>#DIV/0!</v>
      </c>
      <c r="D42" s="270" t="e">
        <f>D36/F36*1000</f>
        <v>#DIV/0!</v>
      </c>
      <c r="E42" s="178" t="e">
        <f>E36/G36*100</f>
        <v>#DIV/0!</v>
      </c>
      <c r="F42" s="178" t="e">
        <f>F36/G36*100</f>
        <v>#DIV/0!</v>
      </c>
      <c r="G42" s="2"/>
    </row>
    <row r="43" spans="1:7" ht="12.75">
      <c r="A43" s="190" t="s">
        <v>171</v>
      </c>
      <c r="B43" s="178" t="e">
        <f>B37/E37*1000</f>
        <v>#DIV/0!</v>
      </c>
      <c r="C43" s="270" t="e">
        <f>SUM(C37:D37/F37*1000)</f>
        <v>#DIV/0!</v>
      </c>
      <c r="D43" s="270" t="e">
        <f>D37/F37*1000</f>
        <v>#DIV/0!</v>
      </c>
      <c r="E43" s="178" t="e">
        <f>E37/G37*100</f>
        <v>#DIV/0!</v>
      </c>
      <c r="F43" s="178" t="e">
        <f>F37/G37*100</f>
        <v>#DIV/0!</v>
      </c>
      <c r="G43" s="2"/>
    </row>
    <row r="44" spans="1:7" ht="12.75">
      <c r="A44" s="190" t="s">
        <v>172</v>
      </c>
      <c r="B44" s="178" t="e">
        <f>B38/E38*1000</f>
        <v>#DIV/0!</v>
      </c>
      <c r="C44" s="270" t="e">
        <f>SUM(C38:D38/F38*1000)</f>
        <v>#DIV/0!</v>
      </c>
      <c r="D44" s="270" t="e">
        <f>D38/F38*1000</f>
        <v>#DIV/0!</v>
      </c>
      <c r="E44" s="178" t="e">
        <f>E38/G38*100</f>
        <v>#DIV/0!</v>
      </c>
      <c r="F44" s="178" t="e">
        <f>F38/G38*100</f>
        <v>#DIV/0!</v>
      </c>
      <c r="G44" s="2"/>
    </row>
    <row r="45" spans="1:7" ht="13.5" thickBot="1">
      <c r="A45" s="191" t="s">
        <v>173</v>
      </c>
      <c r="B45" s="179" t="e">
        <f>B39/E39*1000</f>
        <v>#DIV/0!</v>
      </c>
      <c r="C45" s="271" t="e">
        <f>SUM(C39:D39/F39*1000)</f>
        <v>#DIV/0!</v>
      </c>
      <c r="D45" s="271" t="e">
        <f>D39/F39*1000</f>
        <v>#DIV/0!</v>
      </c>
      <c r="E45" s="179" t="e">
        <f>E39/G39*100</f>
        <v>#DIV/0!</v>
      </c>
      <c r="F45" s="179" t="e">
        <f>F39/G39*100</f>
        <v>#DIV/0!</v>
      </c>
      <c r="G45" s="2"/>
    </row>
    <row r="46" spans="1:7" ht="12.75">
      <c r="A46" s="30"/>
      <c r="B46" s="31"/>
      <c r="C46" s="57"/>
      <c r="D46" s="58"/>
      <c r="E46" s="31"/>
      <c r="F46" s="31"/>
      <c r="G46" s="2"/>
    </row>
    <row r="47" spans="1:7" ht="16.5" thickBot="1">
      <c r="A47" s="598" t="s">
        <v>41</v>
      </c>
      <c r="B47" s="640"/>
      <c r="C47" s="640"/>
      <c r="D47" s="641"/>
      <c r="E47" s="641"/>
      <c r="F47" s="641"/>
      <c r="G47" s="641"/>
    </row>
    <row r="48" spans="1:7" ht="12.75" customHeight="1">
      <c r="A48" s="756" t="s">
        <v>185</v>
      </c>
      <c r="B48" s="187" t="s">
        <v>18</v>
      </c>
      <c r="C48" s="187" t="s">
        <v>174</v>
      </c>
      <c r="D48" s="187" t="s">
        <v>175</v>
      </c>
      <c r="E48" s="187" t="s">
        <v>20</v>
      </c>
      <c r="F48" s="187" t="s">
        <v>21</v>
      </c>
      <c r="G48" s="195" t="s">
        <v>23</v>
      </c>
    </row>
    <row r="49" spans="1:7" ht="34.5" thickBot="1">
      <c r="A49" s="757"/>
      <c r="B49" s="188" t="s">
        <v>61</v>
      </c>
      <c r="C49" s="360" t="s">
        <v>183</v>
      </c>
      <c r="D49" s="360" t="s">
        <v>184</v>
      </c>
      <c r="E49" s="188" t="s">
        <v>62</v>
      </c>
      <c r="F49" s="188" t="s">
        <v>63</v>
      </c>
      <c r="G49" s="196"/>
    </row>
    <row r="50" spans="1:7" ht="12.75">
      <c r="A50" s="189" t="s">
        <v>169</v>
      </c>
      <c r="B50" s="89"/>
      <c r="C50" s="274"/>
      <c r="D50" s="274"/>
      <c r="E50" s="89"/>
      <c r="F50" s="89"/>
      <c r="G50" s="90"/>
    </row>
    <row r="51" spans="1:7" ht="12.75">
      <c r="A51" s="190" t="s">
        <v>170</v>
      </c>
      <c r="B51" s="91"/>
      <c r="C51" s="275"/>
      <c r="D51" s="275"/>
      <c r="E51" s="91"/>
      <c r="F51" s="91"/>
      <c r="G51" s="91"/>
    </row>
    <row r="52" spans="1:7" ht="12.75">
      <c r="A52" s="190" t="s">
        <v>171</v>
      </c>
      <c r="B52" s="91"/>
      <c r="C52" s="275"/>
      <c r="D52" s="275"/>
      <c r="E52" s="91"/>
      <c r="F52" s="91"/>
      <c r="G52" s="91"/>
    </row>
    <row r="53" spans="1:7" ht="12.75">
      <c r="A53" s="190" t="s">
        <v>172</v>
      </c>
      <c r="B53" s="91"/>
      <c r="C53" s="275"/>
      <c r="D53" s="275"/>
      <c r="E53" s="91"/>
      <c r="F53" s="91"/>
      <c r="G53" s="91"/>
    </row>
    <row r="54" spans="1:7" ht="13.5" thickBot="1">
      <c r="A54" s="191" t="s">
        <v>173</v>
      </c>
      <c r="B54" s="92"/>
      <c r="C54" s="276"/>
      <c r="D54" s="276"/>
      <c r="E54" s="92"/>
      <c r="F54" s="92"/>
      <c r="G54" s="92"/>
    </row>
    <row r="55" spans="1:7" ht="13.5" thickBot="1">
      <c r="A55" s="192" t="s">
        <v>59</v>
      </c>
      <c r="B55" s="193" t="s">
        <v>25</v>
      </c>
      <c r="C55" s="273" t="s">
        <v>180</v>
      </c>
      <c r="D55" s="273" t="s">
        <v>181</v>
      </c>
      <c r="E55" s="197" t="s">
        <v>26</v>
      </c>
      <c r="F55" s="197" t="s">
        <v>27</v>
      </c>
      <c r="G55" s="2"/>
    </row>
    <row r="56" spans="1:7" ht="12.75">
      <c r="A56" s="189" t="s">
        <v>169</v>
      </c>
      <c r="B56" s="194" t="e">
        <f>B50/E50*1000</f>
        <v>#DIV/0!</v>
      </c>
      <c r="C56" s="194" t="e">
        <f>C50/F50*1000</f>
        <v>#DIV/0!</v>
      </c>
      <c r="D56" s="194" t="e">
        <f>D50/F50*1000</f>
        <v>#DIV/0!</v>
      </c>
      <c r="E56" s="198" t="e">
        <f>E50/G50*100</f>
        <v>#DIV/0!</v>
      </c>
      <c r="F56" s="198" t="e">
        <f>F50/G50*100</f>
        <v>#DIV/0!</v>
      </c>
      <c r="G56" s="2"/>
    </row>
    <row r="57" spans="1:7" ht="12.75">
      <c r="A57" s="190" t="s">
        <v>170</v>
      </c>
      <c r="B57" s="178" t="e">
        <f>B51/E51*1000</f>
        <v>#DIV/0!</v>
      </c>
      <c r="C57" s="270" t="e">
        <f>SUM(C51:D51/F51*1000)</f>
        <v>#DIV/0!</v>
      </c>
      <c r="D57" s="270" t="e">
        <f>D51/F51*1000</f>
        <v>#DIV/0!</v>
      </c>
      <c r="E57" s="178" t="e">
        <f>E51/G51*100</f>
        <v>#DIV/0!</v>
      </c>
      <c r="F57" s="178" t="e">
        <f>F51/G51*100</f>
        <v>#DIV/0!</v>
      </c>
      <c r="G57" s="2"/>
    </row>
    <row r="58" spans="1:7" ht="12.75">
      <c r="A58" s="190" t="s">
        <v>171</v>
      </c>
      <c r="B58" s="178" t="e">
        <f>B52/E52*1000</f>
        <v>#DIV/0!</v>
      </c>
      <c r="C58" s="270" t="e">
        <f>SUM(C52:D52/F52*1000)</f>
        <v>#DIV/0!</v>
      </c>
      <c r="D58" s="270" t="e">
        <f>D52/F52*1000</f>
        <v>#DIV/0!</v>
      </c>
      <c r="E58" s="178" t="e">
        <f>E52/G52*100</f>
        <v>#DIV/0!</v>
      </c>
      <c r="F58" s="178" t="e">
        <f>F52/G52*100</f>
        <v>#DIV/0!</v>
      </c>
      <c r="G58" s="2"/>
    </row>
    <row r="59" spans="1:7" ht="12.75">
      <c r="A59" s="190" t="s">
        <v>172</v>
      </c>
      <c r="B59" s="178" t="e">
        <f>B53/E53*1000</f>
        <v>#DIV/0!</v>
      </c>
      <c r="C59" s="270" t="e">
        <f>SUM(C53:D53/F53*1000)</f>
        <v>#DIV/0!</v>
      </c>
      <c r="D59" s="270" t="e">
        <f>D53/F53*1000</f>
        <v>#DIV/0!</v>
      </c>
      <c r="E59" s="178" t="e">
        <f>E53/G53*100</f>
        <v>#DIV/0!</v>
      </c>
      <c r="F59" s="178" t="e">
        <f>F53/G53*100</f>
        <v>#DIV/0!</v>
      </c>
      <c r="G59" s="2"/>
    </row>
    <row r="60" spans="1:7" ht="13.5" thickBot="1">
      <c r="A60" s="191" t="s">
        <v>173</v>
      </c>
      <c r="B60" s="179" t="e">
        <f>B54/E54*1000</f>
        <v>#DIV/0!</v>
      </c>
      <c r="C60" s="271" t="e">
        <f>SUM(C54:D54/F54*1000)</f>
        <v>#DIV/0!</v>
      </c>
      <c r="D60" s="271" t="e">
        <f>D54/F54*1000</f>
        <v>#DIV/0!</v>
      </c>
      <c r="E60" s="179" t="e">
        <f>E54/G54*100</f>
        <v>#DIV/0!</v>
      </c>
      <c r="F60" s="179" t="e">
        <f>F54/G54*100</f>
        <v>#DIV/0!</v>
      </c>
      <c r="G60" s="2"/>
    </row>
    <row r="61" spans="3:4" ht="12.75">
      <c r="C61" s="38"/>
      <c r="D61" s="38"/>
    </row>
    <row r="62" spans="1:7" ht="16.5" thickBot="1">
      <c r="A62" s="598" t="s">
        <v>42</v>
      </c>
      <c r="B62" s="640"/>
      <c r="C62" s="640"/>
      <c r="D62" s="641"/>
      <c r="E62" s="641"/>
      <c r="F62" s="641"/>
      <c r="G62" s="641"/>
    </row>
    <row r="63" spans="1:7" ht="12.75" customHeight="1">
      <c r="A63" s="756" t="s">
        <v>185</v>
      </c>
      <c r="B63" s="187" t="s">
        <v>18</v>
      </c>
      <c r="C63" s="187" t="s">
        <v>174</v>
      </c>
      <c r="D63" s="187" t="s">
        <v>175</v>
      </c>
      <c r="E63" s="187" t="s">
        <v>20</v>
      </c>
      <c r="F63" s="187" t="s">
        <v>21</v>
      </c>
      <c r="G63" s="195" t="s">
        <v>23</v>
      </c>
    </row>
    <row r="64" spans="1:7" ht="34.5" thickBot="1">
      <c r="A64" s="757"/>
      <c r="B64" s="188" t="s">
        <v>61</v>
      </c>
      <c r="C64" s="360" t="s">
        <v>183</v>
      </c>
      <c r="D64" s="360" t="s">
        <v>184</v>
      </c>
      <c r="E64" s="188" t="s">
        <v>62</v>
      </c>
      <c r="F64" s="188" t="s">
        <v>63</v>
      </c>
      <c r="G64" s="196"/>
    </row>
    <row r="65" spans="1:7" ht="12.75">
      <c r="A65" s="189" t="s">
        <v>169</v>
      </c>
      <c r="B65" s="89"/>
      <c r="C65" s="274"/>
      <c r="D65" s="274"/>
      <c r="E65" s="89"/>
      <c r="F65" s="89"/>
      <c r="G65" s="90"/>
    </row>
    <row r="66" spans="1:7" ht="12.75">
      <c r="A66" s="190" t="s">
        <v>170</v>
      </c>
      <c r="B66" s="91"/>
      <c r="C66" s="275"/>
      <c r="D66" s="275"/>
      <c r="E66" s="91"/>
      <c r="F66" s="91"/>
      <c r="G66" s="91"/>
    </row>
    <row r="67" spans="1:7" ht="12.75">
      <c r="A67" s="190" t="s">
        <v>171</v>
      </c>
      <c r="B67" s="91"/>
      <c r="C67" s="275"/>
      <c r="D67" s="275"/>
      <c r="E67" s="91"/>
      <c r="F67" s="91"/>
      <c r="G67" s="91"/>
    </row>
    <row r="68" spans="1:7" ht="12.75">
      <c r="A68" s="190" t="s">
        <v>172</v>
      </c>
      <c r="B68" s="91"/>
      <c r="C68" s="275"/>
      <c r="D68" s="275"/>
      <c r="E68" s="91"/>
      <c r="F68" s="91"/>
      <c r="G68" s="91"/>
    </row>
    <row r="69" spans="1:7" ht="13.5" thickBot="1">
      <c r="A69" s="191" t="s">
        <v>173</v>
      </c>
      <c r="B69" s="92"/>
      <c r="C69" s="276"/>
      <c r="D69" s="276"/>
      <c r="E69" s="92"/>
      <c r="F69" s="92"/>
      <c r="G69" s="92"/>
    </row>
    <row r="70" spans="1:7" ht="13.5" thickBot="1">
      <c r="A70" s="192" t="s">
        <v>59</v>
      </c>
      <c r="B70" s="193" t="s">
        <v>25</v>
      </c>
      <c r="C70" s="273" t="s">
        <v>180</v>
      </c>
      <c r="D70" s="273" t="s">
        <v>181</v>
      </c>
      <c r="E70" s="197" t="s">
        <v>26</v>
      </c>
      <c r="F70" s="197" t="s">
        <v>27</v>
      </c>
      <c r="G70" s="2"/>
    </row>
    <row r="71" spans="1:7" ht="12.75">
      <c r="A71" s="189" t="s">
        <v>169</v>
      </c>
      <c r="B71" s="194" t="e">
        <f>B65/E65*1000</f>
        <v>#DIV/0!</v>
      </c>
      <c r="C71" s="194" t="e">
        <f>C65/F65*1000</f>
        <v>#DIV/0!</v>
      </c>
      <c r="D71" s="194" t="e">
        <f>D65/F65*1000</f>
        <v>#DIV/0!</v>
      </c>
      <c r="E71" s="198" t="e">
        <f>E65/G65*100</f>
        <v>#DIV/0!</v>
      </c>
      <c r="F71" s="198" t="e">
        <f>F65/G65*100</f>
        <v>#DIV/0!</v>
      </c>
      <c r="G71" s="2"/>
    </row>
    <row r="72" spans="1:7" ht="12.75">
      <c r="A72" s="190" t="s">
        <v>170</v>
      </c>
      <c r="B72" s="178" t="e">
        <f>B66/E66*1000</f>
        <v>#DIV/0!</v>
      </c>
      <c r="C72" s="270" t="e">
        <f>SUM(C66:D66/F66*1000)</f>
        <v>#DIV/0!</v>
      </c>
      <c r="D72" s="270" t="e">
        <f>D66/F66*1000</f>
        <v>#DIV/0!</v>
      </c>
      <c r="E72" s="178" t="e">
        <f>E66/G66*100</f>
        <v>#DIV/0!</v>
      </c>
      <c r="F72" s="178" t="e">
        <f>F66/G66*100</f>
        <v>#DIV/0!</v>
      </c>
      <c r="G72" s="2"/>
    </row>
    <row r="73" spans="1:7" ht="12.75">
      <c r="A73" s="190" t="s">
        <v>171</v>
      </c>
      <c r="B73" s="178" t="e">
        <f>B67/E67*1000</f>
        <v>#DIV/0!</v>
      </c>
      <c r="C73" s="270" t="e">
        <f>SUM(C67:D67/F67*1000)</f>
        <v>#DIV/0!</v>
      </c>
      <c r="D73" s="270" t="e">
        <f>D67/F67*1000</f>
        <v>#DIV/0!</v>
      </c>
      <c r="E73" s="178" t="e">
        <f>E67/G67*100</f>
        <v>#DIV/0!</v>
      </c>
      <c r="F73" s="178" t="e">
        <f>F67/G67*100</f>
        <v>#DIV/0!</v>
      </c>
      <c r="G73" s="2"/>
    </row>
    <row r="74" spans="1:7" ht="12.75">
      <c r="A74" s="190" t="s">
        <v>172</v>
      </c>
      <c r="B74" s="178" t="e">
        <f>B68/E68*1000</f>
        <v>#DIV/0!</v>
      </c>
      <c r="C74" s="270" t="e">
        <f>SUM(C68:D68/F68*1000)</f>
        <v>#DIV/0!</v>
      </c>
      <c r="D74" s="270" t="e">
        <f>D68/F68*1000</f>
        <v>#DIV/0!</v>
      </c>
      <c r="E74" s="178" t="e">
        <f>E68/G68*100</f>
        <v>#DIV/0!</v>
      </c>
      <c r="F74" s="178" t="e">
        <f>F68/G68*100</f>
        <v>#DIV/0!</v>
      </c>
      <c r="G74" s="2"/>
    </row>
    <row r="75" spans="1:7" ht="13.5" thickBot="1">
      <c r="A75" s="191" t="s">
        <v>173</v>
      </c>
      <c r="B75" s="179" t="e">
        <f>B69/E69*1000</f>
        <v>#DIV/0!</v>
      </c>
      <c r="C75" s="271" t="e">
        <f>SUM(C69:D69/F69*1000)</f>
        <v>#DIV/0!</v>
      </c>
      <c r="D75" s="271" t="e">
        <f>D69/F69*1000</f>
        <v>#DIV/0!</v>
      </c>
      <c r="E75" s="179" t="e">
        <f>E69/G69*100</f>
        <v>#DIV/0!</v>
      </c>
      <c r="F75" s="179" t="e">
        <f>F69/G69*100</f>
        <v>#DIV/0!</v>
      </c>
      <c r="G75" s="2"/>
    </row>
    <row r="76" spans="3:4" ht="12.75">
      <c r="C76" s="38"/>
      <c r="D76" s="38"/>
    </row>
    <row r="77" spans="1:7" ht="16.5" thickBot="1">
      <c r="A77" s="598" t="s">
        <v>43</v>
      </c>
      <c r="B77" s="640"/>
      <c r="C77" s="640"/>
      <c r="D77" s="641"/>
      <c r="E77" s="641"/>
      <c r="F77" s="641"/>
      <c r="G77" s="641"/>
    </row>
    <row r="78" spans="1:7" ht="15" customHeight="1">
      <c r="A78" s="756" t="s">
        <v>185</v>
      </c>
      <c r="B78" s="187" t="s">
        <v>18</v>
      </c>
      <c r="C78" s="187" t="s">
        <v>174</v>
      </c>
      <c r="D78" s="187" t="s">
        <v>175</v>
      </c>
      <c r="E78" s="187" t="s">
        <v>20</v>
      </c>
      <c r="F78" s="187" t="s">
        <v>21</v>
      </c>
      <c r="G78" s="195" t="s">
        <v>23</v>
      </c>
    </row>
    <row r="79" spans="1:7" ht="34.5" thickBot="1">
      <c r="A79" s="757"/>
      <c r="B79" s="188" t="s">
        <v>61</v>
      </c>
      <c r="C79" s="360" t="s">
        <v>183</v>
      </c>
      <c r="D79" s="360" t="s">
        <v>184</v>
      </c>
      <c r="E79" s="188" t="s">
        <v>62</v>
      </c>
      <c r="F79" s="188" t="s">
        <v>63</v>
      </c>
      <c r="G79" s="196"/>
    </row>
    <row r="80" spans="1:7" ht="12.75">
      <c r="A80" s="189" t="s">
        <v>169</v>
      </c>
      <c r="B80" s="89"/>
      <c r="C80" s="274"/>
      <c r="D80" s="274"/>
      <c r="E80" s="89"/>
      <c r="F80" s="89"/>
      <c r="G80" s="90"/>
    </row>
    <row r="81" spans="1:7" ht="12.75">
      <c r="A81" s="190" t="s">
        <v>170</v>
      </c>
      <c r="B81" s="91"/>
      <c r="C81" s="275"/>
      <c r="D81" s="275"/>
      <c r="E81" s="91"/>
      <c r="F81" s="91"/>
      <c r="G81" s="91"/>
    </row>
    <row r="82" spans="1:7" ht="12.75">
      <c r="A82" s="190" t="s">
        <v>171</v>
      </c>
      <c r="B82" s="91"/>
      <c r="C82" s="275"/>
      <c r="D82" s="275"/>
      <c r="E82" s="91"/>
      <c r="F82" s="91"/>
      <c r="G82" s="91"/>
    </row>
    <row r="83" spans="1:7" ht="12.75">
      <c r="A83" s="190" t="s">
        <v>172</v>
      </c>
      <c r="B83" s="91"/>
      <c r="C83" s="275"/>
      <c r="D83" s="275"/>
      <c r="E83" s="91"/>
      <c r="F83" s="91"/>
      <c r="G83" s="91"/>
    </row>
    <row r="84" spans="1:7" ht="13.5" thickBot="1">
      <c r="A84" s="191" t="s">
        <v>173</v>
      </c>
      <c r="B84" s="92"/>
      <c r="C84" s="276"/>
      <c r="D84" s="276"/>
      <c r="E84" s="92"/>
      <c r="F84" s="92"/>
      <c r="G84" s="92"/>
    </row>
    <row r="85" spans="1:7" ht="13.5" thickBot="1">
      <c r="A85" s="192" t="s">
        <v>59</v>
      </c>
      <c r="B85" s="193" t="s">
        <v>25</v>
      </c>
      <c r="C85" s="273" t="s">
        <v>180</v>
      </c>
      <c r="D85" s="273" t="s">
        <v>181</v>
      </c>
      <c r="E85" s="197" t="s">
        <v>26</v>
      </c>
      <c r="F85" s="197" t="s">
        <v>27</v>
      </c>
      <c r="G85" s="2"/>
    </row>
    <row r="86" spans="1:7" ht="12.75">
      <c r="A86" s="189" t="s">
        <v>169</v>
      </c>
      <c r="B86" s="194" t="e">
        <f>B80/E80*1000</f>
        <v>#DIV/0!</v>
      </c>
      <c r="C86" s="194" t="e">
        <f>C80/F80*1000</f>
        <v>#DIV/0!</v>
      </c>
      <c r="D86" s="194" t="e">
        <f>D80/F80*1000</f>
        <v>#DIV/0!</v>
      </c>
      <c r="E86" s="198" t="e">
        <f>E80/G80*100</f>
        <v>#DIV/0!</v>
      </c>
      <c r="F86" s="198" t="e">
        <f>F80/G80*100</f>
        <v>#DIV/0!</v>
      </c>
      <c r="G86" s="2"/>
    </row>
    <row r="87" spans="1:7" ht="12.75">
      <c r="A87" s="190" t="s">
        <v>170</v>
      </c>
      <c r="B87" s="178" t="e">
        <f>B81/E81*1000</f>
        <v>#DIV/0!</v>
      </c>
      <c r="C87" s="270" t="e">
        <f>SUM(C81:D81/F81*1000)</f>
        <v>#DIV/0!</v>
      </c>
      <c r="D87" s="270" t="e">
        <f>D81/F81*1000</f>
        <v>#DIV/0!</v>
      </c>
      <c r="E87" s="178" t="e">
        <f>E81/G81*100</f>
        <v>#DIV/0!</v>
      </c>
      <c r="F87" s="178" t="e">
        <f>F81/G81*100</f>
        <v>#DIV/0!</v>
      </c>
      <c r="G87" s="2"/>
    </row>
    <row r="88" spans="1:7" ht="12.75">
      <c r="A88" s="190" t="s">
        <v>171</v>
      </c>
      <c r="B88" s="178" t="e">
        <f>B82/E82*1000</f>
        <v>#DIV/0!</v>
      </c>
      <c r="C88" s="270" t="e">
        <f>SUM(C82:D82/F82*1000)</f>
        <v>#DIV/0!</v>
      </c>
      <c r="D88" s="270" t="e">
        <f>D82/F82*1000</f>
        <v>#DIV/0!</v>
      </c>
      <c r="E88" s="178" t="e">
        <f>E82/G82*100</f>
        <v>#DIV/0!</v>
      </c>
      <c r="F88" s="178" t="e">
        <f>F82/G82*100</f>
        <v>#DIV/0!</v>
      </c>
      <c r="G88" s="2"/>
    </row>
    <row r="89" spans="1:7" ht="12.75">
      <c r="A89" s="190" t="s">
        <v>172</v>
      </c>
      <c r="B89" s="178" t="e">
        <f>B83/E83*1000</f>
        <v>#DIV/0!</v>
      </c>
      <c r="C89" s="270" t="e">
        <f>SUM(C83:D83/F83*1000)</f>
        <v>#DIV/0!</v>
      </c>
      <c r="D89" s="270" t="e">
        <f>D83/F83*1000</f>
        <v>#DIV/0!</v>
      </c>
      <c r="E89" s="178" t="e">
        <f>E83/G83*100</f>
        <v>#DIV/0!</v>
      </c>
      <c r="F89" s="178" t="e">
        <f>F83/G83*100</f>
        <v>#DIV/0!</v>
      </c>
      <c r="G89" s="2"/>
    </row>
    <row r="90" spans="1:7" ht="13.5" thickBot="1">
      <c r="A90" s="191" t="s">
        <v>173</v>
      </c>
      <c r="B90" s="179" t="e">
        <f>B84/E84*1000</f>
        <v>#DIV/0!</v>
      </c>
      <c r="C90" s="271" t="e">
        <f>SUM(C84:D84/F84*1000)</f>
        <v>#DIV/0!</v>
      </c>
      <c r="D90" s="271" t="e">
        <f>D84/F84*1000</f>
        <v>#DIV/0!</v>
      </c>
      <c r="E90" s="179" t="e">
        <f>E84/G84*100</f>
        <v>#DIV/0!</v>
      </c>
      <c r="F90" s="179" t="e">
        <f>F84/G84*100</f>
        <v>#DIV/0!</v>
      </c>
      <c r="G90" s="2"/>
    </row>
    <row r="91" spans="3:4" ht="12.75">
      <c r="C91" s="38"/>
      <c r="D91" s="38"/>
    </row>
    <row r="92" spans="1:7" ht="16.5" thickBot="1">
      <c r="A92" s="598" t="s">
        <v>44</v>
      </c>
      <c r="B92" s="640"/>
      <c r="C92" s="640"/>
      <c r="D92" s="641"/>
      <c r="E92" s="641"/>
      <c r="F92" s="641"/>
      <c r="G92" s="641"/>
    </row>
    <row r="93" spans="1:7" ht="12.75" customHeight="1">
      <c r="A93" s="756" t="s">
        <v>185</v>
      </c>
      <c r="B93" s="187" t="s">
        <v>18</v>
      </c>
      <c r="C93" s="187" t="s">
        <v>174</v>
      </c>
      <c r="D93" s="187" t="s">
        <v>175</v>
      </c>
      <c r="E93" s="187" t="s">
        <v>20</v>
      </c>
      <c r="F93" s="187" t="s">
        <v>21</v>
      </c>
      <c r="G93" s="195" t="s">
        <v>23</v>
      </c>
    </row>
    <row r="94" spans="1:7" ht="34.5" thickBot="1">
      <c r="A94" s="757"/>
      <c r="B94" s="188" t="s">
        <v>61</v>
      </c>
      <c r="C94" s="360" t="s">
        <v>183</v>
      </c>
      <c r="D94" s="360" t="s">
        <v>184</v>
      </c>
      <c r="E94" s="188" t="s">
        <v>62</v>
      </c>
      <c r="F94" s="188" t="s">
        <v>63</v>
      </c>
      <c r="G94" s="196"/>
    </row>
    <row r="95" spans="1:7" ht="12.75">
      <c r="A95" s="189" t="s">
        <v>169</v>
      </c>
      <c r="B95" s="89"/>
      <c r="C95" s="274"/>
      <c r="D95" s="274"/>
      <c r="E95" s="89"/>
      <c r="F95" s="89"/>
      <c r="G95" s="90"/>
    </row>
    <row r="96" spans="1:7" ht="12.75">
      <c r="A96" s="190" t="s">
        <v>170</v>
      </c>
      <c r="B96" s="91"/>
      <c r="C96" s="275"/>
      <c r="D96" s="275"/>
      <c r="E96" s="91"/>
      <c r="F96" s="91"/>
      <c r="G96" s="91"/>
    </row>
    <row r="97" spans="1:7" ht="12.75">
      <c r="A97" s="190" t="s">
        <v>171</v>
      </c>
      <c r="B97" s="91"/>
      <c r="C97" s="275"/>
      <c r="D97" s="275"/>
      <c r="E97" s="91"/>
      <c r="F97" s="91"/>
      <c r="G97" s="91"/>
    </row>
    <row r="98" spans="1:7" ht="12.75">
      <c r="A98" s="190" t="s">
        <v>172</v>
      </c>
      <c r="B98" s="91"/>
      <c r="C98" s="275"/>
      <c r="D98" s="275"/>
      <c r="E98" s="91"/>
      <c r="F98" s="91"/>
      <c r="G98" s="91"/>
    </row>
    <row r="99" spans="1:7" ht="13.5" thickBot="1">
      <c r="A99" s="191" t="s">
        <v>173</v>
      </c>
      <c r="B99" s="92"/>
      <c r="C99" s="276"/>
      <c r="D99" s="276"/>
      <c r="E99" s="92"/>
      <c r="F99" s="92"/>
      <c r="G99" s="92"/>
    </row>
    <row r="100" spans="1:7" ht="13.5" thickBot="1">
      <c r="A100" s="192" t="s">
        <v>59</v>
      </c>
      <c r="B100" s="193" t="s">
        <v>25</v>
      </c>
      <c r="C100" s="273" t="s">
        <v>180</v>
      </c>
      <c r="D100" s="273" t="s">
        <v>181</v>
      </c>
      <c r="E100" s="197" t="s">
        <v>26</v>
      </c>
      <c r="F100" s="197" t="s">
        <v>27</v>
      </c>
      <c r="G100" s="2"/>
    </row>
    <row r="101" spans="1:7" ht="12.75">
      <c r="A101" s="189" t="s">
        <v>169</v>
      </c>
      <c r="B101" s="194" t="e">
        <f>B95/E95*1000</f>
        <v>#DIV/0!</v>
      </c>
      <c r="C101" s="194" t="e">
        <f>C95/F95*1000</f>
        <v>#DIV/0!</v>
      </c>
      <c r="D101" s="194" t="e">
        <f>D95/F95*1000</f>
        <v>#DIV/0!</v>
      </c>
      <c r="E101" s="198" t="e">
        <f>E95/G95*100</f>
        <v>#DIV/0!</v>
      </c>
      <c r="F101" s="198" t="e">
        <f>F95/G95*100</f>
        <v>#DIV/0!</v>
      </c>
      <c r="G101" s="2"/>
    </row>
    <row r="102" spans="1:7" ht="12.75">
      <c r="A102" s="190" t="s">
        <v>170</v>
      </c>
      <c r="B102" s="178" t="e">
        <f>B96/E96*1000</f>
        <v>#DIV/0!</v>
      </c>
      <c r="C102" s="270" t="e">
        <f>SUM(C96:D96/F96*1000)</f>
        <v>#DIV/0!</v>
      </c>
      <c r="D102" s="270" t="e">
        <f>D96/F96*1000</f>
        <v>#DIV/0!</v>
      </c>
      <c r="E102" s="178" t="e">
        <f>E96/G96*100</f>
        <v>#DIV/0!</v>
      </c>
      <c r="F102" s="178" t="e">
        <f>F96/G96*100</f>
        <v>#DIV/0!</v>
      </c>
      <c r="G102" s="2"/>
    </row>
    <row r="103" spans="1:7" ht="12.75">
      <c r="A103" s="190" t="s">
        <v>171</v>
      </c>
      <c r="B103" s="178" t="e">
        <f>B97/E97*1000</f>
        <v>#DIV/0!</v>
      </c>
      <c r="C103" s="270" t="e">
        <f>SUM(C97:D97/F97*1000)</f>
        <v>#DIV/0!</v>
      </c>
      <c r="D103" s="270" t="e">
        <f>D97/F97*1000</f>
        <v>#DIV/0!</v>
      </c>
      <c r="E103" s="178" t="e">
        <f>E97/G97*100</f>
        <v>#DIV/0!</v>
      </c>
      <c r="F103" s="178" t="e">
        <f>F97/G97*100</f>
        <v>#DIV/0!</v>
      </c>
      <c r="G103" s="2"/>
    </row>
    <row r="104" spans="1:7" ht="12.75">
      <c r="A104" s="190" t="s">
        <v>172</v>
      </c>
      <c r="B104" s="178" t="e">
        <f>B98/E98*1000</f>
        <v>#DIV/0!</v>
      </c>
      <c r="C104" s="270" t="e">
        <f>SUM(C98:D98/F98*1000)</f>
        <v>#DIV/0!</v>
      </c>
      <c r="D104" s="270" t="e">
        <f>D98/F98*1000</f>
        <v>#DIV/0!</v>
      </c>
      <c r="E104" s="178" t="e">
        <f>E98/G98*100</f>
        <v>#DIV/0!</v>
      </c>
      <c r="F104" s="178" t="e">
        <f>F98/G98*100</f>
        <v>#DIV/0!</v>
      </c>
      <c r="G104" s="2"/>
    </row>
    <row r="105" spans="1:7" ht="13.5" thickBot="1">
      <c r="A105" s="191" t="s">
        <v>173</v>
      </c>
      <c r="B105" s="179" t="e">
        <f>B99/E99*1000</f>
        <v>#DIV/0!</v>
      </c>
      <c r="C105" s="271" t="e">
        <f>SUM(C99:D99/F99*1000)</f>
        <v>#DIV/0!</v>
      </c>
      <c r="D105" s="271" t="e">
        <f>D99/F99*1000</f>
        <v>#DIV/0!</v>
      </c>
      <c r="E105" s="179" t="e">
        <f>E99/G99*100</f>
        <v>#DIV/0!</v>
      </c>
      <c r="F105" s="179" t="e">
        <f>F99/G99*100</f>
        <v>#DIV/0!</v>
      </c>
      <c r="G105" s="2"/>
    </row>
    <row r="106" spans="3:4" ht="12.75">
      <c r="C106" s="38"/>
      <c r="D106" s="38"/>
    </row>
    <row r="107" spans="1:7" ht="16.5" thickBot="1">
      <c r="A107" s="598" t="s">
        <v>45</v>
      </c>
      <c r="B107" s="640"/>
      <c r="C107" s="640"/>
      <c r="D107" s="641"/>
      <c r="E107" s="641"/>
      <c r="F107" s="641"/>
      <c r="G107" s="641"/>
    </row>
    <row r="108" spans="1:7" ht="12.75" customHeight="1">
      <c r="A108" s="756" t="s">
        <v>185</v>
      </c>
      <c r="B108" s="187" t="s">
        <v>18</v>
      </c>
      <c r="C108" s="187" t="s">
        <v>174</v>
      </c>
      <c r="D108" s="187" t="s">
        <v>175</v>
      </c>
      <c r="E108" s="187" t="s">
        <v>20</v>
      </c>
      <c r="F108" s="187" t="s">
        <v>21</v>
      </c>
      <c r="G108" s="195" t="s">
        <v>23</v>
      </c>
    </row>
    <row r="109" spans="1:7" ht="34.5" thickBot="1">
      <c r="A109" s="757"/>
      <c r="B109" s="188" t="s">
        <v>61</v>
      </c>
      <c r="C109" s="360" t="s">
        <v>183</v>
      </c>
      <c r="D109" s="360" t="s">
        <v>184</v>
      </c>
      <c r="E109" s="188" t="s">
        <v>62</v>
      </c>
      <c r="F109" s="188" t="s">
        <v>63</v>
      </c>
      <c r="G109" s="196"/>
    </row>
    <row r="110" spans="1:7" ht="12.75">
      <c r="A110" s="189" t="s">
        <v>169</v>
      </c>
      <c r="B110" s="89"/>
      <c r="C110" s="274"/>
      <c r="D110" s="274"/>
      <c r="E110" s="89"/>
      <c r="F110" s="89"/>
      <c r="G110" s="90"/>
    </row>
    <row r="111" spans="1:7" ht="12.75">
      <c r="A111" s="190" t="s">
        <v>170</v>
      </c>
      <c r="B111" s="91"/>
      <c r="C111" s="275"/>
      <c r="D111" s="275"/>
      <c r="E111" s="91"/>
      <c r="F111" s="91"/>
      <c r="G111" s="91"/>
    </row>
    <row r="112" spans="1:7" ht="12.75">
      <c r="A112" s="190" t="s">
        <v>171</v>
      </c>
      <c r="B112" s="91"/>
      <c r="C112" s="275"/>
      <c r="D112" s="275"/>
      <c r="E112" s="91"/>
      <c r="F112" s="91"/>
      <c r="G112" s="91"/>
    </row>
    <row r="113" spans="1:7" ht="12.75">
      <c r="A113" s="190" t="s">
        <v>172</v>
      </c>
      <c r="B113" s="91"/>
      <c r="C113" s="275"/>
      <c r="D113" s="275"/>
      <c r="E113" s="91"/>
      <c r="F113" s="91"/>
      <c r="G113" s="91"/>
    </row>
    <row r="114" spans="1:7" ht="13.5" thickBot="1">
      <c r="A114" s="191" t="s">
        <v>173</v>
      </c>
      <c r="B114" s="92"/>
      <c r="C114" s="276"/>
      <c r="D114" s="276"/>
      <c r="E114" s="92"/>
      <c r="F114" s="92"/>
      <c r="G114" s="92"/>
    </row>
    <row r="115" spans="1:7" ht="13.5" thickBot="1">
      <c r="A115" s="192" t="s">
        <v>59</v>
      </c>
      <c r="B115" s="193" t="s">
        <v>25</v>
      </c>
      <c r="C115" s="273" t="s">
        <v>180</v>
      </c>
      <c r="D115" s="273" t="s">
        <v>181</v>
      </c>
      <c r="E115" s="197" t="s">
        <v>26</v>
      </c>
      <c r="F115" s="197" t="s">
        <v>27</v>
      </c>
      <c r="G115" s="2"/>
    </row>
    <row r="116" spans="1:7" ht="12.75">
      <c r="A116" s="189" t="s">
        <v>169</v>
      </c>
      <c r="B116" s="194" t="e">
        <f>B110/E110*1000</f>
        <v>#DIV/0!</v>
      </c>
      <c r="C116" s="194" t="e">
        <f>C110/F110*1000</f>
        <v>#DIV/0!</v>
      </c>
      <c r="D116" s="194" t="e">
        <f>D110/F110*1000</f>
        <v>#DIV/0!</v>
      </c>
      <c r="E116" s="198" t="e">
        <f>E110/G110*100</f>
        <v>#DIV/0!</v>
      </c>
      <c r="F116" s="198" t="e">
        <f>F110/G110*100</f>
        <v>#DIV/0!</v>
      </c>
      <c r="G116" s="2"/>
    </row>
    <row r="117" spans="1:7" ht="12.75">
      <c r="A117" s="190" t="s">
        <v>170</v>
      </c>
      <c r="B117" s="178" t="e">
        <f>B111/E111*1000</f>
        <v>#DIV/0!</v>
      </c>
      <c r="C117" s="270" t="e">
        <f>SUM(C111:D111/F111*1000)</f>
        <v>#DIV/0!</v>
      </c>
      <c r="D117" s="270" t="e">
        <f>D111/F111*1000</f>
        <v>#DIV/0!</v>
      </c>
      <c r="E117" s="178" t="e">
        <f>E111/G111*100</f>
        <v>#DIV/0!</v>
      </c>
      <c r="F117" s="178" t="e">
        <f>F111/G111*100</f>
        <v>#DIV/0!</v>
      </c>
      <c r="G117" s="2"/>
    </row>
    <row r="118" spans="1:7" ht="12.75">
      <c r="A118" s="190" t="s">
        <v>171</v>
      </c>
      <c r="B118" s="178" t="e">
        <f>B112/E112*1000</f>
        <v>#DIV/0!</v>
      </c>
      <c r="C118" s="270" t="e">
        <f>SUM(C112:D112/F112*1000)</f>
        <v>#DIV/0!</v>
      </c>
      <c r="D118" s="270" t="e">
        <f>D112/F112*1000</f>
        <v>#DIV/0!</v>
      </c>
      <c r="E118" s="178" t="e">
        <f>E112/G112*100</f>
        <v>#DIV/0!</v>
      </c>
      <c r="F118" s="178" t="e">
        <f>F112/G112*100</f>
        <v>#DIV/0!</v>
      </c>
      <c r="G118" s="2"/>
    </row>
    <row r="119" spans="1:7" ht="12.75">
      <c r="A119" s="190" t="s">
        <v>172</v>
      </c>
      <c r="B119" s="178" t="e">
        <f>B113/E113*1000</f>
        <v>#DIV/0!</v>
      </c>
      <c r="C119" s="270" t="e">
        <f>SUM(C113:D113/F113*1000)</f>
        <v>#DIV/0!</v>
      </c>
      <c r="D119" s="270" t="e">
        <f>D113/F113*1000</f>
        <v>#DIV/0!</v>
      </c>
      <c r="E119" s="178" t="e">
        <f>E113/G113*100</f>
        <v>#DIV/0!</v>
      </c>
      <c r="F119" s="178" t="e">
        <f>F113/G113*100</f>
        <v>#DIV/0!</v>
      </c>
      <c r="G119" s="2"/>
    </row>
    <row r="120" spans="1:7" ht="13.5" thickBot="1">
      <c r="A120" s="191" t="s">
        <v>173</v>
      </c>
      <c r="B120" s="179" t="e">
        <f>B114/E114*1000</f>
        <v>#DIV/0!</v>
      </c>
      <c r="C120" s="271" t="e">
        <f>SUM(C114:D114/F114*1000)</f>
        <v>#DIV/0!</v>
      </c>
      <c r="D120" s="271" t="e">
        <f>D114/F114*1000</f>
        <v>#DIV/0!</v>
      </c>
      <c r="E120" s="179" t="e">
        <f>E114/G114*100</f>
        <v>#DIV/0!</v>
      </c>
      <c r="F120" s="179" t="e">
        <f>F114/G114*100</f>
        <v>#DIV/0!</v>
      </c>
      <c r="G120" s="2"/>
    </row>
    <row r="121" spans="3:4" ht="12.75">
      <c r="C121" s="38"/>
      <c r="D121" s="38"/>
    </row>
    <row r="122" spans="1:7" ht="16.5" thickBot="1">
      <c r="A122" s="598" t="s">
        <v>46</v>
      </c>
      <c r="B122" s="640"/>
      <c r="C122" s="640"/>
      <c r="D122" s="641"/>
      <c r="E122" s="641"/>
      <c r="F122" s="641"/>
      <c r="G122" s="641"/>
    </row>
    <row r="123" spans="1:7" ht="12.75" customHeight="1">
      <c r="A123" s="756" t="s">
        <v>185</v>
      </c>
      <c r="B123" s="187" t="s">
        <v>18</v>
      </c>
      <c r="C123" s="187" t="s">
        <v>174</v>
      </c>
      <c r="D123" s="187" t="s">
        <v>175</v>
      </c>
      <c r="E123" s="187" t="s">
        <v>20</v>
      </c>
      <c r="F123" s="187" t="s">
        <v>21</v>
      </c>
      <c r="G123" s="195" t="s">
        <v>23</v>
      </c>
    </row>
    <row r="124" spans="1:7" ht="34.5" thickBot="1">
      <c r="A124" s="757"/>
      <c r="B124" s="188" t="s">
        <v>61</v>
      </c>
      <c r="C124" s="360" t="s">
        <v>183</v>
      </c>
      <c r="D124" s="360" t="s">
        <v>184</v>
      </c>
      <c r="E124" s="188" t="s">
        <v>62</v>
      </c>
      <c r="F124" s="188" t="s">
        <v>63</v>
      </c>
      <c r="G124" s="196"/>
    </row>
    <row r="125" spans="1:7" ht="12.75">
      <c r="A125" s="189" t="s">
        <v>169</v>
      </c>
      <c r="B125" s="89"/>
      <c r="C125" s="274"/>
      <c r="D125" s="274"/>
      <c r="E125" s="89"/>
      <c r="F125" s="89"/>
      <c r="G125" s="90"/>
    </row>
    <row r="126" spans="1:7" ht="12.75">
      <c r="A126" s="190" t="s">
        <v>170</v>
      </c>
      <c r="B126" s="91"/>
      <c r="C126" s="275"/>
      <c r="D126" s="275"/>
      <c r="E126" s="91"/>
      <c r="F126" s="91"/>
      <c r="G126" s="91"/>
    </row>
    <row r="127" spans="1:7" ht="12.75">
      <c r="A127" s="190" t="s">
        <v>171</v>
      </c>
      <c r="B127" s="91"/>
      <c r="C127" s="275"/>
      <c r="D127" s="275"/>
      <c r="E127" s="91"/>
      <c r="F127" s="91"/>
      <c r="G127" s="91"/>
    </row>
    <row r="128" spans="1:7" ht="12.75">
      <c r="A128" s="190" t="s">
        <v>172</v>
      </c>
      <c r="B128" s="91"/>
      <c r="C128" s="275"/>
      <c r="D128" s="275"/>
      <c r="E128" s="91"/>
      <c r="F128" s="91"/>
      <c r="G128" s="91"/>
    </row>
    <row r="129" spans="1:7" ht="13.5" thickBot="1">
      <c r="A129" s="191" t="s">
        <v>173</v>
      </c>
      <c r="B129" s="92"/>
      <c r="C129" s="276"/>
      <c r="D129" s="276"/>
      <c r="E129" s="92"/>
      <c r="F129" s="92"/>
      <c r="G129" s="92"/>
    </row>
    <row r="130" spans="1:7" ht="13.5" thickBot="1">
      <c r="A130" s="192" t="s">
        <v>59</v>
      </c>
      <c r="B130" s="193" t="s">
        <v>25</v>
      </c>
      <c r="C130" s="273" t="s">
        <v>180</v>
      </c>
      <c r="D130" s="273" t="s">
        <v>181</v>
      </c>
      <c r="E130" s="197" t="s">
        <v>26</v>
      </c>
      <c r="F130" s="197" t="s">
        <v>27</v>
      </c>
      <c r="G130" s="2"/>
    </row>
    <row r="131" spans="1:7" ht="12.75">
      <c r="A131" s="189" t="s">
        <v>169</v>
      </c>
      <c r="B131" s="194" t="e">
        <f>B125/E125*1000</f>
        <v>#DIV/0!</v>
      </c>
      <c r="C131" s="194" t="e">
        <f>C125/F125*1000</f>
        <v>#DIV/0!</v>
      </c>
      <c r="D131" s="194" t="e">
        <f>D125/F125*1000</f>
        <v>#DIV/0!</v>
      </c>
      <c r="E131" s="198" t="e">
        <f>E125/G125*100</f>
        <v>#DIV/0!</v>
      </c>
      <c r="F131" s="198" t="e">
        <f>F125/G125*100</f>
        <v>#DIV/0!</v>
      </c>
      <c r="G131" s="2"/>
    </row>
    <row r="132" spans="1:7" ht="12.75">
      <c r="A132" s="190" t="s">
        <v>170</v>
      </c>
      <c r="B132" s="178" t="e">
        <f>B126/E126*1000</f>
        <v>#DIV/0!</v>
      </c>
      <c r="C132" s="270" t="e">
        <f>SUM(C126:D126/F126*1000)</f>
        <v>#DIV/0!</v>
      </c>
      <c r="D132" s="270" t="e">
        <f>D126/F126*1000</f>
        <v>#DIV/0!</v>
      </c>
      <c r="E132" s="178" t="e">
        <f>E126/G126*100</f>
        <v>#DIV/0!</v>
      </c>
      <c r="F132" s="178" t="e">
        <f>F126/G126*100</f>
        <v>#DIV/0!</v>
      </c>
      <c r="G132" s="2"/>
    </row>
    <row r="133" spans="1:7" ht="12.75">
      <c r="A133" s="190" t="s">
        <v>171</v>
      </c>
      <c r="B133" s="178" t="e">
        <f>B127/E127*1000</f>
        <v>#DIV/0!</v>
      </c>
      <c r="C133" s="270" t="e">
        <f>SUM(C127:D127/F127*1000)</f>
        <v>#DIV/0!</v>
      </c>
      <c r="D133" s="270" t="e">
        <f>D127/F127*1000</f>
        <v>#DIV/0!</v>
      </c>
      <c r="E133" s="178" t="e">
        <f>E127/G127*100</f>
        <v>#DIV/0!</v>
      </c>
      <c r="F133" s="178" t="e">
        <f>F127/G127*100</f>
        <v>#DIV/0!</v>
      </c>
      <c r="G133" s="2"/>
    </row>
    <row r="134" spans="1:7" ht="12.75">
      <c r="A134" s="190" t="s">
        <v>172</v>
      </c>
      <c r="B134" s="178" t="e">
        <f>B128/E128*1000</f>
        <v>#DIV/0!</v>
      </c>
      <c r="C134" s="270" t="e">
        <f>SUM(C128:D128/F128*1000)</f>
        <v>#DIV/0!</v>
      </c>
      <c r="D134" s="270" t="e">
        <f>D128/F128*1000</f>
        <v>#DIV/0!</v>
      </c>
      <c r="E134" s="178" t="e">
        <f>E128/G128*100</f>
        <v>#DIV/0!</v>
      </c>
      <c r="F134" s="178" t="e">
        <f>F128/G128*100</f>
        <v>#DIV/0!</v>
      </c>
      <c r="G134" s="2"/>
    </row>
    <row r="135" spans="1:7" ht="13.5" thickBot="1">
      <c r="A135" s="191" t="s">
        <v>173</v>
      </c>
      <c r="B135" s="179" t="e">
        <f>B129/E129*1000</f>
        <v>#DIV/0!</v>
      </c>
      <c r="C135" s="271" t="e">
        <f>SUM(C129:D129/F129*1000)</f>
        <v>#DIV/0!</v>
      </c>
      <c r="D135" s="271" t="e">
        <f>D129/F129*1000</f>
        <v>#DIV/0!</v>
      </c>
      <c r="E135" s="179" t="e">
        <f>E129/G129*100</f>
        <v>#DIV/0!</v>
      </c>
      <c r="F135" s="179" t="e">
        <f>F129/G129*100</f>
        <v>#DIV/0!</v>
      </c>
      <c r="G135" s="2"/>
    </row>
    <row r="136" spans="3:4" ht="12.75">
      <c r="C136" s="38"/>
      <c r="D136" s="38"/>
    </row>
    <row r="137" spans="1:7" ht="16.5" thickBot="1">
      <c r="A137" s="598" t="s">
        <v>47</v>
      </c>
      <c r="B137" s="640"/>
      <c r="C137" s="640"/>
      <c r="D137" s="641"/>
      <c r="E137" s="641"/>
      <c r="F137" s="641"/>
      <c r="G137" s="641"/>
    </row>
    <row r="138" spans="1:7" ht="12.75" customHeight="1">
      <c r="A138" s="756" t="s">
        <v>185</v>
      </c>
      <c r="B138" s="187" t="s">
        <v>18</v>
      </c>
      <c r="C138" s="187" t="s">
        <v>174</v>
      </c>
      <c r="D138" s="187" t="s">
        <v>175</v>
      </c>
      <c r="E138" s="187" t="s">
        <v>20</v>
      </c>
      <c r="F138" s="187" t="s">
        <v>21</v>
      </c>
      <c r="G138" s="195" t="s">
        <v>23</v>
      </c>
    </row>
    <row r="139" spans="1:7" ht="34.5" thickBot="1">
      <c r="A139" s="757"/>
      <c r="B139" s="188" t="s">
        <v>61</v>
      </c>
      <c r="C139" s="360" t="s">
        <v>183</v>
      </c>
      <c r="D139" s="360" t="s">
        <v>184</v>
      </c>
      <c r="E139" s="188" t="s">
        <v>62</v>
      </c>
      <c r="F139" s="188" t="s">
        <v>63</v>
      </c>
      <c r="G139" s="196"/>
    </row>
    <row r="140" spans="1:7" ht="12.75">
      <c r="A140" s="189" t="s">
        <v>169</v>
      </c>
      <c r="B140" s="89"/>
      <c r="C140" s="274"/>
      <c r="D140" s="274"/>
      <c r="E140" s="89"/>
      <c r="F140" s="89"/>
      <c r="G140" s="90"/>
    </row>
    <row r="141" spans="1:7" ht="12.75">
      <c r="A141" s="190" t="s">
        <v>170</v>
      </c>
      <c r="B141" s="91"/>
      <c r="C141" s="275"/>
      <c r="D141" s="275"/>
      <c r="E141" s="91"/>
      <c r="F141" s="91"/>
      <c r="G141" s="91"/>
    </row>
    <row r="142" spans="1:7" ht="12.75">
      <c r="A142" s="190" t="s">
        <v>171</v>
      </c>
      <c r="B142" s="91"/>
      <c r="C142" s="275"/>
      <c r="D142" s="275"/>
      <c r="E142" s="91"/>
      <c r="F142" s="91"/>
      <c r="G142" s="91"/>
    </row>
    <row r="143" spans="1:7" ht="12.75">
      <c r="A143" s="190" t="s">
        <v>172</v>
      </c>
      <c r="B143" s="91"/>
      <c r="C143" s="275"/>
      <c r="D143" s="275"/>
      <c r="E143" s="91"/>
      <c r="F143" s="91"/>
      <c r="G143" s="91"/>
    </row>
    <row r="144" spans="1:7" ht="13.5" thickBot="1">
      <c r="A144" s="191" t="s">
        <v>173</v>
      </c>
      <c r="B144" s="92"/>
      <c r="C144" s="276"/>
      <c r="D144" s="276"/>
      <c r="E144" s="92"/>
      <c r="F144" s="92"/>
      <c r="G144" s="92"/>
    </row>
    <row r="145" spans="1:7" ht="13.5" thickBot="1">
      <c r="A145" s="192" t="s">
        <v>59</v>
      </c>
      <c r="B145" s="193" t="s">
        <v>25</v>
      </c>
      <c r="C145" s="273" t="s">
        <v>180</v>
      </c>
      <c r="D145" s="273" t="s">
        <v>181</v>
      </c>
      <c r="E145" s="197" t="s">
        <v>26</v>
      </c>
      <c r="F145" s="197" t="s">
        <v>27</v>
      </c>
      <c r="G145" s="2"/>
    </row>
    <row r="146" spans="1:7" ht="12.75">
      <c r="A146" s="189" t="s">
        <v>169</v>
      </c>
      <c r="B146" s="194" t="e">
        <f>B140/E140*1000</f>
        <v>#DIV/0!</v>
      </c>
      <c r="C146" s="194" t="e">
        <f>C140/F140*1000</f>
        <v>#DIV/0!</v>
      </c>
      <c r="D146" s="194" t="e">
        <f>D140/F140*1000</f>
        <v>#DIV/0!</v>
      </c>
      <c r="E146" s="198" t="e">
        <f>E140/G140*100</f>
        <v>#DIV/0!</v>
      </c>
      <c r="F146" s="198" t="e">
        <f>F140/G140*100</f>
        <v>#DIV/0!</v>
      </c>
      <c r="G146" s="2"/>
    </row>
    <row r="147" spans="1:7" ht="12.75">
      <c r="A147" s="190" t="s">
        <v>170</v>
      </c>
      <c r="B147" s="178" t="e">
        <f>B141/E141*1000</f>
        <v>#DIV/0!</v>
      </c>
      <c r="C147" s="270" t="e">
        <f>SUM(C141:D141/F141*1000)</f>
        <v>#DIV/0!</v>
      </c>
      <c r="D147" s="270" t="e">
        <f>D141/F141*1000</f>
        <v>#DIV/0!</v>
      </c>
      <c r="E147" s="178" t="e">
        <f>E141/G141*100</f>
        <v>#DIV/0!</v>
      </c>
      <c r="F147" s="178" t="e">
        <f>F141/G141*100</f>
        <v>#DIV/0!</v>
      </c>
      <c r="G147" s="2"/>
    </row>
    <row r="148" spans="1:7" ht="12.75">
      <c r="A148" s="190" t="s">
        <v>171</v>
      </c>
      <c r="B148" s="178" t="e">
        <f>B142/E142*1000</f>
        <v>#DIV/0!</v>
      </c>
      <c r="C148" s="270" t="e">
        <f>SUM(C142:D142/F142*1000)</f>
        <v>#DIV/0!</v>
      </c>
      <c r="D148" s="270" t="e">
        <f>D142/F142*1000</f>
        <v>#DIV/0!</v>
      </c>
      <c r="E148" s="178" t="e">
        <f>E142/G142*100</f>
        <v>#DIV/0!</v>
      </c>
      <c r="F148" s="178" t="e">
        <f>F142/G142*100</f>
        <v>#DIV/0!</v>
      </c>
      <c r="G148" s="2"/>
    </row>
    <row r="149" spans="1:7" ht="12.75">
      <c r="A149" s="190" t="s">
        <v>172</v>
      </c>
      <c r="B149" s="178" t="e">
        <f>B143/E143*1000</f>
        <v>#DIV/0!</v>
      </c>
      <c r="C149" s="270" t="e">
        <f>SUM(C143:D143/F143*1000)</f>
        <v>#DIV/0!</v>
      </c>
      <c r="D149" s="270" t="e">
        <f>D143/F143*1000</f>
        <v>#DIV/0!</v>
      </c>
      <c r="E149" s="178" t="e">
        <f>E143/G143*100</f>
        <v>#DIV/0!</v>
      </c>
      <c r="F149" s="178" t="e">
        <f>F143/G143*100</f>
        <v>#DIV/0!</v>
      </c>
      <c r="G149" s="2"/>
    </row>
    <row r="150" spans="1:7" ht="13.5" thickBot="1">
      <c r="A150" s="191" t="s">
        <v>173</v>
      </c>
      <c r="B150" s="179" t="e">
        <f>B144/E144*1000</f>
        <v>#DIV/0!</v>
      </c>
      <c r="C150" s="271" t="e">
        <f>SUM(C144:D144/F144*1000)</f>
        <v>#DIV/0!</v>
      </c>
      <c r="D150" s="271" t="e">
        <f>D144/F144*1000</f>
        <v>#DIV/0!</v>
      </c>
      <c r="E150" s="179" t="e">
        <f>E144/G144*100</f>
        <v>#DIV/0!</v>
      </c>
      <c r="F150" s="179" t="e">
        <f>F144/G144*100</f>
        <v>#DIV/0!</v>
      </c>
      <c r="G150" s="2"/>
    </row>
    <row r="151" spans="3:4" ht="12.75">
      <c r="C151" s="38"/>
      <c r="D151" s="38"/>
    </row>
    <row r="152" spans="1:7" ht="16.5" thickBot="1">
      <c r="A152" s="598" t="s">
        <v>48</v>
      </c>
      <c r="B152" s="640"/>
      <c r="C152" s="640"/>
      <c r="D152" s="641"/>
      <c r="E152" s="641"/>
      <c r="F152" s="641"/>
      <c r="G152" s="641"/>
    </row>
    <row r="153" spans="1:7" ht="12.75" customHeight="1">
      <c r="A153" s="756" t="s">
        <v>185</v>
      </c>
      <c r="B153" s="187" t="s">
        <v>18</v>
      </c>
      <c r="C153" s="187" t="s">
        <v>174</v>
      </c>
      <c r="D153" s="187" t="s">
        <v>175</v>
      </c>
      <c r="E153" s="187" t="s">
        <v>20</v>
      </c>
      <c r="F153" s="187" t="s">
        <v>21</v>
      </c>
      <c r="G153" s="195" t="s">
        <v>23</v>
      </c>
    </row>
    <row r="154" spans="1:7" ht="34.5" thickBot="1">
      <c r="A154" s="757"/>
      <c r="B154" s="188" t="s">
        <v>61</v>
      </c>
      <c r="C154" s="360" t="s">
        <v>183</v>
      </c>
      <c r="D154" s="360" t="s">
        <v>184</v>
      </c>
      <c r="E154" s="188" t="s">
        <v>62</v>
      </c>
      <c r="F154" s="188" t="s">
        <v>63</v>
      </c>
      <c r="G154" s="196"/>
    </row>
    <row r="155" spans="1:7" ht="12.75">
      <c r="A155" s="189" t="s">
        <v>169</v>
      </c>
      <c r="B155" s="89"/>
      <c r="C155" s="274"/>
      <c r="D155" s="274"/>
      <c r="E155" s="89"/>
      <c r="F155" s="89"/>
      <c r="G155" s="90"/>
    </row>
    <row r="156" spans="1:7" ht="12.75">
      <c r="A156" s="190" t="s">
        <v>170</v>
      </c>
      <c r="B156" s="91"/>
      <c r="C156" s="275"/>
      <c r="D156" s="275"/>
      <c r="E156" s="91"/>
      <c r="F156" s="91"/>
      <c r="G156" s="91"/>
    </row>
    <row r="157" spans="1:7" ht="12.75">
      <c r="A157" s="190" t="s">
        <v>171</v>
      </c>
      <c r="B157" s="91"/>
      <c r="C157" s="275"/>
      <c r="D157" s="275"/>
      <c r="E157" s="91"/>
      <c r="F157" s="91"/>
      <c r="G157" s="91"/>
    </row>
    <row r="158" spans="1:7" ht="12.75">
      <c r="A158" s="190" t="s">
        <v>172</v>
      </c>
      <c r="B158" s="91"/>
      <c r="C158" s="275"/>
      <c r="D158" s="275"/>
      <c r="E158" s="91"/>
      <c r="F158" s="91"/>
      <c r="G158" s="91"/>
    </row>
    <row r="159" spans="1:7" ht="13.5" thickBot="1">
      <c r="A159" s="191" t="s">
        <v>173</v>
      </c>
      <c r="B159" s="92"/>
      <c r="C159" s="276"/>
      <c r="D159" s="276"/>
      <c r="E159" s="92"/>
      <c r="F159" s="92"/>
      <c r="G159" s="92"/>
    </row>
    <row r="160" spans="1:7" ht="13.5" thickBot="1">
      <c r="A160" s="192" t="s">
        <v>59</v>
      </c>
      <c r="B160" s="193" t="s">
        <v>25</v>
      </c>
      <c r="C160" s="273" t="s">
        <v>180</v>
      </c>
      <c r="D160" s="273" t="s">
        <v>181</v>
      </c>
      <c r="E160" s="197" t="s">
        <v>26</v>
      </c>
      <c r="F160" s="197" t="s">
        <v>27</v>
      </c>
      <c r="G160" s="2"/>
    </row>
    <row r="161" spans="1:7" ht="12.75">
      <c r="A161" s="189" t="s">
        <v>169</v>
      </c>
      <c r="B161" s="194" t="e">
        <f>B155/E155*1000</f>
        <v>#DIV/0!</v>
      </c>
      <c r="C161" s="194" t="e">
        <f>C155/F155*1000</f>
        <v>#DIV/0!</v>
      </c>
      <c r="D161" s="194" t="e">
        <f>D155/F155*1000</f>
        <v>#DIV/0!</v>
      </c>
      <c r="E161" s="198" t="e">
        <f>E155/G155*100</f>
        <v>#DIV/0!</v>
      </c>
      <c r="F161" s="198" t="e">
        <f>F155/G155*100</f>
        <v>#DIV/0!</v>
      </c>
      <c r="G161" s="2"/>
    </row>
    <row r="162" spans="1:7" ht="12.75">
      <c r="A162" s="190" t="s">
        <v>170</v>
      </c>
      <c r="B162" s="178" t="e">
        <f>B156/E156*1000</f>
        <v>#DIV/0!</v>
      </c>
      <c r="C162" s="270" t="e">
        <f>SUM(C156:D156/F156*1000)</f>
        <v>#DIV/0!</v>
      </c>
      <c r="D162" s="270" t="e">
        <f>D156/F156*1000</f>
        <v>#DIV/0!</v>
      </c>
      <c r="E162" s="178" t="e">
        <f>E156/G156*100</f>
        <v>#DIV/0!</v>
      </c>
      <c r="F162" s="178" t="e">
        <f>F156/G156*100</f>
        <v>#DIV/0!</v>
      </c>
      <c r="G162" s="2"/>
    </row>
    <row r="163" spans="1:7" ht="12.75">
      <c r="A163" s="190" t="s">
        <v>171</v>
      </c>
      <c r="B163" s="178" t="e">
        <f>B157/E157*1000</f>
        <v>#DIV/0!</v>
      </c>
      <c r="C163" s="270" t="e">
        <f>SUM(C157:D157/F157*1000)</f>
        <v>#DIV/0!</v>
      </c>
      <c r="D163" s="270" t="e">
        <f>D157/F157*1000</f>
        <v>#DIV/0!</v>
      </c>
      <c r="E163" s="178" t="e">
        <f>E157/G157*100</f>
        <v>#DIV/0!</v>
      </c>
      <c r="F163" s="178" t="e">
        <f>F157/G157*100</f>
        <v>#DIV/0!</v>
      </c>
      <c r="G163" s="2"/>
    </row>
    <row r="164" spans="1:7" ht="12.75">
      <c r="A164" s="190" t="s">
        <v>172</v>
      </c>
      <c r="B164" s="178" t="e">
        <f>B158/E158*1000</f>
        <v>#DIV/0!</v>
      </c>
      <c r="C164" s="270" t="e">
        <f>SUM(C158:D158/F158*1000)</f>
        <v>#DIV/0!</v>
      </c>
      <c r="D164" s="270" t="e">
        <f>D158/F158*1000</f>
        <v>#DIV/0!</v>
      </c>
      <c r="E164" s="178" t="e">
        <f>E158/G158*100</f>
        <v>#DIV/0!</v>
      </c>
      <c r="F164" s="178" t="e">
        <f>F158/G158*100</f>
        <v>#DIV/0!</v>
      </c>
      <c r="G164" s="2"/>
    </row>
    <row r="165" spans="1:7" ht="13.5" thickBot="1">
      <c r="A165" s="191" t="s">
        <v>173</v>
      </c>
      <c r="B165" s="179" t="e">
        <f>B159/E159*1000</f>
        <v>#DIV/0!</v>
      </c>
      <c r="C165" s="271" t="e">
        <f>SUM(C159:D159/F159*1000)</f>
        <v>#DIV/0!</v>
      </c>
      <c r="D165" s="271" t="e">
        <f>D159/F159*1000</f>
        <v>#DIV/0!</v>
      </c>
      <c r="E165" s="179" t="e">
        <f>E159/G159*100</f>
        <v>#DIV/0!</v>
      </c>
      <c r="F165" s="179" t="e">
        <f>F159/G159*100</f>
        <v>#DIV/0!</v>
      </c>
      <c r="G165" s="2"/>
    </row>
    <row r="166" spans="3:4" ht="12.75">
      <c r="C166" s="38"/>
      <c r="D166" s="38"/>
    </row>
    <row r="167" spans="1:7" ht="16.5" thickBot="1">
      <c r="A167" s="598" t="s">
        <v>49</v>
      </c>
      <c r="B167" s="640"/>
      <c r="C167" s="640"/>
      <c r="D167" s="641"/>
      <c r="E167" s="641"/>
      <c r="F167" s="641"/>
      <c r="G167" s="641"/>
    </row>
    <row r="168" spans="1:7" ht="12.75" customHeight="1">
      <c r="A168" s="756" t="s">
        <v>185</v>
      </c>
      <c r="B168" s="187" t="s">
        <v>18</v>
      </c>
      <c r="C168" s="187" t="s">
        <v>174</v>
      </c>
      <c r="D168" s="187" t="s">
        <v>175</v>
      </c>
      <c r="E168" s="187" t="s">
        <v>20</v>
      </c>
      <c r="F168" s="187" t="s">
        <v>21</v>
      </c>
      <c r="G168" s="195" t="s">
        <v>23</v>
      </c>
    </row>
    <row r="169" spans="1:7" ht="34.5" thickBot="1">
      <c r="A169" s="757"/>
      <c r="B169" s="188" t="s">
        <v>61</v>
      </c>
      <c r="C169" s="360" t="s">
        <v>183</v>
      </c>
      <c r="D169" s="360" t="s">
        <v>184</v>
      </c>
      <c r="E169" s="188" t="s">
        <v>62</v>
      </c>
      <c r="F169" s="188" t="s">
        <v>63</v>
      </c>
      <c r="G169" s="196"/>
    </row>
    <row r="170" spans="1:7" ht="12.75">
      <c r="A170" s="189" t="s">
        <v>169</v>
      </c>
      <c r="B170" s="89"/>
      <c r="C170" s="274"/>
      <c r="D170" s="274"/>
      <c r="E170" s="89"/>
      <c r="F170" s="89"/>
      <c r="G170" s="90"/>
    </row>
    <row r="171" spans="1:7" ht="12.75">
      <c r="A171" s="190" t="s">
        <v>170</v>
      </c>
      <c r="B171" s="91"/>
      <c r="C171" s="275"/>
      <c r="D171" s="275"/>
      <c r="E171" s="91"/>
      <c r="F171" s="91"/>
      <c r="G171" s="91"/>
    </row>
    <row r="172" spans="1:7" ht="12.75">
      <c r="A172" s="190" t="s">
        <v>171</v>
      </c>
      <c r="B172" s="91"/>
      <c r="C172" s="275"/>
      <c r="D172" s="275"/>
      <c r="E172" s="91"/>
      <c r="F172" s="91"/>
      <c r="G172" s="91"/>
    </row>
    <row r="173" spans="1:7" ht="12.75">
      <c r="A173" s="190" t="s">
        <v>172</v>
      </c>
      <c r="B173" s="91"/>
      <c r="C173" s="275"/>
      <c r="D173" s="275"/>
      <c r="E173" s="91"/>
      <c r="F173" s="91"/>
      <c r="G173" s="91"/>
    </row>
    <row r="174" spans="1:7" ht="13.5" thickBot="1">
      <c r="A174" s="191" t="s">
        <v>173</v>
      </c>
      <c r="B174" s="92"/>
      <c r="C174" s="276"/>
      <c r="D174" s="276"/>
      <c r="E174" s="92"/>
      <c r="F174" s="92"/>
      <c r="G174" s="92"/>
    </row>
    <row r="175" spans="1:7" ht="13.5" thickBot="1">
      <c r="A175" s="192" t="s">
        <v>59</v>
      </c>
      <c r="B175" s="193" t="s">
        <v>25</v>
      </c>
      <c r="C175" s="273" t="s">
        <v>180</v>
      </c>
      <c r="D175" s="273" t="s">
        <v>181</v>
      </c>
      <c r="E175" s="197" t="s">
        <v>26</v>
      </c>
      <c r="F175" s="197" t="s">
        <v>27</v>
      </c>
      <c r="G175" s="2"/>
    </row>
    <row r="176" spans="1:7" ht="12.75">
      <c r="A176" s="189" t="s">
        <v>169</v>
      </c>
      <c r="B176" s="194" t="e">
        <f>B170/E170*1000</f>
        <v>#DIV/0!</v>
      </c>
      <c r="C176" s="194" t="e">
        <f>C170/F170*1000</f>
        <v>#DIV/0!</v>
      </c>
      <c r="D176" s="194" t="e">
        <f>D170/F170*1000</f>
        <v>#DIV/0!</v>
      </c>
      <c r="E176" s="198" t="e">
        <f>E170/G170*100</f>
        <v>#DIV/0!</v>
      </c>
      <c r="F176" s="198" t="e">
        <f>F170/G170*100</f>
        <v>#DIV/0!</v>
      </c>
      <c r="G176" s="2"/>
    </row>
    <row r="177" spans="1:7" ht="12.75">
      <c r="A177" s="190" t="s">
        <v>170</v>
      </c>
      <c r="B177" s="178" t="e">
        <f>B171/E171*1000</f>
        <v>#DIV/0!</v>
      </c>
      <c r="C177" s="270" t="e">
        <f>SUM(C171:D171/F171*1000)</f>
        <v>#DIV/0!</v>
      </c>
      <c r="D177" s="270" t="e">
        <f>D171/F171*1000</f>
        <v>#DIV/0!</v>
      </c>
      <c r="E177" s="178" t="e">
        <f>E171/G171*100</f>
        <v>#DIV/0!</v>
      </c>
      <c r="F177" s="178" t="e">
        <f>F171/G171*100</f>
        <v>#DIV/0!</v>
      </c>
      <c r="G177" s="2"/>
    </row>
    <row r="178" spans="1:7" ht="12.75">
      <c r="A178" s="190" t="s">
        <v>171</v>
      </c>
      <c r="B178" s="178" t="e">
        <f>B172/E172*1000</f>
        <v>#DIV/0!</v>
      </c>
      <c r="C178" s="270" t="e">
        <f>SUM(C172:D172/F172*1000)</f>
        <v>#DIV/0!</v>
      </c>
      <c r="D178" s="270" t="e">
        <f>D172/F172*1000</f>
        <v>#DIV/0!</v>
      </c>
      <c r="E178" s="178" t="e">
        <f>E172/G172*100</f>
        <v>#DIV/0!</v>
      </c>
      <c r="F178" s="178" t="e">
        <f>F172/G172*100</f>
        <v>#DIV/0!</v>
      </c>
      <c r="G178" s="2"/>
    </row>
    <row r="179" spans="1:7" ht="12.75">
      <c r="A179" s="190" t="s">
        <v>172</v>
      </c>
      <c r="B179" s="178" t="e">
        <f>B173/E173*1000</f>
        <v>#DIV/0!</v>
      </c>
      <c r="C179" s="270" t="e">
        <f>SUM(C173:D173/F173*1000)</f>
        <v>#DIV/0!</v>
      </c>
      <c r="D179" s="270" t="e">
        <f>D173/F173*1000</f>
        <v>#DIV/0!</v>
      </c>
      <c r="E179" s="178" t="e">
        <f>E173/G173*100</f>
        <v>#DIV/0!</v>
      </c>
      <c r="F179" s="178" t="e">
        <f>F173/G173*100</f>
        <v>#DIV/0!</v>
      </c>
      <c r="G179" s="2"/>
    </row>
    <row r="180" spans="1:7" ht="13.5" thickBot="1">
      <c r="A180" s="191" t="s">
        <v>173</v>
      </c>
      <c r="B180" s="179" t="e">
        <f>B174/E174*1000</f>
        <v>#DIV/0!</v>
      </c>
      <c r="C180" s="271" t="e">
        <f>SUM(C174:D174/F174*1000)</f>
        <v>#DIV/0!</v>
      </c>
      <c r="D180" s="271" t="e">
        <f>D174/F174*1000</f>
        <v>#DIV/0!</v>
      </c>
      <c r="E180" s="179" t="e">
        <f>E174/G174*100</f>
        <v>#DIV/0!</v>
      </c>
      <c r="F180" s="179" t="e">
        <f>F174/G174*100</f>
        <v>#DIV/0!</v>
      </c>
      <c r="G180" s="2"/>
    </row>
    <row r="181" spans="3:4" ht="12.75">
      <c r="C181" s="38"/>
      <c r="D181" s="38"/>
    </row>
    <row r="182" spans="1:7" ht="16.5" thickBot="1">
      <c r="A182" s="598" t="s">
        <v>50</v>
      </c>
      <c r="B182" s="640"/>
      <c r="C182" s="640"/>
      <c r="D182" s="641"/>
      <c r="E182" s="641"/>
      <c r="F182" s="641"/>
      <c r="G182" s="641"/>
    </row>
    <row r="183" spans="1:7" ht="12.75" customHeight="1">
      <c r="A183" s="756" t="s">
        <v>185</v>
      </c>
      <c r="B183" s="187" t="s">
        <v>18</v>
      </c>
      <c r="C183" s="187" t="s">
        <v>174</v>
      </c>
      <c r="D183" s="187" t="s">
        <v>175</v>
      </c>
      <c r="E183" s="187" t="s">
        <v>20</v>
      </c>
      <c r="F183" s="187" t="s">
        <v>21</v>
      </c>
      <c r="G183" s="195" t="s">
        <v>23</v>
      </c>
    </row>
    <row r="184" spans="1:7" ht="34.5" thickBot="1">
      <c r="A184" s="757"/>
      <c r="B184" s="188" t="s">
        <v>61</v>
      </c>
      <c r="C184" s="360" t="s">
        <v>183</v>
      </c>
      <c r="D184" s="360" t="s">
        <v>184</v>
      </c>
      <c r="E184" s="188" t="s">
        <v>62</v>
      </c>
      <c r="F184" s="188" t="s">
        <v>63</v>
      </c>
      <c r="G184" s="196"/>
    </row>
    <row r="185" spans="1:7" ht="12.75">
      <c r="A185" s="189" t="s">
        <v>169</v>
      </c>
      <c r="B185" s="89"/>
      <c r="C185" s="274"/>
      <c r="D185" s="274"/>
      <c r="E185" s="89"/>
      <c r="F185" s="89"/>
      <c r="G185" s="90"/>
    </row>
    <row r="186" spans="1:7" ht="12.75">
      <c r="A186" s="190" t="s">
        <v>170</v>
      </c>
      <c r="B186" s="91"/>
      <c r="C186" s="275"/>
      <c r="D186" s="275"/>
      <c r="E186" s="91"/>
      <c r="F186" s="91"/>
      <c r="G186" s="91"/>
    </row>
    <row r="187" spans="1:7" ht="12.75">
      <c r="A187" s="190" t="s">
        <v>171</v>
      </c>
      <c r="B187" s="91"/>
      <c r="C187" s="275"/>
      <c r="D187" s="275"/>
      <c r="E187" s="91"/>
      <c r="F187" s="91"/>
      <c r="G187" s="91"/>
    </row>
    <row r="188" spans="1:7" ht="12.75">
      <c r="A188" s="190" t="s">
        <v>172</v>
      </c>
      <c r="B188" s="91"/>
      <c r="C188" s="275"/>
      <c r="D188" s="275"/>
      <c r="E188" s="91"/>
      <c r="F188" s="91"/>
      <c r="G188" s="91"/>
    </row>
    <row r="189" spans="1:7" ht="13.5" thickBot="1">
      <c r="A189" s="191" t="s">
        <v>173</v>
      </c>
      <c r="B189" s="92"/>
      <c r="C189" s="276"/>
      <c r="D189" s="276"/>
      <c r="E189" s="92"/>
      <c r="F189" s="92"/>
      <c r="G189" s="92"/>
    </row>
    <row r="190" spans="1:7" ht="13.5" thickBot="1">
      <c r="A190" s="192" t="s">
        <v>59</v>
      </c>
      <c r="B190" s="193" t="s">
        <v>25</v>
      </c>
      <c r="C190" s="273" t="s">
        <v>180</v>
      </c>
      <c r="D190" s="273" t="s">
        <v>181</v>
      </c>
      <c r="E190" s="197" t="s">
        <v>26</v>
      </c>
      <c r="F190" s="197" t="s">
        <v>27</v>
      </c>
      <c r="G190" s="2"/>
    </row>
    <row r="191" spans="1:7" ht="12.75">
      <c r="A191" s="189" t="s">
        <v>169</v>
      </c>
      <c r="B191" s="194" t="e">
        <f>B185/E185*1000</f>
        <v>#DIV/0!</v>
      </c>
      <c r="C191" s="194" t="e">
        <f>C185/F185*1000</f>
        <v>#DIV/0!</v>
      </c>
      <c r="D191" s="194" t="e">
        <f>D185/F185*1000</f>
        <v>#DIV/0!</v>
      </c>
      <c r="E191" s="198" t="e">
        <f>E185/G185*100</f>
        <v>#DIV/0!</v>
      </c>
      <c r="F191" s="198" t="e">
        <f>F185/G185*100</f>
        <v>#DIV/0!</v>
      </c>
      <c r="G191" s="2"/>
    </row>
    <row r="192" spans="1:7" ht="12.75">
      <c r="A192" s="190" t="s">
        <v>170</v>
      </c>
      <c r="B192" s="178" t="e">
        <f>B186/E186*1000</f>
        <v>#DIV/0!</v>
      </c>
      <c r="C192" s="270" t="e">
        <f>SUM(C186:D186/F186*1000)</f>
        <v>#DIV/0!</v>
      </c>
      <c r="D192" s="270" t="e">
        <f>D186/F186*1000</f>
        <v>#DIV/0!</v>
      </c>
      <c r="E192" s="178" t="e">
        <f>E186/G186*100</f>
        <v>#DIV/0!</v>
      </c>
      <c r="F192" s="178" t="e">
        <f>F186/G186*100</f>
        <v>#DIV/0!</v>
      </c>
      <c r="G192" s="2"/>
    </row>
    <row r="193" spans="1:7" ht="12.75">
      <c r="A193" s="190" t="s">
        <v>171</v>
      </c>
      <c r="B193" s="178" t="e">
        <f>B187/E187*1000</f>
        <v>#DIV/0!</v>
      </c>
      <c r="C193" s="270" t="e">
        <f>SUM(C187:D187/F187*1000)</f>
        <v>#DIV/0!</v>
      </c>
      <c r="D193" s="270" t="e">
        <f>D187/F187*1000</f>
        <v>#DIV/0!</v>
      </c>
      <c r="E193" s="178" t="e">
        <f>E187/G187*100</f>
        <v>#DIV/0!</v>
      </c>
      <c r="F193" s="178" t="e">
        <f>F187/G187*100</f>
        <v>#DIV/0!</v>
      </c>
      <c r="G193" s="2"/>
    </row>
    <row r="194" spans="1:7" ht="12.75">
      <c r="A194" s="190" t="s">
        <v>172</v>
      </c>
      <c r="B194" s="178" t="e">
        <f>B188/E188*1000</f>
        <v>#DIV/0!</v>
      </c>
      <c r="C194" s="270" t="e">
        <f>SUM(C188:D188/F188*1000)</f>
        <v>#DIV/0!</v>
      </c>
      <c r="D194" s="270" t="e">
        <f>D188/F188*1000</f>
        <v>#DIV/0!</v>
      </c>
      <c r="E194" s="178" t="e">
        <f>E188/G188*100</f>
        <v>#DIV/0!</v>
      </c>
      <c r="F194" s="178" t="e">
        <f>F188/G188*100</f>
        <v>#DIV/0!</v>
      </c>
      <c r="G194" s="2"/>
    </row>
    <row r="195" spans="1:7" ht="13.5" thickBot="1">
      <c r="A195" s="191" t="s">
        <v>173</v>
      </c>
      <c r="B195" s="179" t="e">
        <f>B189/E189*1000</f>
        <v>#DIV/0!</v>
      </c>
      <c r="C195" s="271" t="e">
        <f>SUM(C189:D189/F189*1000)</f>
        <v>#DIV/0!</v>
      </c>
      <c r="D195" s="271" t="e">
        <f>D189/F189*1000</f>
        <v>#DIV/0!</v>
      </c>
      <c r="E195" s="179" t="e">
        <f>E189/G189*100</f>
        <v>#DIV/0!</v>
      </c>
      <c r="F195" s="179" t="e">
        <f>F189/G189*100</f>
        <v>#DIV/0!</v>
      </c>
      <c r="G195" s="2"/>
    </row>
    <row r="196" spans="1:7" ht="12.75">
      <c r="A196" s="30"/>
      <c r="B196" s="31"/>
      <c r="C196" s="57"/>
      <c r="D196" s="58"/>
      <c r="E196" s="31"/>
      <c r="F196" s="31"/>
      <c r="G196" s="2"/>
    </row>
    <row r="197" spans="1:7" ht="13.5" thickBot="1">
      <c r="A197" s="30"/>
      <c r="B197" s="31"/>
      <c r="C197" s="57"/>
      <c r="D197" s="58"/>
      <c r="E197" s="31"/>
      <c r="F197" s="31"/>
      <c r="G197" s="2"/>
    </row>
    <row r="198" spans="1:7" ht="16.5" thickBot="1">
      <c r="A198" s="600" t="s">
        <v>14</v>
      </c>
      <c r="B198" s="607" t="s">
        <v>57</v>
      </c>
      <c r="C198" s="601"/>
      <c r="D198" s="601"/>
      <c r="E198" s="601"/>
      <c r="F198" s="601"/>
      <c r="G198" s="602"/>
    </row>
    <row r="199" spans="1:7" ht="12.75" customHeight="1">
      <c r="A199" s="756" t="s">
        <v>185</v>
      </c>
      <c r="B199" s="187" t="s">
        <v>18</v>
      </c>
      <c r="C199" s="187" t="s">
        <v>174</v>
      </c>
      <c r="D199" s="187" t="s">
        <v>175</v>
      </c>
      <c r="E199" s="187" t="s">
        <v>20</v>
      </c>
      <c r="F199" s="187" t="s">
        <v>21</v>
      </c>
      <c r="G199" s="195" t="s">
        <v>23</v>
      </c>
    </row>
    <row r="200" spans="1:7" ht="34.5" thickBot="1">
      <c r="A200" s="757"/>
      <c r="B200" s="188" t="s">
        <v>61</v>
      </c>
      <c r="C200" s="360" t="s">
        <v>183</v>
      </c>
      <c r="D200" s="360" t="s">
        <v>184</v>
      </c>
      <c r="E200" s="188" t="s">
        <v>62</v>
      </c>
      <c r="F200" s="188" t="s">
        <v>63</v>
      </c>
      <c r="G200" s="196"/>
    </row>
    <row r="201" spans="1:7" ht="12.75">
      <c r="A201" s="59" t="s">
        <v>169</v>
      </c>
      <c r="B201" s="84">
        <f aca="true" t="shared" si="0" ref="B201:G201">B20+B35+B50+B65+B80+B95+B110+B125+B140+B155+B170+B185</f>
        <v>0</v>
      </c>
      <c r="C201" s="84">
        <f t="shared" si="0"/>
        <v>0</v>
      </c>
      <c r="D201" s="84">
        <f t="shared" si="0"/>
        <v>0</v>
      </c>
      <c r="E201" s="84">
        <f t="shared" si="0"/>
        <v>0</v>
      </c>
      <c r="F201" s="84">
        <f t="shared" si="0"/>
        <v>0</v>
      </c>
      <c r="G201" s="84">
        <f t="shared" si="0"/>
        <v>0</v>
      </c>
    </row>
    <row r="202" spans="1:7" ht="12.75">
      <c r="A202" s="60" t="s">
        <v>170</v>
      </c>
      <c r="B202" s="85">
        <f aca="true" t="shared" si="1" ref="B202:G205">B21+B36+B51+B66+B81+B96+B111+B126+B141+B156+B171+B186</f>
        <v>0</v>
      </c>
      <c r="C202" s="85">
        <f>C21+C36+C51+C66+C81+C96+C111+C126+C141+C156+C171+C186</f>
        <v>0</v>
      </c>
      <c r="D202" s="85">
        <f t="shared" si="1"/>
        <v>0</v>
      </c>
      <c r="E202" s="85">
        <f t="shared" si="1"/>
        <v>0</v>
      </c>
      <c r="F202" s="85">
        <f t="shared" si="1"/>
        <v>0</v>
      </c>
      <c r="G202" s="85">
        <f t="shared" si="1"/>
        <v>0</v>
      </c>
    </row>
    <row r="203" spans="1:7" ht="12.75">
      <c r="A203" s="60" t="s">
        <v>171</v>
      </c>
      <c r="B203" s="85">
        <f t="shared" si="1"/>
        <v>0</v>
      </c>
      <c r="C203" s="85">
        <f t="shared" si="1"/>
        <v>0</v>
      </c>
      <c r="D203" s="85">
        <f t="shared" si="1"/>
        <v>0</v>
      </c>
      <c r="E203" s="85">
        <f t="shared" si="1"/>
        <v>0</v>
      </c>
      <c r="F203" s="85">
        <f t="shared" si="1"/>
        <v>0</v>
      </c>
      <c r="G203" s="85">
        <f t="shared" si="1"/>
        <v>0</v>
      </c>
    </row>
    <row r="204" spans="1:7" ht="12.75">
      <c r="A204" s="60" t="s">
        <v>172</v>
      </c>
      <c r="B204" s="85">
        <f t="shared" si="1"/>
        <v>0</v>
      </c>
      <c r="C204" s="85">
        <f t="shared" si="1"/>
        <v>0</v>
      </c>
      <c r="D204" s="85">
        <f t="shared" si="1"/>
        <v>0</v>
      </c>
      <c r="E204" s="85">
        <f t="shared" si="1"/>
        <v>0</v>
      </c>
      <c r="F204" s="85">
        <f t="shared" si="1"/>
        <v>0</v>
      </c>
      <c r="G204" s="85">
        <f t="shared" si="1"/>
        <v>0</v>
      </c>
    </row>
    <row r="205" spans="1:7" ht="13.5" thickBot="1">
      <c r="A205" s="61" t="s">
        <v>173</v>
      </c>
      <c r="B205" s="86">
        <f t="shared" si="1"/>
        <v>0</v>
      </c>
      <c r="C205" s="86">
        <f t="shared" si="1"/>
        <v>0</v>
      </c>
      <c r="D205" s="86">
        <f t="shared" si="1"/>
        <v>0</v>
      </c>
      <c r="E205" s="86">
        <f t="shared" si="1"/>
        <v>0</v>
      </c>
      <c r="F205" s="86">
        <f t="shared" si="1"/>
        <v>0</v>
      </c>
      <c r="G205" s="86">
        <f t="shared" si="1"/>
        <v>0</v>
      </c>
    </row>
    <row r="206" spans="1:7" ht="13.5" thickBot="1">
      <c r="A206" s="277" t="s">
        <v>221</v>
      </c>
      <c r="B206" s="268">
        <f aca="true" t="shared" si="2" ref="B206:G206">SUM(B201:B205)</f>
        <v>0</v>
      </c>
      <c r="C206" s="268">
        <f>SUM(C201:C205)</f>
        <v>0</v>
      </c>
      <c r="D206" s="268">
        <f t="shared" si="2"/>
        <v>0</v>
      </c>
      <c r="E206" s="268">
        <f t="shared" si="2"/>
        <v>0</v>
      </c>
      <c r="F206" s="268">
        <f t="shared" si="2"/>
        <v>0</v>
      </c>
      <c r="G206" s="284">
        <f t="shared" si="2"/>
        <v>0</v>
      </c>
    </row>
    <row r="207" spans="1:7" ht="13.5" thickBot="1">
      <c r="A207" s="192" t="s">
        <v>59</v>
      </c>
      <c r="B207" s="278" t="s">
        <v>25</v>
      </c>
      <c r="C207" s="269" t="s">
        <v>180</v>
      </c>
      <c r="D207" s="269" t="s">
        <v>181</v>
      </c>
      <c r="E207" s="279" t="s">
        <v>26</v>
      </c>
      <c r="F207" s="279" t="s">
        <v>27</v>
      </c>
      <c r="G207" s="2"/>
    </row>
    <row r="208" spans="1:7" ht="12.75">
      <c r="A208" s="189" t="s">
        <v>169</v>
      </c>
      <c r="B208" s="194" t="e">
        <f>B201/E201*1000</f>
        <v>#DIV/0!</v>
      </c>
      <c r="C208" s="194" t="e">
        <f aca="true" t="shared" si="3" ref="B208:C212">C201/F201*1000</f>
        <v>#DIV/0!</v>
      </c>
      <c r="D208" s="194" t="e">
        <f>D201/F201*1000</f>
        <v>#DIV/0!</v>
      </c>
      <c r="E208" s="280" t="e">
        <f>E201/G201*100</f>
        <v>#DIV/0!</v>
      </c>
      <c r="F208" s="280" t="e">
        <f>F201/G201*100</f>
        <v>#DIV/0!</v>
      </c>
      <c r="G208" s="2"/>
    </row>
    <row r="209" spans="1:7" ht="12.75">
      <c r="A209" s="190" t="s">
        <v>170</v>
      </c>
      <c r="B209" s="178" t="e">
        <f t="shared" si="3"/>
        <v>#DIV/0!</v>
      </c>
      <c r="C209" s="270" t="e">
        <f t="shared" si="3"/>
        <v>#DIV/0!</v>
      </c>
      <c r="D209" s="270" t="e">
        <f>D202/F202*1000</f>
        <v>#DIV/0!</v>
      </c>
      <c r="E209" s="281" t="e">
        <f>E202/G202*100</f>
        <v>#DIV/0!</v>
      </c>
      <c r="F209" s="281" t="e">
        <f>F202/G202*100</f>
        <v>#DIV/0!</v>
      </c>
      <c r="G209" s="2"/>
    </row>
    <row r="210" spans="1:7" ht="12.75">
      <c r="A210" s="190" t="s">
        <v>171</v>
      </c>
      <c r="B210" s="178" t="e">
        <f t="shared" si="3"/>
        <v>#DIV/0!</v>
      </c>
      <c r="C210" s="270" t="e">
        <f t="shared" si="3"/>
        <v>#DIV/0!</v>
      </c>
      <c r="D210" s="270" t="e">
        <f>D203/F203*1000</f>
        <v>#DIV/0!</v>
      </c>
      <c r="E210" s="281" t="e">
        <f>E203/G203*100</f>
        <v>#DIV/0!</v>
      </c>
      <c r="F210" s="281" t="e">
        <f>F203/G203*100</f>
        <v>#DIV/0!</v>
      </c>
      <c r="G210" s="2"/>
    </row>
    <row r="211" spans="1:7" ht="12.75">
      <c r="A211" s="190" t="s">
        <v>172</v>
      </c>
      <c r="B211" s="178" t="e">
        <f t="shared" si="3"/>
        <v>#DIV/0!</v>
      </c>
      <c r="C211" s="270" t="e">
        <f t="shared" si="3"/>
        <v>#DIV/0!</v>
      </c>
      <c r="D211" s="270" t="e">
        <f>D204/F204*1000</f>
        <v>#DIV/0!</v>
      </c>
      <c r="E211" s="281" t="e">
        <f>E204/G204*100</f>
        <v>#DIV/0!</v>
      </c>
      <c r="F211" s="281" t="e">
        <f>F204/G204*100</f>
        <v>#DIV/0!</v>
      </c>
      <c r="G211" s="2"/>
    </row>
    <row r="212" spans="1:7" ht="13.5" thickBot="1">
      <c r="A212" s="191" t="s">
        <v>173</v>
      </c>
      <c r="B212" s="179" t="e">
        <f t="shared" si="3"/>
        <v>#DIV/0!</v>
      </c>
      <c r="C212" s="271" t="e">
        <f t="shared" si="3"/>
        <v>#DIV/0!</v>
      </c>
      <c r="D212" s="271" t="e">
        <f>D205/F205*1000</f>
        <v>#DIV/0!</v>
      </c>
      <c r="E212" s="282" t="e">
        <f>E205/G205*100</f>
        <v>#DIV/0!</v>
      </c>
      <c r="F212" s="282" t="e">
        <f>F205/G205*100</f>
        <v>#DIV/0!</v>
      </c>
      <c r="G212" s="2"/>
    </row>
    <row r="213" spans="1:6" ht="13.5" thickBot="1">
      <c r="A213" s="277" t="s">
        <v>221</v>
      </c>
      <c r="B213" s="272" t="e">
        <f>B206/E$206*1000</f>
        <v>#DIV/0!</v>
      </c>
      <c r="C213" s="272" t="e">
        <f>C206/F206*1000</f>
        <v>#DIV/0!</v>
      </c>
      <c r="D213" s="272" t="e">
        <f>D206/F$206*1000</f>
        <v>#DIV/0!</v>
      </c>
      <c r="E213" s="283" t="e">
        <f>E206/G$206*100</f>
        <v>#DIV/0!</v>
      </c>
      <c r="F213" s="283" t="e">
        <f>F206/G$206*100</f>
        <v>#DIV/0!</v>
      </c>
    </row>
  </sheetData>
  <sheetProtection selectLockedCells="1"/>
  <mergeCells count="13">
    <mergeCell ref="A199:A200"/>
    <mergeCell ref="A183:A184"/>
    <mergeCell ref="A123:A124"/>
    <mergeCell ref="A153:A154"/>
    <mergeCell ref="A168:A169"/>
    <mergeCell ref="A138:A139"/>
    <mergeCell ref="A93:A94"/>
    <mergeCell ref="A78:A79"/>
    <mergeCell ref="A48:A49"/>
    <mergeCell ref="A18:A19"/>
    <mergeCell ref="A33:A34"/>
    <mergeCell ref="A108:A109"/>
    <mergeCell ref="A63:A64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95" r:id="rId1"/>
  <headerFooter alignWithMargins="0">
    <oddHeader xml:space="preserve">&amp;CDivisão de Infecção Hospitalar - Planilha 3 </oddHeader>
    <oddFooter xml:space="preserve">&amp;R&amp;P de  &amp;N -  &amp;D </oddFooter>
  </headerFooter>
  <rowBreaks count="13" manualBreakCount="13">
    <brk id="15" max="255" man="1"/>
    <brk id="30" max="255" man="1"/>
    <brk id="44" max="255" man="1"/>
    <brk id="60" max="255" man="1"/>
    <brk id="75" max="255" man="1"/>
    <brk id="90" max="255" man="1"/>
    <brk id="105" max="255" man="1"/>
    <brk id="120" max="255" man="1"/>
    <brk id="135" max="255" man="1"/>
    <brk id="150" max="255" man="1"/>
    <brk id="165" max="255" man="1"/>
    <brk id="180" max="255" man="1"/>
    <brk id="19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="70" zoomScaleNormal="70" zoomScalePageLayoutView="0" workbookViewId="0" topLeftCell="A1">
      <selection activeCell="A12" sqref="A12:D26"/>
    </sheetView>
  </sheetViews>
  <sheetFormatPr defaultColWidth="9.140625" defaultRowHeight="12.75"/>
  <cols>
    <col min="1" max="1" width="15.28125" style="0" customWidth="1"/>
    <col min="2" max="2" width="19.00390625" style="0" customWidth="1"/>
    <col min="3" max="3" width="16.8515625" style="0" customWidth="1"/>
    <col min="4" max="4" width="16.28125" style="0" customWidth="1"/>
    <col min="5" max="5" width="19.28125" style="0" customWidth="1"/>
    <col min="6" max="6" width="19.57421875" style="0" customWidth="1"/>
    <col min="7" max="7" width="18.7109375" style="0" customWidth="1"/>
  </cols>
  <sheetData>
    <row r="1" spans="1:7" ht="27" customHeight="1" thickBot="1" thickTop="1">
      <c r="A1" s="644" t="s">
        <v>321</v>
      </c>
      <c r="B1" s="645"/>
      <c r="C1" s="645"/>
      <c r="D1" s="645"/>
      <c r="E1" s="645"/>
      <c r="F1" s="645"/>
      <c r="G1" s="646"/>
    </row>
    <row r="2" spans="1:7" ht="18.75" thickBot="1">
      <c r="A2" s="611" t="s">
        <v>51</v>
      </c>
      <c r="B2" s="647"/>
      <c r="C2" s="647"/>
      <c r="D2" s="647"/>
      <c r="E2" s="648"/>
      <c r="F2" s="648"/>
      <c r="G2" s="649"/>
    </row>
    <row r="3" spans="1:7" ht="15.75">
      <c r="A3" s="372" t="s">
        <v>164</v>
      </c>
      <c r="B3" s="373"/>
      <c r="C3" s="373"/>
      <c r="D3" s="373"/>
      <c r="E3" s="374"/>
      <c r="F3" s="374"/>
      <c r="G3" s="375"/>
    </row>
    <row r="4" spans="1:7" ht="16.5" thickBot="1">
      <c r="A4" s="376" t="s">
        <v>218</v>
      </c>
      <c r="B4" s="377"/>
      <c r="C4" s="377"/>
      <c r="D4" s="377"/>
      <c r="E4" s="378"/>
      <c r="F4" s="378"/>
      <c r="G4" s="379"/>
    </row>
    <row r="5" spans="1:7" ht="15">
      <c r="A5" s="380" t="s">
        <v>220</v>
      </c>
      <c r="B5" s="381"/>
      <c r="C5" s="381"/>
      <c r="D5" s="381"/>
      <c r="E5" s="381"/>
      <c r="F5" s="381"/>
      <c r="G5" s="382"/>
    </row>
    <row r="6" spans="1:7" ht="14.25">
      <c r="A6" s="383" t="s">
        <v>225</v>
      </c>
      <c r="B6" s="384"/>
      <c r="C6" s="384"/>
      <c r="D6" s="384"/>
      <c r="E6" s="384"/>
      <c r="F6" s="384"/>
      <c r="G6" s="385"/>
    </row>
    <row r="7" spans="1:7" ht="15" thickBot="1">
      <c r="A7" s="386" t="s">
        <v>222</v>
      </c>
      <c r="B7" s="387"/>
      <c r="C7" s="387"/>
      <c r="D7" s="387"/>
      <c r="E7" s="387"/>
      <c r="F7" s="387"/>
      <c r="G7" s="388"/>
    </row>
    <row r="8" spans="1:7" ht="15">
      <c r="A8" s="389" t="s">
        <v>297</v>
      </c>
      <c r="B8" s="390"/>
      <c r="C8" s="390"/>
      <c r="D8" s="390"/>
      <c r="E8" s="390"/>
      <c r="F8" s="390"/>
      <c r="G8" s="391"/>
    </row>
    <row r="9" spans="1:7" ht="14.25">
      <c r="A9" s="392" t="s">
        <v>223</v>
      </c>
      <c r="B9" s="393"/>
      <c r="C9" s="393"/>
      <c r="D9" s="393"/>
      <c r="E9" s="393"/>
      <c r="F9" s="393"/>
      <c r="G9" s="394"/>
    </row>
    <row r="10" spans="1:7" ht="15" thickBot="1">
      <c r="A10" s="395" t="s">
        <v>227</v>
      </c>
      <c r="B10" s="396"/>
      <c r="C10" s="396"/>
      <c r="D10" s="396"/>
      <c r="E10" s="396"/>
      <c r="F10" s="396"/>
      <c r="G10" s="397"/>
    </row>
    <row r="11" ht="14.25" thickBot="1" thickTop="1"/>
    <row r="12" spans="1:7" ht="16.5" customHeight="1" thickBot="1" thickTop="1">
      <c r="A12" s="762" t="s">
        <v>213</v>
      </c>
      <c r="B12" s="758" t="s">
        <v>215</v>
      </c>
      <c r="C12" s="759"/>
      <c r="D12" s="760"/>
      <c r="E12" s="761" t="s">
        <v>219</v>
      </c>
      <c r="F12" s="759"/>
      <c r="G12" s="760"/>
    </row>
    <row r="13" spans="1:7" ht="60.75" thickBot="1">
      <c r="A13" s="763"/>
      <c r="B13" s="285" t="s">
        <v>224</v>
      </c>
      <c r="C13" s="286" t="s">
        <v>214</v>
      </c>
      <c r="D13" s="287" t="s">
        <v>226</v>
      </c>
      <c r="E13" s="288" t="s">
        <v>224</v>
      </c>
      <c r="F13" s="286" t="s">
        <v>214</v>
      </c>
      <c r="G13" s="287" t="s">
        <v>226</v>
      </c>
    </row>
    <row r="14" spans="1:7" ht="15.75">
      <c r="A14" s="650" t="s">
        <v>39</v>
      </c>
      <c r="B14" s="87"/>
      <c r="C14" s="289">
        <f>SUM('Plan2 - UTI'!I32:I35)</f>
        <v>0</v>
      </c>
      <c r="D14" s="290" t="e">
        <f>B14/C14</f>
        <v>#DIV/0!</v>
      </c>
      <c r="E14" s="100"/>
      <c r="F14" s="289">
        <f>'Plan2 - UTI'!I36</f>
        <v>0</v>
      </c>
      <c r="G14" s="290" t="e">
        <f>E14/F14</f>
        <v>#DIV/0!</v>
      </c>
    </row>
    <row r="15" spans="1:7" ht="15.75">
      <c r="A15" s="651" t="s">
        <v>40</v>
      </c>
      <c r="B15" s="82"/>
      <c r="C15" s="291">
        <f>SUM('Plan2 - UTI'!I49:I52)</f>
        <v>0</v>
      </c>
      <c r="D15" s="292" t="e">
        <f>B15/C15</f>
        <v>#DIV/0!</v>
      </c>
      <c r="E15" s="101"/>
      <c r="F15" s="291">
        <f>'Plan2 - UTI'!I53</f>
        <v>0</v>
      </c>
      <c r="G15" s="292" t="e">
        <f>E15/F15</f>
        <v>#DIV/0!</v>
      </c>
    </row>
    <row r="16" spans="1:7" ht="15.75">
      <c r="A16" s="651" t="s">
        <v>41</v>
      </c>
      <c r="B16" s="82"/>
      <c r="C16" s="291">
        <f>SUM('Plan2 - UTI'!I66:I69)</f>
        <v>0</v>
      </c>
      <c r="D16" s="292" t="e">
        <f aca="true" t="shared" si="0" ref="D16:D25">B16/C16</f>
        <v>#DIV/0!</v>
      </c>
      <c r="E16" s="101"/>
      <c r="F16" s="291">
        <f>'Plan2 - UTI'!I70</f>
        <v>0</v>
      </c>
      <c r="G16" s="292" t="e">
        <f aca="true" t="shared" si="1" ref="G16:G25">E16/F16</f>
        <v>#DIV/0!</v>
      </c>
    </row>
    <row r="17" spans="1:7" ht="15.75">
      <c r="A17" s="651" t="s">
        <v>42</v>
      </c>
      <c r="B17" s="82"/>
      <c r="C17" s="291">
        <f>SUM('Plan2 - UTI'!I83:I86)</f>
        <v>0</v>
      </c>
      <c r="D17" s="292" t="e">
        <f t="shared" si="0"/>
        <v>#DIV/0!</v>
      </c>
      <c r="E17" s="101"/>
      <c r="F17" s="291">
        <f>'Plan2 - UTI'!I87</f>
        <v>0</v>
      </c>
      <c r="G17" s="292" t="e">
        <f t="shared" si="1"/>
        <v>#DIV/0!</v>
      </c>
    </row>
    <row r="18" spans="1:7" ht="15.75">
      <c r="A18" s="651" t="s">
        <v>43</v>
      </c>
      <c r="B18" s="82"/>
      <c r="C18" s="291">
        <f>SUM('Plan2 - UTI'!I100:I103)</f>
        <v>0</v>
      </c>
      <c r="D18" s="292" t="e">
        <f t="shared" si="0"/>
        <v>#DIV/0!</v>
      </c>
      <c r="E18" s="101"/>
      <c r="F18" s="291">
        <f>'Plan2 - UTI'!I104</f>
        <v>0</v>
      </c>
      <c r="G18" s="292" t="e">
        <f t="shared" si="1"/>
        <v>#DIV/0!</v>
      </c>
    </row>
    <row r="19" spans="1:7" ht="15.75">
      <c r="A19" s="651" t="s">
        <v>44</v>
      </c>
      <c r="B19" s="82"/>
      <c r="C19" s="291">
        <f>SUM('Plan2 - UTI'!I117:I120)</f>
        <v>0</v>
      </c>
      <c r="D19" s="292" t="e">
        <f t="shared" si="0"/>
        <v>#DIV/0!</v>
      </c>
      <c r="E19" s="101"/>
      <c r="F19" s="291">
        <f>'Plan2 - UTI'!I121</f>
        <v>0</v>
      </c>
      <c r="G19" s="292" t="e">
        <f t="shared" si="1"/>
        <v>#DIV/0!</v>
      </c>
    </row>
    <row r="20" spans="1:7" ht="15.75">
      <c r="A20" s="651" t="s">
        <v>45</v>
      </c>
      <c r="B20" s="82"/>
      <c r="C20" s="291">
        <f>SUM('Plan2 - UTI'!I134:I137)</f>
        <v>0</v>
      </c>
      <c r="D20" s="292" t="e">
        <f t="shared" si="0"/>
        <v>#DIV/0!</v>
      </c>
      <c r="E20" s="101"/>
      <c r="F20" s="291">
        <f>'Plan2 - UTI'!I138</f>
        <v>0</v>
      </c>
      <c r="G20" s="292" t="e">
        <f t="shared" si="1"/>
        <v>#DIV/0!</v>
      </c>
    </row>
    <row r="21" spans="1:7" ht="15.75">
      <c r="A21" s="651" t="s">
        <v>46</v>
      </c>
      <c r="B21" s="82"/>
      <c r="C21" s="291">
        <f>SUM('Plan2 - UTI'!I151:I154)</f>
        <v>0</v>
      </c>
      <c r="D21" s="292" t="e">
        <f t="shared" si="0"/>
        <v>#DIV/0!</v>
      </c>
      <c r="E21" s="101"/>
      <c r="F21" s="291">
        <f>'Plan2 - UTI'!I155</f>
        <v>0</v>
      </c>
      <c r="G21" s="292" t="e">
        <f t="shared" si="1"/>
        <v>#DIV/0!</v>
      </c>
    </row>
    <row r="22" spans="1:7" ht="15.75">
      <c r="A22" s="651" t="s">
        <v>47</v>
      </c>
      <c r="B22" s="82"/>
      <c r="C22" s="291">
        <f>SUM('Plan2 - UTI'!I168:I171)</f>
        <v>0</v>
      </c>
      <c r="D22" s="292" t="e">
        <f t="shared" si="0"/>
        <v>#DIV/0!</v>
      </c>
      <c r="E22" s="101"/>
      <c r="F22" s="291">
        <f>'Plan2 - UTI'!I172</f>
        <v>0</v>
      </c>
      <c r="G22" s="292" t="e">
        <f t="shared" si="1"/>
        <v>#DIV/0!</v>
      </c>
    </row>
    <row r="23" spans="1:7" ht="15.75">
      <c r="A23" s="651" t="s">
        <v>48</v>
      </c>
      <c r="B23" s="82"/>
      <c r="C23" s="291">
        <f>SUM('Plan2 - UTI'!I185:I188)</f>
        <v>0</v>
      </c>
      <c r="D23" s="292" t="e">
        <f t="shared" si="0"/>
        <v>#DIV/0!</v>
      </c>
      <c r="E23" s="101"/>
      <c r="F23" s="291">
        <f>'Plan2 - UTI'!I189</f>
        <v>0</v>
      </c>
      <c r="G23" s="292" t="e">
        <f t="shared" si="1"/>
        <v>#DIV/0!</v>
      </c>
    </row>
    <row r="24" spans="1:7" ht="15.75">
      <c r="A24" s="651" t="s">
        <v>49</v>
      </c>
      <c r="B24" s="82"/>
      <c r="C24" s="291">
        <f>SUM('Plan2 - UTI'!I202:I205)</f>
        <v>0</v>
      </c>
      <c r="D24" s="292" t="e">
        <f t="shared" si="0"/>
        <v>#DIV/0!</v>
      </c>
      <c r="E24" s="101"/>
      <c r="F24" s="291">
        <f>'Plan2 - UTI'!I206</f>
        <v>0</v>
      </c>
      <c r="G24" s="292" t="e">
        <f t="shared" si="1"/>
        <v>#DIV/0!</v>
      </c>
    </row>
    <row r="25" spans="1:7" ht="16.5" thickBot="1">
      <c r="A25" s="652" t="s">
        <v>50</v>
      </c>
      <c r="B25" s="88"/>
      <c r="C25" s="293">
        <f>SUM('Plan2 - UTI'!I219:I222)</f>
        <v>0</v>
      </c>
      <c r="D25" s="294" t="e">
        <f t="shared" si="0"/>
        <v>#DIV/0!</v>
      </c>
      <c r="E25" s="102"/>
      <c r="F25" s="293">
        <f>'Plan2 - UTI'!I223</f>
        <v>0</v>
      </c>
      <c r="G25" s="294" t="e">
        <f t="shared" si="1"/>
        <v>#DIV/0!</v>
      </c>
    </row>
    <row r="26" spans="1:7" ht="16.5" thickBot="1">
      <c r="A26" s="653" t="s">
        <v>80</v>
      </c>
      <c r="B26" s="295">
        <f>SUM(B14:B25)</f>
        <v>0</v>
      </c>
      <c r="C26" s="295">
        <f>SUM(C14:C25)</f>
        <v>0</v>
      </c>
      <c r="D26" s="296" t="e">
        <f>B26/C26</f>
        <v>#DIV/0!</v>
      </c>
      <c r="E26" s="297">
        <f>SUM(E14:E25)</f>
        <v>0</v>
      </c>
      <c r="F26" s="295">
        <f>SUM(F14:F25)</f>
        <v>0</v>
      </c>
      <c r="G26" s="296" t="e">
        <f>E26/F26</f>
        <v>#DIV/0!</v>
      </c>
    </row>
    <row r="27" spans="1:7" ht="15.75" thickBot="1" thickTop="1">
      <c r="A27" s="81"/>
      <c r="B27" s="81"/>
      <c r="C27" s="81"/>
      <c r="D27" s="81"/>
      <c r="E27" s="81"/>
      <c r="F27" s="81"/>
      <c r="G27" s="83"/>
    </row>
    <row r="28" spans="1:7" ht="16.5" customHeight="1" thickBot="1" thickTop="1">
      <c r="A28" s="762" t="s">
        <v>213</v>
      </c>
      <c r="B28" s="758" t="s">
        <v>216</v>
      </c>
      <c r="C28" s="759"/>
      <c r="D28" s="760"/>
      <c r="E28" s="761" t="s">
        <v>217</v>
      </c>
      <c r="F28" s="759"/>
      <c r="G28" s="760"/>
    </row>
    <row r="29" spans="1:7" ht="60.75" thickBot="1">
      <c r="A29" s="763"/>
      <c r="B29" s="285" t="s">
        <v>224</v>
      </c>
      <c r="C29" s="286" t="s">
        <v>214</v>
      </c>
      <c r="D29" s="287" t="s">
        <v>226</v>
      </c>
      <c r="E29" s="288" t="s">
        <v>224</v>
      </c>
      <c r="F29" s="286" t="s">
        <v>214</v>
      </c>
      <c r="G29" s="287" t="s">
        <v>226</v>
      </c>
    </row>
    <row r="30" spans="1:7" ht="15.75">
      <c r="A30" s="650" t="s">
        <v>39</v>
      </c>
      <c r="B30" s="87"/>
      <c r="C30" s="289">
        <f>'Plan2 - UTI'!I37</f>
        <v>0</v>
      </c>
      <c r="D30" s="290" t="e">
        <f>B30/C30</f>
        <v>#DIV/0!</v>
      </c>
      <c r="E30" s="100"/>
      <c r="F30" s="289">
        <f>SUM('Plan3 - UTINeo'!G20:G24)</f>
        <v>0</v>
      </c>
      <c r="G30" s="290" t="e">
        <f>E30/F30</f>
        <v>#DIV/0!</v>
      </c>
    </row>
    <row r="31" spans="1:7" ht="15.75">
      <c r="A31" s="651" t="s">
        <v>40</v>
      </c>
      <c r="B31" s="82"/>
      <c r="C31" s="291">
        <f>'Plan2 - UTI'!I54</f>
        <v>0</v>
      </c>
      <c r="D31" s="292" t="e">
        <f>B31/C31</f>
        <v>#DIV/0!</v>
      </c>
      <c r="E31" s="101"/>
      <c r="F31" s="291">
        <f>SUM('Plan3 - UTINeo'!G35:G39)</f>
        <v>0</v>
      </c>
      <c r="G31" s="292" t="e">
        <f>E31/F31</f>
        <v>#DIV/0!</v>
      </c>
    </row>
    <row r="32" spans="1:7" ht="15.75">
      <c r="A32" s="651" t="s">
        <v>41</v>
      </c>
      <c r="B32" s="82"/>
      <c r="C32" s="291">
        <f>'Plan2 - UTI'!I71</f>
        <v>0</v>
      </c>
      <c r="D32" s="292" t="e">
        <f aca="true" t="shared" si="2" ref="D32:D41">B32/C32</f>
        <v>#DIV/0!</v>
      </c>
      <c r="E32" s="101"/>
      <c r="F32" s="291">
        <f>SUM('Plan3 - UTINeo'!G50:G54)</f>
        <v>0</v>
      </c>
      <c r="G32" s="292" t="e">
        <f aca="true" t="shared" si="3" ref="G32:G41">E32/F32</f>
        <v>#DIV/0!</v>
      </c>
    </row>
    <row r="33" spans="1:7" ht="15.75">
      <c r="A33" s="651" t="s">
        <v>42</v>
      </c>
      <c r="B33" s="82"/>
      <c r="C33" s="291">
        <f>'Plan2 - UTI'!I88</f>
        <v>0</v>
      </c>
      <c r="D33" s="292" t="e">
        <f t="shared" si="2"/>
        <v>#DIV/0!</v>
      </c>
      <c r="E33" s="101"/>
      <c r="F33" s="291">
        <f>SUM('Plan3 - UTINeo'!G65:G69)</f>
        <v>0</v>
      </c>
      <c r="G33" s="292" t="e">
        <f t="shared" si="3"/>
        <v>#DIV/0!</v>
      </c>
    </row>
    <row r="34" spans="1:7" ht="15.75">
      <c r="A34" s="651" t="s">
        <v>43</v>
      </c>
      <c r="B34" s="82"/>
      <c r="C34" s="291">
        <f>'Plan2 - UTI'!I105</f>
        <v>0</v>
      </c>
      <c r="D34" s="292" t="e">
        <f t="shared" si="2"/>
        <v>#DIV/0!</v>
      </c>
      <c r="E34" s="101"/>
      <c r="F34" s="291">
        <f>SUM('Plan3 - UTINeo'!G80:G84)</f>
        <v>0</v>
      </c>
      <c r="G34" s="292" t="e">
        <f t="shared" si="3"/>
        <v>#DIV/0!</v>
      </c>
    </row>
    <row r="35" spans="1:7" ht="15.75">
      <c r="A35" s="651" t="s">
        <v>44</v>
      </c>
      <c r="B35" s="82"/>
      <c r="C35" s="291">
        <f>'Plan2 - UTI'!I122</f>
        <v>0</v>
      </c>
      <c r="D35" s="292" t="e">
        <f t="shared" si="2"/>
        <v>#DIV/0!</v>
      </c>
      <c r="E35" s="101"/>
      <c r="F35" s="291">
        <f>SUM('Plan3 - UTINeo'!G95:G99)</f>
        <v>0</v>
      </c>
      <c r="G35" s="292" t="e">
        <f t="shared" si="3"/>
        <v>#DIV/0!</v>
      </c>
    </row>
    <row r="36" spans="1:7" ht="15.75">
      <c r="A36" s="651" t="s">
        <v>45</v>
      </c>
      <c r="B36" s="82"/>
      <c r="C36" s="291">
        <f>'Plan2 - UTI'!I139</f>
        <v>0</v>
      </c>
      <c r="D36" s="292" t="e">
        <f t="shared" si="2"/>
        <v>#DIV/0!</v>
      </c>
      <c r="E36" s="101"/>
      <c r="F36" s="291">
        <f>SUM('Plan3 - UTINeo'!G110:G114)</f>
        <v>0</v>
      </c>
      <c r="G36" s="292" t="e">
        <f t="shared" si="3"/>
        <v>#DIV/0!</v>
      </c>
    </row>
    <row r="37" spans="1:7" ht="15.75">
      <c r="A37" s="651" t="s">
        <v>46</v>
      </c>
      <c r="B37" s="82"/>
      <c r="C37" s="291">
        <f>'Plan2 - UTI'!I156</f>
        <v>0</v>
      </c>
      <c r="D37" s="292" t="e">
        <f t="shared" si="2"/>
        <v>#DIV/0!</v>
      </c>
      <c r="E37" s="101"/>
      <c r="F37" s="291">
        <f>SUM('Plan3 - UTINeo'!G125:G129)</f>
        <v>0</v>
      </c>
      <c r="G37" s="292" t="e">
        <f t="shared" si="3"/>
        <v>#DIV/0!</v>
      </c>
    </row>
    <row r="38" spans="1:7" ht="15.75">
      <c r="A38" s="651" t="s">
        <v>47</v>
      </c>
      <c r="B38" s="82"/>
      <c r="C38" s="291">
        <f>'Plan2 - UTI'!I173</f>
        <v>0</v>
      </c>
      <c r="D38" s="292" t="e">
        <f t="shared" si="2"/>
        <v>#DIV/0!</v>
      </c>
      <c r="E38" s="101"/>
      <c r="F38" s="291">
        <f>SUM('Plan3 - UTINeo'!G140:G144)</f>
        <v>0</v>
      </c>
      <c r="G38" s="292" t="e">
        <f t="shared" si="3"/>
        <v>#DIV/0!</v>
      </c>
    </row>
    <row r="39" spans="1:7" ht="15.75">
      <c r="A39" s="651" t="s">
        <v>48</v>
      </c>
      <c r="B39" s="82"/>
      <c r="C39" s="291">
        <f>'Plan2 - UTI'!I190</f>
        <v>0</v>
      </c>
      <c r="D39" s="292" t="e">
        <f t="shared" si="2"/>
        <v>#DIV/0!</v>
      </c>
      <c r="E39" s="101"/>
      <c r="F39" s="291">
        <f>SUM('Plan3 - UTINeo'!G155:G159)</f>
        <v>0</v>
      </c>
      <c r="G39" s="292" t="e">
        <f t="shared" si="3"/>
        <v>#DIV/0!</v>
      </c>
    </row>
    <row r="40" spans="1:7" ht="15.75">
      <c r="A40" s="651" t="s">
        <v>49</v>
      </c>
      <c r="B40" s="82"/>
      <c r="C40" s="291">
        <f>'Plan2 - UTI'!I207</f>
        <v>0</v>
      </c>
      <c r="D40" s="292" t="e">
        <f t="shared" si="2"/>
        <v>#DIV/0!</v>
      </c>
      <c r="E40" s="101"/>
      <c r="F40" s="291">
        <f>SUM('Plan3 - UTINeo'!G170:G174)</f>
        <v>0</v>
      </c>
      <c r="G40" s="292" t="e">
        <f t="shared" si="3"/>
        <v>#DIV/0!</v>
      </c>
    </row>
    <row r="41" spans="1:7" ht="16.5" thickBot="1">
      <c r="A41" s="652" t="s">
        <v>50</v>
      </c>
      <c r="B41" s="88"/>
      <c r="C41" s="293">
        <f>'Plan2 - UTI'!I224</f>
        <v>0</v>
      </c>
      <c r="D41" s="294" t="e">
        <f t="shared" si="2"/>
        <v>#DIV/0!</v>
      </c>
      <c r="E41" s="102"/>
      <c r="F41" s="293">
        <f>SUM('Plan3 - UTINeo'!G185:G189)</f>
        <v>0</v>
      </c>
      <c r="G41" s="294" t="e">
        <f t="shared" si="3"/>
        <v>#DIV/0!</v>
      </c>
    </row>
    <row r="42" spans="1:7" ht="16.5" thickBot="1">
      <c r="A42" s="653" t="s">
        <v>80</v>
      </c>
      <c r="B42" s="295">
        <f>SUM(B30:B41)</f>
        <v>0</v>
      </c>
      <c r="C42" s="295">
        <f>SUM(C30:C41)</f>
        <v>0</v>
      </c>
      <c r="D42" s="296" t="e">
        <f>B42/C42</f>
        <v>#DIV/0!</v>
      </c>
      <c r="E42" s="297">
        <f>SUM(E30:E41)</f>
        <v>0</v>
      </c>
      <c r="F42" s="295">
        <f>SUM(F30:F41)</f>
        <v>0</v>
      </c>
      <c r="G42" s="296" t="e">
        <f>E42/F42</f>
        <v>#DIV/0!</v>
      </c>
    </row>
    <row r="43" ht="13.5" thickTop="1"/>
  </sheetData>
  <sheetProtection/>
  <mergeCells count="6">
    <mergeCell ref="B12:D12"/>
    <mergeCell ref="E12:G12"/>
    <mergeCell ref="A12:A13"/>
    <mergeCell ref="B28:D28"/>
    <mergeCell ref="E28:G28"/>
    <mergeCell ref="A28:A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Header>&amp;CDivisão de Infecção Hospitalar- Planilha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2"/>
  <sheetViews>
    <sheetView tabSelected="1" zoomScale="70" zoomScaleNormal="70" zoomScalePageLayoutView="0" workbookViewId="0" topLeftCell="A10">
      <selection activeCell="A22" sqref="A22"/>
    </sheetView>
  </sheetViews>
  <sheetFormatPr defaultColWidth="31.00390625" defaultRowHeight="12.75"/>
  <cols>
    <col min="1" max="1" width="140.421875" style="16" customWidth="1"/>
    <col min="2" max="2" width="17.00390625" style="26" customWidth="1"/>
    <col min="3" max="3" width="15.28125" style="17" customWidth="1"/>
    <col min="4" max="4" width="16.28125" style="17" customWidth="1"/>
    <col min="5" max="5" width="15.8515625" style="17" customWidth="1"/>
    <col min="6" max="16384" width="31.00390625" style="17" customWidth="1"/>
  </cols>
  <sheetData>
    <row r="1" spans="1:5" ht="27.75" customHeight="1" thickBot="1">
      <c r="A1" s="654" t="s">
        <v>212</v>
      </c>
      <c r="B1" s="655"/>
      <c r="C1" s="655"/>
      <c r="D1" s="656"/>
      <c r="E1" s="371"/>
    </row>
    <row r="2" spans="1:5" ht="18.75" thickBot="1">
      <c r="A2" s="626" t="s">
        <v>51</v>
      </c>
      <c r="B2" s="657"/>
      <c r="C2" s="612"/>
      <c r="D2" s="658"/>
      <c r="E2" s="29"/>
    </row>
    <row r="3" spans="1:5" ht="15.75">
      <c r="A3" s="659" t="s">
        <v>397</v>
      </c>
      <c r="B3" s="660"/>
      <c r="C3" s="660"/>
      <c r="D3" s="661"/>
      <c r="E3" s="103"/>
    </row>
    <row r="4" spans="1:5" ht="15">
      <c r="A4" s="662" t="s">
        <v>398</v>
      </c>
      <c r="B4" s="663"/>
      <c r="C4" s="663"/>
      <c r="D4" s="664"/>
      <c r="E4" s="99"/>
    </row>
    <row r="5" spans="1:5" ht="16.5" thickBot="1">
      <c r="A5" s="665" t="s">
        <v>249</v>
      </c>
      <c r="B5" s="666"/>
      <c r="C5" s="667"/>
      <c r="D5" s="668"/>
      <c r="E5" s="99"/>
    </row>
    <row r="6" spans="1:5" ht="15">
      <c r="A6" s="531" t="s">
        <v>15</v>
      </c>
      <c r="B6" s="445"/>
      <c r="C6" s="446"/>
      <c r="D6" s="532"/>
      <c r="E6" s="29"/>
    </row>
    <row r="7" spans="1:5" ht="15">
      <c r="A7" s="533" t="s">
        <v>250</v>
      </c>
      <c r="B7" s="448"/>
      <c r="C7" s="449"/>
      <c r="D7" s="534"/>
      <c r="E7" s="29"/>
    </row>
    <row r="8" spans="1:5" ht="15">
      <c r="A8" s="533" t="s">
        <v>418</v>
      </c>
      <c r="B8" s="451"/>
      <c r="C8" s="451"/>
      <c r="D8" s="534"/>
      <c r="E8" s="29"/>
    </row>
    <row r="9" spans="1:5" ht="15">
      <c r="A9" s="533" t="s">
        <v>16</v>
      </c>
      <c r="B9" s="452"/>
      <c r="C9" s="452"/>
      <c r="D9" s="534"/>
      <c r="E9" s="29"/>
    </row>
    <row r="10" spans="1:5" ht="15">
      <c r="A10" s="533" t="s">
        <v>251</v>
      </c>
      <c r="B10" s="452"/>
      <c r="C10" s="452"/>
      <c r="D10" s="534"/>
      <c r="E10" s="29"/>
    </row>
    <row r="11" spans="1:5" ht="15.75" thickBot="1">
      <c r="A11" s="535" t="s">
        <v>419</v>
      </c>
      <c r="B11" s="536"/>
      <c r="C11" s="536"/>
      <c r="D11" s="537"/>
      <c r="E11" s="29"/>
    </row>
    <row r="12" spans="1:10" ht="16.5" customHeight="1">
      <c r="A12" s="764" t="s">
        <v>52</v>
      </c>
      <c r="B12" s="764"/>
      <c r="C12" s="764"/>
      <c r="D12" s="764"/>
      <c r="E12" s="764"/>
      <c r="F12" s="368"/>
      <c r="G12" s="199"/>
      <c r="H12" s="199"/>
      <c r="I12" s="199"/>
      <c r="J12" s="199"/>
    </row>
    <row r="13" spans="1:10" ht="15.75" thickBot="1">
      <c r="A13" s="764"/>
      <c r="B13" s="764"/>
      <c r="C13" s="764"/>
      <c r="D13" s="764"/>
      <c r="E13" s="764"/>
      <c r="G13" s="199"/>
      <c r="H13" s="199"/>
      <c r="I13" s="199"/>
      <c r="J13" s="199"/>
    </row>
    <row r="14" spans="1:5" ht="16.5" thickBot="1">
      <c r="A14" s="669" t="s">
        <v>194</v>
      </c>
      <c r="B14" s="670" t="s">
        <v>81</v>
      </c>
      <c r="C14" s="671"/>
      <c r="D14" s="672" t="s">
        <v>90</v>
      </c>
      <c r="E14" s="673"/>
    </row>
    <row r="15" spans="1:5" ht="24" customHeight="1" thickBot="1">
      <c r="A15" s="142" t="s">
        <v>252</v>
      </c>
      <c r="B15" s="143" t="s">
        <v>253</v>
      </c>
      <c r="C15" s="143" t="s">
        <v>254</v>
      </c>
      <c r="D15" s="143" t="s">
        <v>255</v>
      </c>
      <c r="E15" s="143" t="s">
        <v>254</v>
      </c>
    </row>
    <row r="16" spans="1:5" ht="14.25">
      <c r="A16" s="545" t="s">
        <v>360</v>
      </c>
      <c r="B16" s="538"/>
      <c r="C16" s="97" t="e">
        <f aca="true" t="shared" si="0" ref="C16:C79">B16/B$87*100</f>
        <v>#DIV/0!</v>
      </c>
      <c r="D16" s="136"/>
      <c r="E16" s="97" t="e">
        <f aca="true" t="shared" si="1" ref="E16:E79">D16/D$87*100</f>
        <v>#DIV/0!</v>
      </c>
    </row>
    <row r="17" spans="1:5" ht="14.25">
      <c r="A17" s="139" t="s">
        <v>358</v>
      </c>
      <c r="B17" s="538"/>
      <c r="C17" s="97" t="e">
        <f t="shared" si="0"/>
        <v>#DIV/0!</v>
      </c>
      <c r="D17" s="136"/>
      <c r="E17" s="97" t="e">
        <f t="shared" si="1"/>
        <v>#DIV/0!</v>
      </c>
    </row>
    <row r="18" spans="1:5" ht="14.25">
      <c r="A18" s="139" t="s">
        <v>359</v>
      </c>
      <c r="B18" s="538"/>
      <c r="C18" s="97" t="e">
        <f t="shared" si="0"/>
        <v>#DIV/0!</v>
      </c>
      <c r="D18" s="136"/>
      <c r="E18" s="97" t="e">
        <f t="shared" si="1"/>
        <v>#DIV/0!</v>
      </c>
    </row>
    <row r="19" spans="1:5" ht="14.25">
      <c r="A19" s="139" t="s">
        <v>286</v>
      </c>
      <c r="B19" s="538"/>
      <c r="C19" s="97" t="e">
        <f t="shared" si="0"/>
        <v>#DIV/0!</v>
      </c>
      <c r="D19" s="136"/>
      <c r="E19" s="97" t="e">
        <f t="shared" si="1"/>
        <v>#DIV/0!</v>
      </c>
    </row>
    <row r="20" spans="1:5" ht="14.25">
      <c r="A20" s="139" t="s">
        <v>287</v>
      </c>
      <c r="B20" s="538"/>
      <c r="C20" s="97" t="e">
        <f t="shared" si="0"/>
        <v>#DIV/0!</v>
      </c>
      <c r="D20" s="136"/>
      <c r="E20" s="97" t="e">
        <f t="shared" si="1"/>
        <v>#DIV/0!</v>
      </c>
    </row>
    <row r="21" spans="1:5" ht="14.25">
      <c r="A21" s="139" t="s">
        <v>288</v>
      </c>
      <c r="B21" s="538"/>
      <c r="C21" s="97" t="e">
        <f t="shared" si="0"/>
        <v>#DIV/0!</v>
      </c>
      <c r="D21" s="136"/>
      <c r="E21" s="97" t="e">
        <f t="shared" si="1"/>
        <v>#DIV/0!</v>
      </c>
    </row>
    <row r="22" spans="1:5" ht="14.25">
      <c r="A22" s="139" t="s">
        <v>289</v>
      </c>
      <c r="B22" s="538"/>
      <c r="C22" s="97" t="e">
        <f t="shared" si="0"/>
        <v>#DIV/0!</v>
      </c>
      <c r="D22" s="136"/>
      <c r="E22" s="97" t="e">
        <f t="shared" si="1"/>
        <v>#DIV/0!</v>
      </c>
    </row>
    <row r="23" spans="1:5" ht="14.25">
      <c r="A23" s="139" t="s">
        <v>290</v>
      </c>
      <c r="B23" s="538"/>
      <c r="C23" s="97" t="e">
        <f t="shared" si="0"/>
        <v>#DIV/0!</v>
      </c>
      <c r="D23" s="136"/>
      <c r="E23" s="97" t="e">
        <f t="shared" si="1"/>
        <v>#DIV/0!</v>
      </c>
    </row>
    <row r="24" spans="1:5" ht="14.25">
      <c r="A24" s="139" t="s">
        <v>373</v>
      </c>
      <c r="B24" s="538"/>
      <c r="C24" s="97" t="e">
        <f t="shared" si="0"/>
        <v>#DIV/0!</v>
      </c>
      <c r="D24" s="136"/>
      <c r="E24" s="97" t="e">
        <f t="shared" si="1"/>
        <v>#DIV/0!</v>
      </c>
    </row>
    <row r="25" spans="1:5" ht="15">
      <c r="A25" s="139" t="s">
        <v>363</v>
      </c>
      <c r="B25" s="538"/>
      <c r="C25" s="97" t="e">
        <f t="shared" si="0"/>
        <v>#DIV/0!</v>
      </c>
      <c r="D25" s="136"/>
      <c r="E25" s="97" t="e">
        <f t="shared" si="1"/>
        <v>#DIV/0!</v>
      </c>
    </row>
    <row r="26" spans="1:5" ht="15">
      <c r="A26" s="546" t="s">
        <v>361</v>
      </c>
      <c r="B26" s="538"/>
      <c r="C26" s="97" t="e">
        <f t="shared" si="0"/>
        <v>#DIV/0!</v>
      </c>
      <c r="D26" s="136"/>
      <c r="E26" s="97" t="e">
        <f t="shared" si="1"/>
        <v>#DIV/0!</v>
      </c>
    </row>
    <row r="27" spans="1:5" ht="15">
      <c r="A27" s="546" t="s">
        <v>362</v>
      </c>
      <c r="B27" s="538"/>
      <c r="C27" s="97" t="e">
        <f t="shared" si="0"/>
        <v>#DIV/0!</v>
      </c>
      <c r="D27" s="136"/>
      <c r="E27" s="97" t="e">
        <f t="shared" si="1"/>
        <v>#DIV/0!</v>
      </c>
    </row>
    <row r="28" spans="1:5" s="16" customFormat="1" ht="15">
      <c r="A28" s="139" t="s">
        <v>285</v>
      </c>
      <c r="B28" s="539"/>
      <c r="C28" s="97" t="e">
        <f t="shared" si="0"/>
        <v>#DIV/0!</v>
      </c>
      <c r="D28" s="136"/>
      <c r="E28" s="97" t="e">
        <f t="shared" si="1"/>
        <v>#DIV/0!</v>
      </c>
    </row>
    <row r="29" spans="1:5" ht="15">
      <c r="A29" s="139" t="s">
        <v>327</v>
      </c>
      <c r="B29" s="538"/>
      <c r="C29" s="97" t="e">
        <f t="shared" si="0"/>
        <v>#DIV/0!</v>
      </c>
      <c r="D29" s="136"/>
      <c r="E29" s="97" t="e">
        <f t="shared" si="1"/>
        <v>#DIV/0!</v>
      </c>
    </row>
    <row r="30" spans="1:5" ht="15">
      <c r="A30" s="352" t="s">
        <v>337</v>
      </c>
      <c r="B30" s="538"/>
      <c r="C30" s="97" t="e">
        <f t="shared" si="0"/>
        <v>#DIV/0!</v>
      </c>
      <c r="D30" s="136"/>
      <c r="E30" s="97" t="e">
        <f t="shared" si="1"/>
        <v>#DIV/0!</v>
      </c>
    </row>
    <row r="31" spans="1:5" ht="15">
      <c r="A31" s="139" t="s">
        <v>374</v>
      </c>
      <c r="B31" s="538"/>
      <c r="C31" s="97" t="e">
        <f t="shared" si="0"/>
        <v>#DIV/0!</v>
      </c>
      <c r="D31" s="136"/>
      <c r="E31" s="97" t="e">
        <f t="shared" si="1"/>
        <v>#DIV/0!</v>
      </c>
    </row>
    <row r="32" spans="1:5" ht="15">
      <c r="A32" s="492" t="s">
        <v>375</v>
      </c>
      <c r="B32" s="538"/>
      <c r="C32" s="97" t="e">
        <f t="shared" si="0"/>
        <v>#DIV/0!</v>
      </c>
      <c r="D32" s="136"/>
      <c r="E32" s="97" t="e">
        <f t="shared" si="1"/>
        <v>#DIV/0!</v>
      </c>
    </row>
    <row r="33" spans="1:5" ht="15">
      <c r="A33" s="492" t="s">
        <v>376</v>
      </c>
      <c r="B33" s="538"/>
      <c r="C33" s="97" t="e">
        <f t="shared" si="0"/>
        <v>#DIV/0!</v>
      </c>
      <c r="D33" s="136"/>
      <c r="E33" s="97" t="e">
        <f t="shared" si="1"/>
        <v>#DIV/0!</v>
      </c>
    </row>
    <row r="34" spans="1:5" ht="15">
      <c r="A34" s="216" t="s">
        <v>401</v>
      </c>
      <c r="B34" s="538"/>
      <c r="C34" s="97" t="e">
        <f t="shared" si="0"/>
        <v>#DIV/0!</v>
      </c>
      <c r="D34" s="136"/>
      <c r="E34" s="97" t="e">
        <f t="shared" si="1"/>
        <v>#DIV/0!</v>
      </c>
    </row>
    <row r="35" spans="1:5" ht="15">
      <c r="A35" s="139" t="s">
        <v>406</v>
      </c>
      <c r="B35" s="538"/>
      <c r="C35" s="97" t="e">
        <f t="shared" si="0"/>
        <v>#DIV/0!</v>
      </c>
      <c r="D35" s="136"/>
      <c r="E35" s="97" t="e">
        <f t="shared" si="1"/>
        <v>#DIV/0!</v>
      </c>
    </row>
    <row r="36" spans="1:5" ht="15">
      <c r="A36" s="140" t="s">
        <v>407</v>
      </c>
      <c r="B36" s="538"/>
      <c r="C36" s="97" t="e">
        <f t="shared" si="0"/>
        <v>#DIV/0!</v>
      </c>
      <c r="D36" s="136"/>
      <c r="E36" s="97" t="e">
        <f t="shared" si="1"/>
        <v>#DIV/0!</v>
      </c>
    </row>
    <row r="37" spans="1:5" ht="15">
      <c r="A37" s="139" t="s">
        <v>408</v>
      </c>
      <c r="B37" s="538"/>
      <c r="C37" s="97" t="e">
        <f t="shared" si="0"/>
        <v>#DIV/0!</v>
      </c>
      <c r="D37" s="136"/>
      <c r="E37" s="97" t="e">
        <f t="shared" si="1"/>
        <v>#DIV/0!</v>
      </c>
    </row>
    <row r="38" spans="1:5" ht="15">
      <c r="A38" s="352" t="s">
        <v>409</v>
      </c>
      <c r="B38" s="538"/>
      <c r="C38" s="97" t="e">
        <f t="shared" si="0"/>
        <v>#DIV/0!</v>
      </c>
      <c r="D38" s="136"/>
      <c r="E38" s="97" t="e">
        <f t="shared" si="1"/>
        <v>#DIV/0!</v>
      </c>
    </row>
    <row r="39" spans="1:5" ht="15">
      <c r="A39" s="351" t="s">
        <v>410</v>
      </c>
      <c r="B39" s="538"/>
      <c r="C39" s="97" t="e">
        <f t="shared" si="0"/>
        <v>#DIV/0!</v>
      </c>
      <c r="D39" s="136"/>
      <c r="E39" s="97" t="e">
        <f t="shared" si="1"/>
        <v>#DIV/0!</v>
      </c>
    </row>
    <row r="40" spans="1:5" ht="15">
      <c r="A40" s="140" t="s">
        <v>411</v>
      </c>
      <c r="B40" s="17"/>
      <c r="C40" s="97" t="e">
        <f t="shared" si="0"/>
        <v>#DIV/0!</v>
      </c>
      <c r="D40" s="136"/>
      <c r="E40" s="97" t="e">
        <f t="shared" si="1"/>
        <v>#DIV/0!</v>
      </c>
    </row>
    <row r="41" spans="1:5" ht="15">
      <c r="A41" s="140" t="s">
        <v>412</v>
      </c>
      <c r="B41" s="17"/>
      <c r="C41" s="97" t="e">
        <f t="shared" si="0"/>
        <v>#DIV/0!</v>
      </c>
      <c r="D41" s="136"/>
      <c r="E41" s="97" t="e">
        <f t="shared" si="1"/>
        <v>#DIV/0!</v>
      </c>
    </row>
    <row r="42" spans="1:5" ht="15">
      <c r="A42" s="546" t="s">
        <v>303</v>
      </c>
      <c r="B42" s="538"/>
      <c r="C42" s="97" t="e">
        <f t="shared" si="0"/>
        <v>#DIV/0!</v>
      </c>
      <c r="D42" s="136"/>
      <c r="E42" s="97" t="e">
        <f t="shared" si="1"/>
        <v>#DIV/0!</v>
      </c>
    </row>
    <row r="43" spans="1:5" ht="15">
      <c r="A43" s="546" t="s">
        <v>299</v>
      </c>
      <c r="B43" s="538"/>
      <c r="C43" s="97" t="e">
        <f t="shared" si="0"/>
        <v>#DIV/0!</v>
      </c>
      <c r="D43" s="136"/>
      <c r="E43" s="97" t="e">
        <f t="shared" si="1"/>
        <v>#DIV/0!</v>
      </c>
    </row>
    <row r="44" spans="1:5" ht="15">
      <c r="A44" s="546" t="s">
        <v>300</v>
      </c>
      <c r="B44" s="538"/>
      <c r="C44" s="97" t="e">
        <f t="shared" si="0"/>
        <v>#DIV/0!</v>
      </c>
      <c r="D44" s="136"/>
      <c r="E44" s="97" t="e">
        <f t="shared" si="1"/>
        <v>#DIV/0!</v>
      </c>
    </row>
    <row r="45" spans="1:5" ht="15">
      <c r="A45" s="546" t="s">
        <v>405</v>
      </c>
      <c r="B45" s="538"/>
      <c r="C45" s="97" t="e">
        <f t="shared" si="0"/>
        <v>#DIV/0!</v>
      </c>
      <c r="D45" s="136"/>
      <c r="E45" s="97" t="e">
        <f t="shared" si="1"/>
        <v>#DIV/0!</v>
      </c>
    </row>
    <row r="46" spans="1:5" ht="15">
      <c r="A46" s="546" t="s">
        <v>404</v>
      </c>
      <c r="B46" s="538"/>
      <c r="C46" s="97" t="e">
        <f t="shared" si="0"/>
        <v>#DIV/0!</v>
      </c>
      <c r="D46" s="136"/>
      <c r="E46" s="97" t="e">
        <f t="shared" si="1"/>
        <v>#DIV/0!</v>
      </c>
    </row>
    <row r="47" spans="1:5" ht="15">
      <c r="A47" s="139" t="s">
        <v>270</v>
      </c>
      <c r="B47" s="538"/>
      <c r="C47" s="97" t="e">
        <f t="shared" si="0"/>
        <v>#DIV/0!</v>
      </c>
      <c r="D47" s="136"/>
      <c r="E47" s="97" t="e">
        <f t="shared" si="1"/>
        <v>#DIV/0!</v>
      </c>
    </row>
    <row r="48" spans="1:5" ht="15">
      <c r="A48" s="139" t="s">
        <v>271</v>
      </c>
      <c r="B48" s="538"/>
      <c r="C48" s="97" t="e">
        <f t="shared" si="0"/>
        <v>#DIV/0!</v>
      </c>
      <c r="D48" s="136"/>
      <c r="E48" s="97" t="e">
        <f t="shared" si="1"/>
        <v>#DIV/0!</v>
      </c>
    </row>
    <row r="49" spans="1:5" ht="15">
      <c r="A49" s="139" t="s">
        <v>269</v>
      </c>
      <c r="B49" s="538"/>
      <c r="C49" s="97" t="e">
        <f t="shared" si="0"/>
        <v>#DIV/0!</v>
      </c>
      <c r="D49" s="136"/>
      <c r="E49" s="97" t="e">
        <f t="shared" si="1"/>
        <v>#DIV/0!</v>
      </c>
    </row>
    <row r="50" spans="1:5" ht="15">
      <c r="A50" s="139" t="s">
        <v>272</v>
      </c>
      <c r="B50" s="538"/>
      <c r="C50" s="97" t="e">
        <f t="shared" si="0"/>
        <v>#DIV/0!</v>
      </c>
      <c r="D50" s="136"/>
      <c r="E50" s="97" t="e">
        <f t="shared" si="1"/>
        <v>#DIV/0!</v>
      </c>
    </row>
    <row r="51" spans="1:5" ht="15">
      <c r="A51" s="139" t="s">
        <v>371</v>
      </c>
      <c r="B51" s="538"/>
      <c r="C51" s="97" t="e">
        <f t="shared" si="0"/>
        <v>#DIV/0!</v>
      </c>
      <c r="D51" s="136"/>
      <c r="E51" s="97" t="e">
        <f t="shared" si="1"/>
        <v>#DIV/0!</v>
      </c>
    </row>
    <row r="52" spans="1:5" ht="15">
      <c r="A52" s="139" t="s">
        <v>372</v>
      </c>
      <c r="B52" s="538"/>
      <c r="C52" s="97" t="e">
        <f t="shared" si="0"/>
        <v>#DIV/0!</v>
      </c>
      <c r="D52" s="136"/>
      <c r="E52" s="97" t="e">
        <f t="shared" si="1"/>
        <v>#DIV/0!</v>
      </c>
    </row>
    <row r="53" spans="1:5" ht="15">
      <c r="A53" s="139" t="s">
        <v>302</v>
      </c>
      <c r="B53" s="538"/>
      <c r="C53" s="97" t="e">
        <f t="shared" si="0"/>
        <v>#DIV/0!</v>
      </c>
      <c r="D53" s="136"/>
      <c r="E53" s="97" t="e">
        <f t="shared" si="1"/>
        <v>#DIV/0!</v>
      </c>
    </row>
    <row r="54" spans="1:5" ht="15">
      <c r="A54" s="139" t="s">
        <v>336</v>
      </c>
      <c r="B54" s="538"/>
      <c r="C54" s="97" t="e">
        <f t="shared" si="0"/>
        <v>#DIV/0!</v>
      </c>
      <c r="D54" s="136"/>
      <c r="E54" s="97" t="e">
        <f t="shared" si="1"/>
        <v>#DIV/0!</v>
      </c>
    </row>
    <row r="55" spans="1:5" ht="15">
      <c r="A55" s="139" t="s">
        <v>301</v>
      </c>
      <c r="B55" s="538"/>
      <c r="C55" s="97" t="e">
        <f t="shared" si="0"/>
        <v>#DIV/0!</v>
      </c>
      <c r="D55" s="136"/>
      <c r="E55" s="97" t="e">
        <f t="shared" si="1"/>
        <v>#DIV/0!</v>
      </c>
    </row>
    <row r="56" spans="1:6" ht="15">
      <c r="A56" s="351" t="s">
        <v>339</v>
      </c>
      <c r="B56" s="538"/>
      <c r="C56" s="97" t="e">
        <f t="shared" si="0"/>
        <v>#DIV/0!</v>
      </c>
      <c r="D56" s="136"/>
      <c r="E56" s="97" t="e">
        <f t="shared" si="1"/>
        <v>#DIV/0!</v>
      </c>
      <c r="F56" s="369"/>
    </row>
    <row r="57" spans="1:5" ht="15">
      <c r="A57" s="351" t="s">
        <v>340</v>
      </c>
      <c r="B57" s="538"/>
      <c r="C57" s="97" t="e">
        <f t="shared" si="0"/>
        <v>#DIV/0!</v>
      </c>
      <c r="D57" s="136"/>
      <c r="E57" s="97" t="e">
        <f t="shared" si="1"/>
        <v>#DIV/0!</v>
      </c>
    </row>
    <row r="58" spans="1:6" ht="15">
      <c r="A58" s="139" t="s">
        <v>364</v>
      </c>
      <c r="B58" s="538"/>
      <c r="C58" s="97" t="e">
        <f t="shared" si="0"/>
        <v>#DIV/0!</v>
      </c>
      <c r="D58" s="136"/>
      <c r="E58" s="97" t="e">
        <f t="shared" si="1"/>
        <v>#DIV/0!</v>
      </c>
      <c r="F58" s="370"/>
    </row>
    <row r="59" spans="1:5" ht="15">
      <c r="A59" s="139" t="s">
        <v>365</v>
      </c>
      <c r="B59" s="538"/>
      <c r="C59" s="97" t="e">
        <f t="shared" si="0"/>
        <v>#DIV/0!</v>
      </c>
      <c r="D59" s="136"/>
      <c r="E59" s="97" t="e">
        <f t="shared" si="1"/>
        <v>#DIV/0!</v>
      </c>
    </row>
    <row r="60" spans="1:5" ht="15">
      <c r="A60" s="139" t="s">
        <v>366</v>
      </c>
      <c r="B60" s="538"/>
      <c r="C60" s="97" t="e">
        <f t="shared" si="0"/>
        <v>#DIV/0!</v>
      </c>
      <c r="D60" s="136"/>
      <c r="E60" s="97" t="e">
        <f t="shared" si="1"/>
        <v>#DIV/0!</v>
      </c>
    </row>
    <row r="61" spans="1:5" ht="15">
      <c r="A61" s="352" t="s">
        <v>367</v>
      </c>
      <c r="B61" s="538"/>
      <c r="C61" s="97" t="e">
        <f t="shared" si="0"/>
        <v>#DIV/0!</v>
      </c>
      <c r="D61" s="136"/>
      <c r="E61" s="97" t="e">
        <f t="shared" si="1"/>
        <v>#DIV/0!</v>
      </c>
    </row>
    <row r="62" spans="1:5" ht="15">
      <c r="A62" s="351" t="s">
        <v>370</v>
      </c>
      <c r="B62" s="540"/>
      <c r="C62" s="97" t="e">
        <f t="shared" si="0"/>
        <v>#DIV/0!</v>
      </c>
      <c r="D62" s="136"/>
      <c r="E62" s="97" t="e">
        <f t="shared" si="1"/>
        <v>#DIV/0!</v>
      </c>
    </row>
    <row r="63" spans="1:8" ht="15">
      <c r="A63" s="139" t="s">
        <v>368</v>
      </c>
      <c r="B63" s="541"/>
      <c r="C63" s="97" t="e">
        <f t="shared" si="0"/>
        <v>#DIV/0!</v>
      </c>
      <c r="D63" s="136"/>
      <c r="E63" s="97" t="e">
        <f t="shared" si="1"/>
        <v>#DIV/0!</v>
      </c>
      <c r="F63" s="369"/>
      <c r="G63" s="199"/>
      <c r="H63" s="199"/>
    </row>
    <row r="64" spans="1:8" ht="15">
      <c r="A64" s="139" t="s">
        <v>369</v>
      </c>
      <c r="B64" s="541"/>
      <c r="C64" s="97" t="e">
        <f t="shared" si="0"/>
        <v>#DIV/0!</v>
      </c>
      <c r="D64" s="136"/>
      <c r="E64" s="97" t="e">
        <f t="shared" si="1"/>
        <v>#DIV/0!</v>
      </c>
      <c r="F64" s="369"/>
      <c r="G64" s="199"/>
      <c r="H64" s="199"/>
    </row>
    <row r="65" spans="1:7" ht="15">
      <c r="A65" s="491" t="s">
        <v>377</v>
      </c>
      <c r="B65" s="542"/>
      <c r="C65" s="97" t="e">
        <f t="shared" si="0"/>
        <v>#DIV/0!</v>
      </c>
      <c r="D65" s="136"/>
      <c r="E65" s="97" t="e">
        <f t="shared" si="1"/>
        <v>#DIV/0!</v>
      </c>
      <c r="F65" s="369"/>
      <c r="G65" s="199"/>
    </row>
    <row r="66" spans="1:5" ht="15">
      <c r="A66" s="546" t="s">
        <v>378</v>
      </c>
      <c r="B66" s="538"/>
      <c r="C66" s="97" t="e">
        <f t="shared" si="0"/>
        <v>#DIV/0!</v>
      </c>
      <c r="D66" s="136"/>
      <c r="E66" s="97" t="e">
        <f t="shared" si="1"/>
        <v>#DIV/0!</v>
      </c>
    </row>
    <row r="67" spans="1:5" ht="15">
      <c r="A67" s="546" t="s">
        <v>379</v>
      </c>
      <c r="B67" s="538"/>
      <c r="C67" s="97" t="e">
        <f t="shared" si="0"/>
        <v>#DIV/0!</v>
      </c>
      <c r="D67" s="136"/>
      <c r="E67" s="97" t="e">
        <f t="shared" si="1"/>
        <v>#DIV/0!</v>
      </c>
    </row>
    <row r="68" spans="1:5" ht="15">
      <c r="A68" s="491" t="s">
        <v>380</v>
      </c>
      <c r="B68" s="538"/>
      <c r="C68" s="97" t="e">
        <f t="shared" si="0"/>
        <v>#DIV/0!</v>
      </c>
      <c r="D68" s="136"/>
      <c r="E68" s="97" t="e">
        <f t="shared" si="1"/>
        <v>#DIV/0!</v>
      </c>
    </row>
    <row r="69" spans="1:5" ht="15">
      <c r="A69" s="546" t="s">
        <v>381</v>
      </c>
      <c r="B69" s="538"/>
      <c r="C69" s="97" t="e">
        <f t="shared" si="0"/>
        <v>#DIV/0!</v>
      </c>
      <c r="D69" s="136"/>
      <c r="E69" s="97" t="e">
        <f t="shared" si="1"/>
        <v>#DIV/0!</v>
      </c>
    </row>
    <row r="70" spans="1:5" ht="15">
      <c r="A70" s="546" t="s">
        <v>382</v>
      </c>
      <c r="B70" s="538"/>
      <c r="C70" s="97" t="e">
        <f t="shared" si="0"/>
        <v>#DIV/0!</v>
      </c>
      <c r="D70" s="136"/>
      <c r="E70" s="97" t="e">
        <f t="shared" si="1"/>
        <v>#DIV/0!</v>
      </c>
    </row>
    <row r="71" spans="1:5" ht="15">
      <c r="A71" s="139" t="s">
        <v>292</v>
      </c>
      <c r="B71" s="538"/>
      <c r="C71" s="97" t="e">
        <f t="shared" si="0"/>
        <v>#DIV/0!</v>
      </c>
      <c r="D71" s="136"/>
      <c r="E71" s="97" t="e">
        <f t="shared" si="1"/>
        <v>#DIV/0!</v>
      </c>
    </row>
    <row r="72" spans="1:5" ht="15">
      <c r="A72" s="139" t="s">
        <v>293</v>
      </c>
      <c r="B72" s="538"/>
      <c r="C72" s="97" t="e">
        <f t="shared" si="0"/>
        <v>#DIV/0!</v>
      </c>
      <c r="D72" s="136"/>
      <c r="E72" s="97" t="e">
        <f t="shared" si="1"/>
        <v>#DIV/0!</v>
      </c>
    </row>
    <row r="73" spans="1:5" ht="15">
      <c r="A73" s="352" t="s">
        <v>341</v>
      </c>
      <c r="B73" s="538"/>
      <c r="C73" s="97" t="e">
        <f t="shared" si="0"/>
        <v>#DIV/0!</v>
      </c>
      <c r="D73" s="136"/>
      <c r="E73" s="97" t="e">
        <f t="shared" si="1"/>
        <v>#DIV/0!</v>
      </c>
    </row>
    <row r="74" spans="1:5" ht="15">
      <c r="A74" s="139" t="s">
        <v>294</v>
      </c>
      <c r="B74" s="538"/>
      <c r="C74" s="97" t="e">
        <f t="shared" si="0"/>
        <v>#DIV/0!</v>
      </c>
      <c r="D74" s="136"/>
      <c r="E74" s="97" t="e">
        <f t="shared" si="1"/>
        <v>#DIV/0!</v>
      </c>
    </row>
    <row r="75" spans="1:5" ht="15">
      <c r="A75" s="139" t="s">
        <v>295</v>
      </c>
      <c r="B75" s="538"/>
      <c r="C75" s="97" t="e">
        <f t="shared" si="0"/>
        <v>#DIV/0!</v>
      </c>
      <c r="D75" s="136"/>
      <c r="E75" s="97" t="e">
        <f t="shared" si="1"/>
        <v>#DIV/0!</v>
      </c>
    </row>
    <row r="76" spans="1:5" ht="15">
      <c r="A76" s="139" t="s">
        <v>296</v>
      </c>
      <c r="B76" s="538"/>
      <c r="C76" s="97" t="e">
        <f t="shared" si="0"/>
        <v>#DIV/0!</v>
      </c>
      <c r="D76" s="136"/>
      <c r="E76" s="97" t="e">
        <f t="shared" si="1"/>
        <v>#DIV/0!</v>
      </c>
    </row>
    <row r="77" spans="1:6" ht="15">
      <c r="A77" s="139" t="s">
        <v>326</v>
      </c>
      <c r="B77" s="538"/>
      <c r="C77" s="97" t="e">
        <f t="shared" si="0"/>
        <v>#DIV/0!</v>
      </c>
      <c r="D77" s="136"/>
      <c r="E77" s="97" t="e">
        <f t="shared" si="1"/>
        <v>#DIV/0!</v>
      </c>
      <c r="F77" s="369"/>
    </row>
    <row r="78" spans="1:5" ht="15">
      <c r="A78" s="139" t="s">
        <v>273</v>
      </c>
      <c r="B78" s="538"/>
      <c r="C78" s="97" t="e">
        <f t="shared" si="0"/>
        <v>#DIV/0!</v>
      </c>
      <c r="D78" s="136"/>
      <c r="E78" s="97" t="e">
        <f t="shared" si="1"/>
        <v>#DIV/0!</v>
      </c>
    </row>
    <row r="79" spans="1:5" ht="15">
      <c r="A79" s="139" t="s">
        <v>274</v>
      </c>
      <c r="B79" s="538"/>
      <c r="C79" s="97" t="e">
        <f t="shared" si="0"/>
        <v>#DIV/0!</v>
      </c>
      <c r="D79" s="136"/>
      <c r="E79" s="97" t="e">
        <f t="shared" si="1"/>
        <v>#DIV/0!</v>
      </c>
    </row>
    <row r="80" spans="1:7" ht="15">
      <c r="A80" s="352" t="s">
        <v>342</v>
      </c>
      <c r="B80" s="538"/>
      <c r="C80" s="97" t="e">
        <f aca="true" t="shared" si="2" ref="C80:C86">B80/B$87*100</f>
        <v>#DIV/0!</v>
      </c>
      <c r="D80" s="136"/>
      <c r="E80" s="97" t="e">
        <f aca="true" t="shared" si="3" ref="E80:E86">D80/D$87*100</f>
        <v>#DIV/0!</v>
      </c>
      <c r="F80" s="199"/>
      <c r="G80" s="199"/>
    </row>
    <row r="81" spans="1:6" ht="15">
      <c r="A81" s="140" t="s">
        <v>291</v>
      </c>
      <c r="B81" s="538"/>
      <c r="C81" s="97" t="e">
        <f t="shared" si="2"/>
        <v>#DIV/0!</v>
      </c>
      <c r="D81" s="136"/>
      <c r="E81" s="97" t="e">
        <f t="shared" si="3"/>
        <v>#DIV/0!</v>
      </c>
      <c r="F81" s="367"/>
    </row>
    <row r="82" spans="1:5" ht="15">
      <c r="A82" s="140" t="s">
        <v>298</v>
      </c>
      <c r="B82" s="543"/>
      <c r="C82" s="97" t="e">
        <f t="shared" si="2"/>
        <v>#DIV/0!</v>
      </c>
      <c r="D82" s="136"/>
      <c r="E82" s="97" t="e">
        <f t="shared" si="3"/>
        <v>#DIV/0!</v>
      </c>
    </row>
    <row r="83" spans="1:8" ht="15">
      <c r="A83" s="351" t="s">
        <v>343</v>
      </c>
      <c r="B83" s="543"/>
      <c r="C83" s="97" t="e">
        <f t="shared" si="2"/>
        <v>#DIV/0!</v>
      </c>
      <c r="D83" s="136"/>
      <c r="E83" s="97" t="e">
        <f t="shared" si="3"/>
        <v>#DIV/0!</v>
      </c>
      <c r="F83" s="369"/>
      <c r="G83" s="199"/>
      <c r="H83" s="199"/>
    </row>
    <row r="84" spans="1:5" ht="15">
      <c r="A84" s="216" t="s">
        <v>402</v>
      </c>
      <c r="B84" s="538"/>
      <c r="C84" s="97" t="e">
        <f t="shared" si="2"/>
        <v>#DIV/0!</v>
      </c>
      <c r="D84" s="136"/>
      <c r="E84" s="97" t="e">
        <f t="shared" si="3"/>
        <v>#DIV/0!</v>
      </c>
    </row>
    <row r="85" spans="1:5" ht="15">
      <c r="A85" s="216" t="s">
        <v>403</v>
      </c>
      <c r="B85" s="538"/>
      <c r="C85" s="97" t="e">
        <f t="shared" si="2"/>
        <v>#DIV/0!</v>
      </c>
      <c r="D85" s="136"/>
      <c r="E85" s="97" t="e">
        <f t="shared" si="3"/>
        <v>#DIV/0!</v>
      </c>
    </row>
    <row r="86" spans="1:5" ht="15.75" thickBot="1">
      <c r="A86" s="141" t="s">
        <v>383</v>
      </c>
      <c r="B86" s="544"/>
      <c r="C86" s="97" t="e">
        <f t="shared" si="2"/>
        <v>#DIV/0!</v>
      </c>
      <c r="D86" s="136"/>
      <c r="E86" s="97" t="e">
        <f t="shared" si="3"/>
        <v>#DIV/0!</v>
      </c>
    </row>
    <row r="87" spans="1:5" ht="16.5" thickBot="1">
      <c r="A87" s="677" t="s">
        <v>256</v>
      </c>
      <c r="B87" s="683">
        <f>SUM(B17:B86)</f>
        <v>0</v>
      </c>
      <c r="C87" s="684"/>
      <c r="D87" s="685">
        <f>SUM(D17:D86)</f>
        <v>0</v>
      </c>
      <c r="E87" s="686"/>
    </row>
    <row r="88" spans="1:5" ht="16.5" thickBot="1">
      <c r="A88" s="237" t="s">
        <v>284</v>
      </c>
      <c r="B88" s="362">
        <f>SUM('Plan2 - UTI'!C32:C35)</f>
        <v>0</v>
      </c>
      <c r="C88" s="39"/>
      <c r="D88" s="363">
        <f>'Plan2 - UTI'!C36</f>
        <v>0</v>
      </c>
      <c r="E88" s="239"/>
    </row>
    <row r="89" spans="1:5" s="29" customFormat="1" ht="16.5" thickBot="1">
      <c r="A89" s="240"/>
      <c r="B89" s="241"/>
      <c r="C89" s="242"/>
      <c r="D89" s="243"/>
      <c r="E89" s="239"/>
    </row>
    <row r="90" spans="1:5" ht="16.5" thickBot="1">
      <c r="A90" s="669" t="s">
        <v>40</v>
      </c>
      <c r="B90" s="670" t="s">
        <v>81</v>
      </c>
      <c r="C90" s="671"/>
      <c r="D90" s="672" t="s">
        <v>90</v>
      </c>
      <c r="E90" s="673"/>
    </row>
    <row r="91" spans="1:5" ht="35.25" customHeight="1" thickBot="1">
      <c r="A91" s="142" t="s">
        <v>252</v>
      </c>
      <c r="B91" s="143" t="s">
        <v>253</v>
      </c>
      <c r="C91" s="143" t="s">
        <v>254</v>
      </c>
      <c r="D91" s="143" t="s">
        <v>255</v>
      </c>
      <c r="E91" s="143" t="s">
        <v>254</v>
      </c>
    </row>
    <row r="92" spans="1:5" ht="14.25">
      <c r="A92" s="139" t="s">
        <v>360</v>
      </c>
      <c r="B92" s="135"/>
      <c r="C92" s="138" t="e">
        <f aca="true" t="shared" si="4" ref="C92:C123">B92/B$163*100</f>
        <v>#DIV/0!</v>
      </c>
      <c r="D92" s="135"/>
      <c r="E92" s="138" t="e">
        <f aca="true" t="shared" si="5" ref="E92:E123">D92/D$163*100</f>
        <v>#DIV/0!</v>
      </c>
    </row>
    <row r="93" spans="1:5" ht="14.25">
      <c r="A93" s="139" t="s">
        <v>358</v>
      </c>
      <c r="B93" s="136"/>
      <c r="C93" s="97" t="e">
        <f t="shared" si="4"/>
        <v>#DIV/0!</v>
      </c>
      <c r="D93" s="136"/>
      <c r="E93" s="97" t="e">
        <f t="shared" si="5"/>
        <v>#DIV/0!</v>
      </c>
    </row>
    <row r="94" spans="1:5" ht="14.25">
      <c r="A94" s="139" t="s">
        <v>359</v>
      </c>
      <c r="B94" s="136"/>
      <c r="C94" s="97" t="e">
        <f t="shared" si="4"/>
        <v>#DIV/0!</v>
      </c>
      <c r="D94" s="136"/>
      <c r="E94" s="97" t="e">
        <f t="shared" si="5"/>
        <v>#DIV/0!</v>
      </c>
    </row>
    <row r="95" spans="1:5" ht="14.25">
      <c r="A95" s="139" t="s">
        <v>286</v>
      </c>
      <c r="B95" s="136"/>
      <c r="C95" s="97" t="e">
        <f t="shared" si="4"/>
        <v>#DIV/0!</v>
      </c>
      <c r="D95" s="136"/>
      <c r="E95" s="97" t="e">
        <f t="shared" si="5"/>
        <v>#DIV/0!</v>
      </c>
    </row>
    <row r="96" spans="1:5" ht="14.25">
      <c r="A96" s="139" t="s">
        <v>287</v>
      </c>
      <c r="B96" s="136"/>
      <c r="C96" s="97" t="e">
        <f t="shared" si="4"/>
        <v>#DIV/0!</v>
      </c>
      <c r="D96" s="136"/>
      <c r="E96" s="97" t="e">
        <f t="shared" si="5"/>
        <v>#DIV/0!</v>
      </c>
    </row>
    <row r="97" spans="1:5" ht="14.25">
      <c r="A97" s="139" t="s">
        <v>288</v>
      </c>
      <c r="B97" s="136"/>
      <c r="C97" s="97" t="e">
        <f t="shared" si="4"/>
        <v>#DIV/0!</v>
      </c>
      <c r="D97" s="136"/>
      <c r="E97" s="97" t="e">
        <f t="shared" si="5"/>
        <v>#DIV/0!</v>
      </c>
    </row>
    <row r="98" spans="1:5" ht="14.25">
      <c r="A98" s="139" t="s">
        <v>289</v>
      </c>
      <c r="B98" s="136"/>
      <c r="C98" s="97" t="e">
        <f t="shared" si="4"/>
        <v>#DIV/0!</v>
      </c>
      <c r="D98" s="136"/>
      <c r="E98" s="97" t="e">
        <f t="shared" si="5"/>
        <v>#DIV/0!</v>
      </c>
    </row>
    <row r="99" spans="1:5" ht="14.25">
      <c r="A99" s="139" t="s">
        <v>290</v>
      </c>
      <c r="B99" s="136"/>
      <c r="C99" s="97" t="e">
        <f t="shared" si="4"/>
        <v>#DIV/0!</v>
      </c>
      <c r="D99" s="136"/>
      <c r="E99" s="97" t="e">
        <f t="shared" si="5"/>
        <v>#DIV/0!</v>
      </c>
    </row>
    <row r="100" spans="1:5" ht="14.25">
      <c r="A100" s="139" t="s">
        <v>373</v>
      </c>
      <c r="B100" s="136"/>
      <c r="C100" s="97" t="e">
        <f t="shared" si="4"/>
        <v>#DIV/0!</v>
      </c>
      <c r="D100" s="136"/>
      <c r="E100" s="97" t="e">
        <f t="shared" si="5"/>
        <v>#DIV/0!</v>
      </c>
    </row>
    <row r="101" spans="1:5" ht="15">
      <c r="A101" s="139" t="s">
        <v>363</v>
      </c>
      <c r="B101" s="136"/>
      <c r="C101" s="97" t="e">
        <f t="shared" si="4"/>
        <v>#DIV/0!</v>
      </c>
      <c r="D101" s="136"/>
      <c r="E101" s="97" t="e">
        <f t="shared" si="5"/>
        <v>#DIV/0!</v>
      </c>
    </row>
    <row r="102" spans="1:5" ht="15">
      <c r="A102" s="298" t="s">
        <v>361</v>
      </c>
      <c r="B102" s="136"/>
      <c r="C102" s="97" t="e">
        <f t="shared" si="4"/>
        <v>#DIV/0!</v>
      </c>
      <c r="D102" s="136"/>
      <c r="E102" s="97" t="e">
        <f t="shared" si="5"/>
        <v>#DIV/0!</v>
      </c>
    </row>
    <row r="103" spans="1:5" ht="15">
      <c r="A103" s="298" t="s">
        <v>362</v>
      </c>
      <c r="B103" s="136"/>
      <c r="C103" s="97" t="e">
        <f t="shared" si="4"/>
        <v>#DIV/0!</v>
      </c>
      <c r="D103" s="136"/>
      <c r="E103" s="97" t="e">
        <f t="shared" si="5"/>
        <v>#DIV/0!</v>
      </c>
    </row>
    <row r="104" spans="1:5" ht="15">
      <c r="A104" s="139" t="s">
        <v>285</v>
      </c>
      <c r="B104" s="136"/>
      <c r="C104" s="97" t="e">
        <f t="shared" si="4"/>
        <v>#DIV/0!</v>
      </c>
      <c r="D104" s="136"/>
      <c r="E104" s="97" t="e">
        <f t="shared" si="5"/>
        <v>#DIV/0!</v>
      </c>
    </row>
    <row r="105" spans="1:5" ht="15">
      <c r="A105" s="139" t="s">
        <v>327</v>
      </c>
      <c r="B105" s="136"/>
      <c r="C105" s="97" t="e">
        <f t="shared" si="4"/>
        <v>#DIV/0!</v>
      </c>
      <c r="D105" s="136"/>
      <c r="E105" s="97" t="e">
        <f t="shared" si="5"/>
        <v>#DIV/0!</v>
      </c>
    </row>
    <row r="106" spans="1:5" ht="15">
      <c r="A106" s="352" t="s">
        <v>337</v>
      </c>
      <c r="B106" s="136"/>
      <c r="C106" s="97" t="e">
        <f t="shared" si="4"/>
        <v>#DIV/0!</v>
      </c>
      <c r="D106" s="136"/>
      <c r="E106" s="97" t="e">
        <f t="shared" si="5"/>
        <v>#DIV/0!</v>
      </c>
    </row>
    <row r="107" spans="1:5" ht="15">
      <c r="A107" s="139" t="s">
        <v>374</v>
      </c>
      <c r="B107" s="136"/>
      <c r="C107" s="97" t="e">
        <f t="shared" si="4"/>
        <v>#DIV/0!</v>
      </c>
      <c r="D107" s="136"/>
      <c r="E107" s="97" t="e">
        <f t="shared" si="5"/>
        <v>#DIV/0!</v>
      </c>
    </row>
    <row r="108" spans="1:5" ht="15">
      <c r="A108" s="492" t="s">
        <v>375</v>
      </c>
      <c r="B108" s="136"/>
      <c r="C108" s="97" t="e">
        <f t="shared" si="4"/>
        <v>#DIV/0!</v>
      </c>
      <c r="D108" s="136"/>
      <c r="E108" s="97" t="e">
        <f t="shared" si="5"/>
        <v>#DIV/0!</v>
      </c>
    </row>
    <row r="109" spans="1:5" ht="15">
      <c r="A109" s="492" t="s">
        <v>376</v>
      </c>
      <c r="B109" s="136"/>
      <c r="C109" s="97" t="e">
        <f t="shared" si="4"/>
        <v>#DIV/0!</v>
      </c>
      <c r="D109" s="136"/>
      <c r="E109" s="97" t="e">
        <f t="shared" si="5"/>
        <v>#DIV/0!</v>
      </c>
    </row>
    <row r="110" spans="1:5" ht="15">
      <c r="A110" s="216" t="s">
        <v>401</v>
      </c>
      <c r="B110" s="136"/>
      <c r="C110" s="97" t="e">
        <f t="shared" si="4"/>
        <v>#DIV/0!</v>
      </c>
      <c r="D110" s="136"/>
      <c r="E110" s="97" t="e">
        <f t="shared" si="5"/>
        <v>#DIV/0!</v>
      </c>
    </row>
    <row r="111" spans="1:5" ht="15">
      <c r="A111" s="139" t="s">
        <v>406</v>
      </c>
      <c r="B111" s="136"/>
      <c r="C111" s="97" t="e">
        <f t="shared" si="4"/>
        <v>#DIV/0!</v>
      </c>
      <c r="D111" s="136"/>
      <c r="E111" s="97" t="e">
        <f t="shared" si="5"/>
        <v>#DIV/0!</v>
      </c>
    </row>
    <row r="112" spans="1:5" ht="15">
      <c r="A112" s="140" t="s">
        <v>407</v>
      </c>
      <c r="B112" s="136"/>
      <c r="C112" s="97" t="e">
        <f t="shared" si="4"/>
        <v>#DIV/0!</v>
      </c>
      <c r="D112" s="136"/>
      <c r="E112" s="97" t="e">
        <f t="shared" si="5"/>
        <v>#DIV/0!</v>
      </c>
    </row>
    <row r="113" spans="1:5" ht="15">
      <c r="A113" s="139" t="s">
        <v>408</v>
      </c>
      <c r="B113" s="136"/>
      <c r="C113" s="97" t="e">
        <f t="shared" si="4"/>
        <v>#DIV/0!</v>
      </c>
      <c r="D113" s="136"/>
      <c r="E113" s="97" t="e">
        <f t="shared" si="5"/>
        <v>#DIV/0!</v>
      </c>
    </row>
    <row r="114" spans="1:5" ht="15">
      <c r="A114" s="352" t="s">
        <v>409</v>
      </c>
      <c r="B114" s="136"/>
      <c r="C114" s="97" t="e">
        <f t="shared" si="4"/>
        <v>#DIV/0!</v>
      </c>
      <c r="D114" s="136"/>
      <c r="E114" s="97" t="e">
        <f t="shared" si="5"/>
        <v>#DIV/0!</v>
      </c>
    </row>
    <row r="115" spans="1:5" ht="12.75" customHeight="1">
      <c r="A115" s="351" t="s">
        <v>410</v>
      </c>
      <c r="B115" s="136"/>
      <c r="C115" s="97" t="e">
        <f t="shared" si="4"/>
        <v>#DIV/0!</v>
      </c>
      <c r="D115" s="136"/>
      <c r="E115" s="97" t="e">
        <f t="shared" si="5"/>
        <v>#DIV/0!</v>
      </c>
    </row>
    <row r="116" spans="1:5" ht="15">
      <c r="A116" s="140" t="s">
        <v>411</v>
      </c>
      <c r="B116" s="136"/>
      <c r="C116" s="97" t="e">
        <f t="shared" si="4"/>
        <v>#DIV/0!</v>
      </c>
      <c r="D116" s="136"/>
      <c r="E116" s="97" t="e">
        <f t="shared" si="5"/>
        <v>#DIV/0!</v>
      </c>
    </row>
    <row r="117" spans="1:5" ht="15">
      <c r="A117" s="140" t="s">
        <v>412</v>
      </c>
      <c r="B117" s="136"/>
      <c r="C117" s="97" t="e">
        <f t="shared" si="4"/>
        <v>#DIV/0!</v>
      </c>
      <c r="D117" s="136"/>
      <c r="E117" s="97" t="e">
        <f t="shared" si="5"/>
        <v>#DIV/0!</v>
      </c>
    </row>
    <row r="118" spans="1:5" ht="15">
      <c r="A118" s="298" t="s">
        <v>303</v>
      </c>
      <c r="B118" s="136"/>
      <c r="C118" s="97" t="e">
        <f t="shared" si="4"/>
        <v>#DIV/0!</v>
      </c>
      <c r="D118" s="136"/>
      <c r="E118" s="97" t="e">
        <f t="shared" si="5"/>
        <v>#DIV/0!</v>
      </c>
    </row>
    <row r="119" spans="1:5" ht="15">
      <c r="A119" s="298" t="s">
        <v>299</v>
      </c>
      <c r="B119" s="136"/>
      <c r="C119" s="97" t="e">
        <f t="shared" si="4"/>
        <v>#DIV/0!</v>
      </c>
      <c r="D119" s="136"/>
      <c r="E119" s="97" t="e">
        <f t="shared" si="5"/>
        <v>#DIV/0!</v>
      </c>
    </row>
    <row r="120" spans="1:5" ht="15">
      <c r="A120" s="298" t="s">
        <v>300</v>
      </c>
      <c r="B120" s="136"/>
      <c r="C120" s="97" t="e">
        <f t="shared" si="4"/>
        <v>#DIV/0!</v>
      </c>
      <c r="D120" s="136"/>
      <c r="E120" s="97" t="e">
        <f t="shared" si="5"/>
        <v>#DIV/0!</v>
      </c>
    </row>
    <row r="121" spans="1:5" ht="15">
      <c r="A121" s="298" t="s">
        <v>405</v>
      </c>
      <c r="B121" s="136"/>
      <c r="C121" s="97" t="e">
        <f t="shared" si="4"/>
        <v>#DIV/0!</v>
      </c>
      <c r="D121" s="136"/>
      <c r="E121" s="97" t="e">
        <f t="shared" si="5"/>
        <v>#DIV/0!</v>
      </c>
    </row>
    <row r="122" spans="1:5" ht="15">
      <c r="A122" s="298" t="s">
        <v>404</v>
      </c>
      <c r="B122" s="136"/>
      <c r="C122" s="97" t="e">
        <f t="shared" si="4"/>
        <v>#DIV/0!</v>
      </c>
      <c r="D122" s="136"/>
      <c r="E122" s="97" t="e">
        <f t="shared" si="5"/>
        <v>#DIV/0!</v>
      </c>
    </row>
    <row r="123" spans="1:5" ht="15">
      <c r="A123" s="139" t="s">
        <v>270</v>
      </c>
      <c r="B123" s="136"/>
      <c r="C123" s="97" t="e">
        <f t="shared" si="4"/>
        <v>#DIV/0!</v>
      </c>
      <c r="D123" s="136"/>
      <c r="E123" s="97" t="e">
        <f t="shared" si="5"/>
        <v>#DIV/0!</v>
      </c>
    </row>
    <row r="124" spans="1:5" ht="15">
      <c r="A124" s="139" t="s">
        <v>271</v>
      </c>
      <c r="B124" s="136"/>
      <c r="C124" s="97" t="e">
        <f aca="true" t="shared" si="6" ref="C124:C155">B124/B$163*100</f>
        <v>#DIV/0!</v>
      </c>
      <c r="D124" s="136"/>
      <c r="E124" s="97" t="e">
        <f aca="true" t="shared" si="7" ref="E124:E155">D124/D$163*100</f>
        <v>#DIV/0!</v>
      </c>
    </row>
    <row r="125" spans="1:5" ht="15">
      <c r="A125" s="139" t="s">
        <v>269</v>
      </c>
      <c r="B125" s="136"/>
      <c r="C125" s="97" t="e">
        <f t="shared" si="6"/>
        <v>#DIV/0!</v>
      </c>
      <c r="D125" s="136"/>
      <c r="E125" s="97" t="e">
        <f t="shared" si="7"/>
        <v>#DIV/0!</v>
      </c>
    </row>
    <row r="126" spans="1:5" ht="15">
      <c r="A126" s="139" t="s">
        <v>272</v>
      </c>
      <c r="B126" s="136"/>
      <c r="C126" s="97" t="e">
        <f t="shared" si="6"/>
        <v>#DIV/0!</v>
      </c>
      <c r="D126" s="136"/>
      <c r="E126" s="97" t="e">
        <f t="shared" si="7"/>
        <v>#DIV/0!</v>
      </c>
    </row>
    <row r="127" spans="1:5" ht="13.5" customHeight="1">
      <c r="A127" s="139" t="s">
        <v>371</v>
      </c>
      <c r="B127" s="136"/>
      <c r="C127" s="97" t="e">
        <f t="shared" si="6"/>
        <v>#DIV/0!</v>
      </c>
      <c r="D127" s="136"/>
      <c r="E127" s="97" t="e">
        <f t="shared" si="7"/>
        <v>#DIV/0!</v>
      </c>
    </row>
    <row r="128" spans="1:5" ht="15">
      <c r="A128" s="139" t="s">
        <v>372</v>
      </c>
      <c r="B128" s="136"/>
      <c r="C128" s="97" t="e">
        <f t="shared" si="6"/>
        <v>#DIV/0!</v>
      </c>
      <c r="D128" s="136"/>
      <c r="E128" s="97" t="e">
        <f t="shared" si="7"/>
        <v>#DIV/0!</v>
      </c>
    </row>
    <row r="129" spans="1:5" ht="15">
      <c r="A129" s="139" t="s">
        <v>302</v>
      </c>
      <c r="B129" s="136"/>
      <c r="C129" s="97" t="e">
        <f t="shared" si="6"/>
        <v>#DIV/0!</v>
      </c>
      <c r="D129" s="136"/>
      <c r="E129" s="97" t="e">
        <f t="shared" si="7"/>
        <v>#DIV/0!</v>
      </c>
    </row>
    <row r="130" spans="1:5" ht="15">
      <c r="A130" s="139" t="s">
        <v>336</v>
      </c>
      <c r="B130" s="136"/>
      <c r="C130" s="97" t="e">
        <f t="shared" si="6"/>
        <v>#DIV/0!</v>
      </c>
      <c r="D130" s="136"/>
      <c r="E130" s="97" t="e">
        <f t="shared" si="7"/>
        <v>#DIV/0!</v>
      </c>
    </row>
    <row r="131" spans="1:5" ht="15">
      <c r="A131" s="139" t="s">
        <v>301</v>
      </c>
      <c r="B131" s="136"/>
      <c r="C131" s="97" t="e">
        <f t="shared" si="6"/>
        <v>#DIV/0!</v>
      </c>
      <c r="D131" s="136"/>
      <c r="E131" s="97" t="e">
        <f t="shared" si="7"/>
        <v>#DIV/0!</v>
      </c>
    </row>
    <row r="132" spans="1:5" ht="15">
      <c r="A132" s="351" t="s">
        <v>339</v>
      </c>
      <c r="B132" s="136"/>
      <c r="C132" s="97" t="e">
        <f t="shared" si="6"/>
        <v>#DIV/0!</v>
      </c>
      <c r="D132" s="136"/>
      <c r="E132" s="97" t="e">
        <f t="shared" si="7"/>
        <v>#DIV/0!</v>
      </c>
    </row>
    <row r="133" spans="1:5" ht="15">
      <c r="A133" s="351" t="s">
        <v>340</v>
      </c>
      <c r="B133" s="137"/>
      <c r="C133" s="97" t="e">
        <f t="shared" si="6"/>
        <v>#DIV/0!</v>
      </c>
      <c r="D133" s="136"/>
      <c r="E133" s="97" t="e">
        <f t="shared" si="7"/>
        <v>#DIV/0!</v>
      </c>
    </row>
    <row r="134" spans="1:5" ht="15">
      <c r="A134" s="139" t="s">
        <v>364</v>
      </c>
      <c r="B134" s="137"/>
      <c r="C134" s="97" t="e">
        <f t="shared" si="6"/>
        <v>#DIV/0!</v>
      </c>
      <c r="D134" s="136"/>
      <c r="E134" s="97" t="e">
        <f t="shared" si="7"/>
        <v>#DIV/0!</v>
      </c>
    </row>
    <row r="135" spans="1:5" ht="15">
      <c r="A135" s="139" t="s">
        <v>365</v>
      </c>
      <c r="B135" s="137"/>
      <c r="C135" s="97" t="e">
        <f t="shared" si="6"/>
        <v>#DIV/0!</v>
      </c>
      <c r="D135" s="136"/>
      <c r="E135" s="97" t="e">
        <f t="shared" si="7"/>
        <v>#DIV/0!</v>
      </c>
    </row>
    <row r="136" spans="1:5" ht="15">
      <c r="A136" s="139" t="s">
        <v>366</v>
      </c>
      <c r="B136" s="136"/>
      <c r="C136" s="97" t="e">
        <f t="shared" si="6"/>
        <v>#DIV/0!</v>
      </c>
      <c r="D136" s="136"/>
      <c r="E136" s="97" t="e">
        <f t="shared" si="7"/>
        <v>#DIV/0!</v>
      </c>
    </row>
    <row r="137" spans="1:5" ht="15">
      <c r="A137" s="352" t="s">
        <v>367</v>
      </c>
      <c r="B137" s="136"/>
      <c r="C137" s="97" t="e">
        <f t="shared" si="6"/>
        <v>#DIV/0!</v>
      </c>
      <c r="D137" s="136"/>
      <c r="E137" s="97" t="e">
        <f t="shared" si="7"/>
        <v>#DIV/0!</v>
      </c>
    </row>
    <row r="138" spans="1:5" ht="15">
      <c r="A138" s="528" t="s">
        <v>370</v>
      </c>
      <c r="B138" s="136"/>
      <c r="C138" s="97" t="e">
        <f t="shared" si="6"/>
        <v>#DIV/0!</v>
      </c>
      <c r="D138" s="136"/>
      <c r="E138" s="97" t="e">
        <f t="shared" si="7"/>
        <v>#DIV/0!</v>
      </c>
    </row>
    <row r="139" spans="1:5" ht="15">
      <c r="A139" s="529" t="s">
        <v>368</v>
      </c>
      <c r="B139" s="136"/>
      <c r="C139" s="97" t="e">
        <f t="shared" si="6"/>
        <v>#DIV/0!</v>
      </c>
      <c r="D139" s="136"/>
      <c r="E139" s="97" t="e">
        <f t="shared" si="7"/>
        <v>#DIV/0!</v>
      </c>
    </row>
    <row r="140" spans="1:5" ht="15">
      <c r="A140" s="529" t="s">
        <v>369</v>
      </c>
      <c r="B140" s="136"/>
      <c r="C140" s="97" t="e">
        <f t="shared" si="6"/>
        <v>#DIV/0!</v>
      </c>
      <c r="D140" s="136"/>
      <c r="E140" s="97" t="e">
        <f t="shared" si="7"/>
        <v>#DIV/0!</v>
      </c>
    </row>
    <row r="141" spans="1:5" ht="15">
      <c r="A141" s="530" t="s">
        <v>377</v>
      </c>
      <c r="B141" s="136"/>
      <c r="C141" s="97" t="e">
        <f t="shared" si="6"/>
        <v>#DIV/0!</v>
      </c>
      <c r="D141" s="136"/>
      <c r="E141" s="97" t="e">
        <f t="shared" si="7"/>
        <v>#DIV/0!</v>
      </c>
    </row>
    <row r="142" spans="1:5" ht="15">
      <c r="A142" s="298" t="s">
        <v>378</v>
      </c>
      <c r="B142" s="136"/>
      <c r="C142" s="97" t="e">
        <f t="shared" si="6"/>
        <v>#DIV/0!</v>
      </c>
      <c r="D142" s="136"/>
      <c r="E142" s="97" t="e">
        <f t="shared" si="7"/>
        <v>#DIV/0!</v>
      </c>
    </row>
    <row r="143" spans="1:5" ht="15">
      <c r="A143" s="298" t="s">
        <v>379</v>
      </c>
      <c r="B143" s="136"/>
      <c r="C143" s="97" t="e">
        <f t="shared" si="6"/>
        <v>#DIV/0!</v>
      </c>
      <c r="D143" s="136"/>
      <c r="E143" s="97" t="e">
        <f t="shared" si="7"/>
        <v>#DIV/0!</v>
      </c>
    </row>
    <row r="144" spans="1:5" ht="15">
      <c r="A144" s="491" t="s">
        <v>380</v>
      </c>
      <c r="B144" s="137"/>
      <c r="C144" s="97" t="e">
        <f t="shared" si="6"/>
        <v>#DIV/0!</v>
      </c>
      <c r="D144" s="136"/>
      <c r="E144" s="97" t="e">
        <f t="shared" si="7"/>
        <v>#DIV/0!</v>
      </c>
    </row>
    <row r="145" spans="1:5" ht="15">
      <c r="A145" s="298" t="s">
        <v>381</v>
      </c>
      <c r="B145" s="137"/>
      <c r="C145" s="97" t="e">
        <f t="shared" si="6"/>
        <v>#DIV/0!</v>
      </c>
      <c r="D145" s="136"/>
      <c r="E145" s="97" t="e">
        <f t="shared" si="7"/>
        <v>#DIV/0!</v>
      </c>
    </row>
    <row r="146" spans="1:5" ht="15">
      <c r="A146" s="298" t="s">
        <v>382</v>
      </c>
      <c r="B146" s="137"/>
      <c r="C146" s="97" t="e">
        <f t="shared" si="6"/>
        <v>#DIV/0!</v>
      </c>
      <c r="D146" s="136"/>
      <c r="E146" s="97" t="e">
        <f t="shared" si="7"/>
        <v>#DIV/0!</v>
      </c>
    </row>
    <row r="147" spans="1:5" ht="15">
      <c r="A147" s="139" t="s">
        <v>292</v>
      </c>
      <c r="B147" s="137"/>
      <c r="C147" s="97" t="e">
        <f t="shared" si="6"/>
        <v>#DIV/0!</v>
      </c>
      <c r="D147" s="136"/>
      <c r="E147" s="97" t="e">
        <f t="shared" si="7"/>
        <v>#DIV/0!</v>
      </c>
    </row>
    <row r="148" spans="1:5" ht="15">
      <c r="A148" s="139" t="s">
        <v>293</v>
      </c>
      <c r="B148" s="137"/>
      <c r="C148" s="97" t="e">
        <f t="shared" si="6"/>
        <v>#DIV/0!</v>
      </c>
      <c r="D148" s="136"/>
      <c r="E148" s="97" t="e">
        <f t="shared" si="7"/>
        <v>#DIV/0!</v>
      </c>
    </row>
    <row r="149" spans="1:5" ht="15">
      <c r="A149" s="352" t="s">
        <v>341</v>
      </c>
      <c r="B149" s="137"/>
      <c r="C149" s="97" t="e">
        <f t="shared" si="6"/>
        <v>#DIV/0!</v>
      </c>
      <c r="D149" s="136"/>
      <c r="E149" s="97" t="e">
        <f t="shared" si="7"/>
        <v>#DIV/0!</v>
      </c>
    </row>
    <row r="150" spans="1:5" ht="15">
      <c r="A150" s="139" t="s">
        <v>294</v>
      </c>
      <c r="B150" s="137"/>
      <c r="C150" s="97" t="e">
        <f t="shared" si="6"/>
        <v>#DIV/0!</v>
      </c>
      <c r="D150" s="136"/>
      <c r="E150" s="97" t="e">
        <f t="shared" si="7"/>
        <v>#DIV/0!</v>
      </c>
    </row>
    <row r="151" spans="1:5" ht="15">
      <c r="A151" s="139" t="s">
        <v>295</v>
      </c>
      <c r="B151" s="137"/>
      <c r="C151" s="97" t="e">
        <f t="shared" si="6"/>
        <v>#DIV/0!</v>
      </c>
      <c r="D151" s="136"/>
      <c r="E151" s="97" t="e">
        <f t="shared" si="7"/>
        <v>#DIV/0!</v>
      </c>
    </row>
    <row r="152" spans="1:5" ht="15">
      <c r="A152" s="139" t="s">
        <v>296</v>
      </c>
      <c r="B152" s="137"/>
      <c r="C152" s="97" t="e">
        <f t="shared" si="6"/>
        <v>#DIV/0!</v>
      </c>
      <c r="D152" s="136"/>
      <c r="E152" s="97" t="e">
        <f t="shared" si="7"/>
        <v>#DIV/0!</v>
      </c>
    </row>
    <row r="153" spans="1:5" ht="15">
      <c r="A153" s="139" t="s">
        <v>326</v>
      </c>
      <c r="B153" s="137"/>
      <c r="C153" s="97" t="e">
        <f t="shared" si="6"/>
        <v>#DIV/0!</v>
      </c>
      <c r="D153" s="136"/>
      <c r="E153" s="97" t="e">
        <f t="shared" si="7"/>
        <v>#DIV/0!</v>
      </c>
    </row>
    <row r="154" spans="1:5" ht="15">
      <c r="A154" s="139" t="s">
        <v>273</v>
      </c>
      <c r="B154" s="137"/>
      <c r="C154" s="97" t="e">
        <f t="shared" si="6"/>
        <v>#DIV/0!</v>
      </c>
      <c r="D154" s="136"/>
      <c r="E154" s="97" t="e">
        <f t="shared" si="7"/>
        <v>#DIV/0!</v>
      </c>
    </row>
    <row r="155" spans="1:5" ht="15">
      <c r="A155" s="139" t="s">
        <v>274</v>
      </c>
      <c r="B155" s="137"/>
      <c r="C155" s="97" t="e">
        <f t="shared" si="6"/>
        <v>#DIV/0!</v>
      </c>
      <c r="D155" s="136"/>
      <c r="E155" s="97" t="e">
        <f t="shared" si="7"/>
        <v>#DIV/0!</v>
      </c>
    </row>
    <row r="156" spans="1:5" ht="15">
      <c r="A156" s="352" t="s">
        <v>342</v>
      </c>
      <c r="B156" s="137"/>
      <c r="C156" s="97" t="e">
        <f aca="true" t="shared" si="8" ref="C156:C162">B156/B$163*100</f>
        <v>#DIV/0!</v>
      </c>
      <c r="D156" s="136"/>
      <c r="E156" s="97" t="e">
        <f aca="true" t="shared" si="9" ref="E156:E162">D156/D$163*100</f>
        <v>#DIV/0!</v>
      </c>
    </row>
    <row r="157" spans="1:5" ht="15">
      <c r="A157" s="140" t="s">
        <v>291</v>
      </c>
      <c r="B157" s="137"/>
      <c r="C157" s="97" t="e">
        <f t="shared" si="8"/>
        <v>#DIV/0!</v>
      </c>
      <c r="D157" s="136"/>
      <c r="E157" s="97" t="e">
        <f t="shared" si="9"/>
        <v>#DIV/0!</v>
      </c>
    </row>
    <row r="158" spans="1:5" ht="15">
      <c r="A158" s="140" t="s">
        <v>298</v>
      </c>
      <c r="B158" s="137"/>
      <c r="C158" s="97" t="e">
        <f t="shared" si="8"/>
        <v>#DIV/0!</v>
      </c>
      <c r="D158" s="136"/>
      <c r="E158" s="97" t="e">
        <f t="shared" si="9"/>
        <v>#DIV/0!</v>
      </c>
    </row>
    <row r="159" spans="1:5" ht="15">
      <c r="A159" s="351" t="s">
        <v>343</v>
      </c>
      <c r="B159" s="137"/>
      <c r="C159" s="97" t="e">
        <f t="shared" si="8"/>
        <v>#DIV/0!</v>
      </c>
      <c r="D159" s="136"/>
      <c r="E159" s="97" t="e">
        <f t="shared" si="9"/>
        <v>#DIV/0!</v>
      </c>
    </row>
    <row r="160" spans="1:5" ht="15">
      <c r="A160" s="216" t="s">
        <v>402</v>
      </c>
      <c r="B160" s="137"/>
      <c r="C160" s="97" t="e">
        <f t="shared" si="8"/>
        <v>#DIV/0!</v>
      </c>
      <c r="D160" s="136"/>
      <c r="E160" s="97" t="e">
        <f t="shared" si="9"/>
        <v>#DIV/0!</v>
      </c>
    </row>
    <row r="161" spans="1:5" ht="15">
      <c r="A161" s="216" t="s">
        <v>403</v>
      </c>
      <c r="B161" s="137"/>
      <c r="C161" s="97" t="e">
        <f t="shared" si="8"/>
        <v>#DIV/0!</v>
      </c>
      <c r="D161" s="136"/>
      <c r="E161" s="97" t="e">
        <f t="shared" si="9"/>
        <v>#DIV/0!</v>
      </c>
    </row>
    <row r="162" spans="1:5" ht="15" thickBot="1">
      <c r="A162" s="141" t="s">
        <v>383</v>
      </c>
      <c r="B162" s="137"/>
      <c r="C162" s="97" t="e">
        <f t="shared" si="8"/>
        <v>#DIV/0!</v>
      </c>
      <c r="D162" s="136"/>
      <c r="E162" s="97" t="e">
        <f t="shared" si="9"/>
        <v>#DIV/0!</v>
      </c>
    </row>
    <row r="163" spans="1:5" ht="16.5" thickBot="1">
      <c r="A163" s="677" t="s">
        <v>256</v>
      </c>
      <c r="B163" s="682">
        <f>SUM(B92:B162)</f>
        <v>0</v>
      </c>
      <c r="C163" s="681"/>
      <c r="D163" s="682">
        <f>SUM(D92:D162)</f>
        <v>0</v>
      </c>
      <c r="E163" s="681"/>
    </row>
    <row r="164" spans="1:5" ht="16.5" thickBot="1">
      <c r="A164" s="237" t="s">
        <v>284</v>
      </c>
      <c r="B164" s="235">
        <f>SUM('Plan2 - UTI'!C49:C52)</f>
        <v>0</v>
      </c>
      <c r="D164" s="236">
        <f>'Plan2 - UTI'!C53</f>
        <v>0</v>
      </c>
      <c r="E164" s="32"/>
    </row>
    <row r="165" spans="2:5" ht="15" thickBot="1">
      <c r="B165" s="33"/>
      <c r="C165" s="39"/>
      <c r="D165" s="33"/>
      <c r="E165" s="32"/>
    </row>
    <row r="166" spans="1:5" ht="16.5" thickBot="1">
      <c r="A166" s="669" t="s">
        <v>41</v>
      </c>
      <c r="B166" s="670" t="s">
        <v>81</v>
      </c>
      <c r="C166" s="671"/>
      <c r="D166" s="672" t="s">
        <v>90</v>
      </c>
      <c r="E166" s="673"/>
    </row>
    <row r="167" spans="1:5" ht="33" customHeight="1" thickBot="1">
      <c r="A167" s="142" t="s">
        <v>252</v>
      </c>
      <c r="B167" s="143" t="s">
        <v>253</v>
      </c>
      <c r="C167" s="143" t="s">
        <v>254</v>
      </c>
      <c r="D167" s="143" t="s">
        <v>255</v>
      </c>
      <c r="E167" s="143" t="s">
        <v>254</v>
      </c>
    </row>
    <row r="168" spans="1:5" ht="14.25">
      <c r="A168" s="139" t="s">
        <v>360</v>
      </c>
      <c r="B168" s="135"/>
      <c r="C168" s="138" t="e">
        <f aca="true" t="shared" si="10" ref="C168:C199">B168/B$239*100</f>
        <v>#DIV/0!</v>
      </c>
      <c r="D168" s="135"/>
      <c r="E168" s="138" t="e">
        <f aca="true" t="shared" si="11" ref="E168:E199">D168/D$239*100</f>
        <v>#DIV/0!</v>
      </c>
    </row>
    <row r="169" spans="1:5" ht="14.25">
      <c r="A169" s="139" t="s">
        <v>358</v>
      </c>
      <c r="B169" s="137"/>
      <c r="C169" s="97" t="e">
        <f t="shared" si="10"/>
        <v>#DIV/0!</v>
      </c>
      <c r="D169" s="247"/>
      <c r="E169" s="97" t="e">
        <f t="shared" si="11"/>
        <v>#DIV/0!</v>
      </c>
    </row>
    <row r="170" spans="1:5" ht="14.25">
      <c r="A170" s="139" t="s">
        <v>359</v>
      </c>
      <c r="B170" s="137"/>
      <c r="C170" s="97" t="e">
        <f t="shared" si="10"/>
        <v>#DIV/0!</v>
      </c>
      <c r="D170" s="247"/>
      <c r="E170" s="97" t="e">
        <f t="shared" si="11"/>
        <v>#DIV/0!</v>
      </c>
    </row>
    <row r="171" spans="1:5" ht="14.25">
      <c r="A171" s="139" t="s">
        <v>286</v>
      </c>
      <c r="B171" s="137"/>
      <c r="C171" s="97" t="e">
        <f t="shared" si="10"/>
        <v>#DIV/0!</v>
      </c>
      <c r="D171" s="247"/>
      <c r="E171" s="97" t="e">
        <f t="shared" si="11"/>
        <v>#DIV/0!</v>
      </c>
    </row>
    <row r="172" spans="1:5" ht="14.25">
      <c r="A172" s="139" t="s">
        <v>287</v>
      </c>
      <c r="B172" s="137"/>
      <c r="C172" s="97" t="e">
        <f t="shared" si="10"/>
        <v>#DIV/0!</v>
      </c>
      <c r="D172" s="247"/>
      <c r="E172" s="97" t="e">
        <f t="shared" si="11"/>
        <v>#DIV/0!</v>
      </c>
    </row>
    <row r="173" spans="1:5" ht="14.25">
      <c r="A173" s="139" t="s">
        <v>288</v>
      </c>
      <c r="B173" s="136"/>
      <c r="C173" s="97" t="e">
        <f t="shared" si="10"/>
        <v>#DIV/0!</v>
      </c>
      <c r="D173" s="247"/>
      <c r="E173" s="97" t="e">
        <f t="shared" si="11"/>
        <v>#DIV/0!</v>
      </c>
    </row>
    <row r="174" spans="1:5" ht="14.25">
      <c r="A174" s="139" t="s">
        <v>289</v>
      </c>
      <c r="B174" s="136"/>
      <c r="C174" s="97" t="e">
        <f t="shared" si="10"/>
        <v>#DIV/0!</v>
      </c>
      <c r="D174" s="247"/>
      <c r="E174" s="97" t="e">
        <f t="shared" si="11"/>
        <v>#DIV/0!</v>
      </c>
    </row>
    <row r="175" spans="1:5" ht="14.25">
      <c r="A175" s="139" t="s">
        <v>290</v>
      </c>
      <c r="B175" s="136"/>
      <c r="C175" s="97" t="e">
        <f t="shared" si="10"/>
        <v>#DIV/0!</v>
      </c>
      <c r="D175" s="247"/>
      <c r="E175" s="97" t="e">
        <f t="shared" si="11"/>
        <v>#DIV/0!</v>
      </c>
    </row>
    <row r="176" spans="1:5" ht="14.25">
      <c r="A176" s="139" t="s">
        <v>373</v>
      </c>
      <c r="B176" s="136"/>
      <c r="C176" s="97" t="e">
        <f t="shared" si="10"/>
        <v>#DIV/0!</v>
      </c>
      <c r="D176" s="247"/>
      <c r="E176" s="97" t="e">
        <f t="shared" si="11"/>
        <v>#DIV/0!</v>
      </c>
    </row>
    <row r="177" spans="1:5" ht="15">
      <c r="A177" s="139" t="s">
        <v>363</v>
      </c>
      <c r="B177" s="136"/>
      <c r="C177" s="97" t="e">
        <f t="shared" si="10"/>
        <v>#DIV/0!</v>
      </c>
      <c r="D177" s="247"/>
      <c r="E177" s="97" t="e">
        <f t="shared" si="11"/>
        <v>#DIV/0!</v>
      </c>
    </row>
    <row r="178" spans="1:5" ht="15">
      <c r="A178" s="298" t="s">
        <v>361</v>
      </c>
      <c r="B178" s="136"/>
      <c r="C178" s="97" t="e">
        <f t="shared" si="10"/>
        <v>#DIV/0!</v>
      </c>
      <c r="D178" s="247"/>
      <c r="E178" s="97" t="e">
        <f t="shared" si="11"/>
        <v>#DIV/0!</v>
      </c>
    </row>
    <row r="179" spans="1:5" ht="15">
      <c r="A179" s="298" t="s">
        <v>362</v>
      </c>
      <c r="B179" s="136"/>
      <c r="C179" s="97" t="e">
        <f t="shared" si="10"/>
        <v>#DIV/0!</v>
      </c>
      <c r="D179" s="247"/>
      <c r="E179" s="97" t="e">
        <f t="shared" si="11"/>
        <v>#DIV/0!</v>
      </c>
    </row>
    <row r="180" spans="1:5" ht="15">
      <c r="A180" s="139" t="s">
        <v>285</v>
      </c>
      <c r="B180" s="136"/>
      <c r="C180" s="97" t="e">
        <f t="shared" si="10"/>
        <v>#DIV/0!</v>
      </c>
      <c r="D180" s="247"/>
      <c r="E180" s="97" t="e">
        <f t="shared" si="11"/>
        <v>#DIV/0!</v>
      </c>
    </row>
    <row r="181" spans="1:5" ht="15">
      <c r="A181" s="139" t="s">
        <v>327</v>
      </c>
      <c r="B181" s="136"/>
      <c r="C181" s="97" t="e">
        <f t="shared" si="10"/>
        <v>#DIV/0!</v>
      </c>
      <c r="D181" s="247"/>
      <c r="E181" s="97" t="e">
        <f t="shared" si="11"/>
        <v>#DIV/0!</v>
      </c>
    </row>
    <row r="182" spans="1:5" ht="15">
      <c r="A182" s="352" t="s">
        <v>337</v>
      </c>
      <c r="B182" s="136"/>
      <c r="C182" s="97" t="e">
        <f t="shared" si="10"/>
        <v>#DIV/0!</v>
      </c>
      <c r="D182" s="247"/>
      <c r="E182" s="97" t="e">
        <f t="shared" si="11"/>
        <v>#DIV/0!</v>
      </c>
    </row>
    <row r="183" spans="1:5" ht="15">
      <c r="A183" s="139" t="s">
        <v>374</v>
      </c>
      <c r="B183" s="136"/>
      <c r="C183" s="97" t="e">
        <f t="shared" si="10"/>
        <v>#DIV/0!</v>
      </c>
      <c r="D183" s="247"/>
      <c r="E183" s="97" t="e">
        <f t="shared" si="11"/>
        <v>#DIV/0!</v>
      </c>
    </row>
    <row r="184" spans="1:5" ht="15">
      <c r="A184" s="492" t="s">
        <v>375</v>
      </c>
      <c r="B184" s="136"/>
      <c r="C184" s="97" t="e">
        <f t="shared" si="10"/>
        <v>#DIV/0!</v>
      </c>
      <c r="D184" s="247"/>
      <c r="E184" s="97" t="e">
        <f t="shared" si="11"/>
        <v>#DIV/0!</v>
      </c>
    </row>
    <row r="185" spans="1:5" ht="15">
      <c r="A185" s="492" t="s">
        <v>376</v>
      </c>
      <c r="B185" s="136"/>
      <c r="C185" s="97" t="e">
        <f t="shared" si="10"/>
        <v>#DIV/0!</v>
      </c>
      <c r="D185" s="247"/>
      <c r="E185" s="97" t="e">
        <f t="shared" si="11"/>
        <v>#DIV/0!</v>
      </c>
    </row>
    <row r="186" spans="1:5" ht="15">
      <c r="A186" s="216" t="s">
        <v>401</v>
      </c>
      <c r="B186" s="136"/>
      <c r="C186" s="97" t="e">
        <f t="shared" si="10"/>
        <v>#DIV/0!</v>
      </c>
      <c r="D186" s="247"/>
      <c r="E186" s="97" t="e">
        <f t="shared" si="11"/>
        <v>#DIV/0!</v>
      </c>
    </row>
    <row r="187" spans="1:5" ht="15">
      <c r="A187" s="139" t="s">
        <v>406</v>
      </c>
      <c r="B187" s="136"/>
      <c r="C187" s="97" t="e">
        <f t="shared" si="10"/>
        <v>#DIV/0!</v>
      </c>
      <c r="D187" s="247"/>
      <c r="E187" s="97" t="e">
        <f t="shared" si="11"/>
        <v>#DIV/0!</v>
      </c>
    </row>
    <row r="188" spans="1:5" ht="15">
      <c r="A188" s="140" t="s">
        <v>407</v>
      </c>
      <c r="B188" s="136"/>
      <c r="C188" s="97" t="e">
        <f t="shared" si="10"/>
        <v>#DIV/0!</v>
      </c>
      <c r="D188" s="247"/>
      <c r="E188" s="97" t="e">
        <f t="shared" si="11"/>
        <v>#DIV/0!</v>
      </c>
    </row>
    <row r="189" spans="1:5" ht="15">
      <c r="A189" s="139" t="s">
        <v>408</v>
      </c>
      <c r="B189" s="136"/>
      <c r="C189" s="97" t="e">
        <f t="shared" si="10"/>
        <v>#DIV/0!</v>
      </c>
      <c r="D189" s="247"/>
      <c r="E189" s="97" t="e">
        <f t="shared" si="11"/>
        <v>#DIV/0!</v>
      </c>
    </row>
    <row r="190" spans="1:5" ht="15">
      <c r="A190" s="352" t="s">
        <v>409</v>
      </c>
      <c r="B190" s="136"/>
      <c r="C190" s="97" t="e">
        <f t="shared" si="10"/>
        <v>#DIV/0!</v>
      </c>
      <c r="D190" s="247"/>
      <c r="E190" s="97" t="e">
        <f t="shared" si="11"/>
        <v>#DIV/0!</v>
      </c>
    </row>
    <row r="191" spans="1:5" ht="15">
      <c r="A191" s="351" t="s">
        <v>410</v>
      </c>
      <c r="B191" s="136"/>
      <c r="C191" s="97" t="e">
        <f t="shared" si="10"/>
        <v>#DIV/0!</v>
      </c>
      <c r="D191" s="247"/>
      <c r="E191" s="97" t="e">
        <f t="shared" si="11"/>
        <v>#DIV/0!</v>
      </c>
    </row>
    <row r="192" spans="1:5" ht="15">
      <c r="A192" s="140" t="s">
        <v>411</v>
      </c>
      <c r="B192" s="247"/>
      <c r="C192" s="97" t="e">
        <f t="shared" si="10"/>
        <v>#DIV/0!</v>
      </c>
      <c r="D192" s="247"/>
      <c r="E192" s="97" t="e">
        <f t="shared" si="11"/>
        <v>#DIV/0!</v>
      </c>
    </row>
    <row r="193" spans="1:5" ht="15">
      <c r="A193" s="140" t="s">
        <v>412</v>
      </c>
      <c r="B193" s="247"/>
      <c r="C193" s="97" t="e">
        <f t="shared" si="10"/>
        <v>#DIV/0!</v>
      </c>
      <c r="D193" s="247"/>
      <c r="E193" s="97" t="e">
        <f t="shared" si="11"/>
        <v>#DIV/0!</v>
      </c>
    </row>
    <row r="194" spans="1:5" ht="15">
      <c r="A194" s="298" t="s">
        <v>303</v>
      </c>
      <c r="B194" s="247"/>
      <c r="C194" s="97" t="e">
        <f t="shared" si="10"/>
        <v>#DIV/0!</v>
      </c>
      <c r="D194" s="247"/>
      <c r="E194" s="97" t="e">
        <f t="shared" si="11"/>
        <v>#DIV/0!</v>
      </c>
    </row>
    <row r="195" spans="1:5" ht="15">
      <c r="A195" s="298" t="s">
        <v>299</v>
      </c>
      <c r="B195" s="247"/>
      <c r="C195" s="97" t="e">
        <f t="shared" si="10"/>
        <v>#DIV/0!</v>
      </c>
      <c r="D195" s="247"/>
      <c r="E195" s="97" t="e">
        <f t="shared" si="11"/>
        <v>#DIV/0!</v>
      </c>
    </row>
    <row r="196" spans="1:5" ht="15">
      <c r="A196" s="298" t="s">
        <v>300</v>
      </c>
      <c r="B196" s="136"/>
      <c r="C196" s="97" t="e">
        <f t="shared" si="10"/>
        <v>#DIV/0!</v>
      </c>
      <c r="D196" s="247"/>
      <c r="E196" s="97" t="e">
        <f t="shared" si="11"/>
        <v>#DIV/0!</v>
      </c>
    </row>
    <row r="197" spans="1:5" ht="15">
      <c r="A197" s="298" t="s">
        <v>405</v>
      </c>
      <c r="B197" s="136"/>
      <c r="C197" s="97" t="e">
        <f t="shared" si="10"/>
        <v>#DIV/0!</v>
      </c>
      <c r="D197" s="247"/>
      <c r="E197" s="97" t="e">
        <f t="shared" si="11"/>
        <v>#DIV/0!</v>
      </c>
    </row>
    <row r="198" spans="1:5" ht="15">
      <c r="A198" s="298" t="s">
        <v>404</v>
      </c>
      <c r="B198" s="136"/>
      <c r="C198" s="97" t="e">
        <f t="shared" si="10"/>
        <v>#DIV/0!</v>
      </c>
      <c r="D198" s="247"/>
      <c r="E198" s="97" t="e">
        <f t="shared" si="11"/>
        <v>#DIV/0!</v>
      </c>
    </row>
    <row r="199" spans="1:5" ht="15">
      <c r="A199" s="139" t="s">
        <v>270</v>
      </c>
      <c r="B199" s="136"/>
      <c r="C199" s="97" t="e">
        <f t="shared" si="10"/>
        <v>#DIV/0!</v>
      </c>
      <c r="D199" s="247"/>
      <c r="E199" s="97" t="e">
        <f t="shared" si="11"/>
        <v>#DIV/0!</v>
      </c>
    </row>
    <row r="200" spans="1:5" ht="15">
      <c r="A200" s="139" t="s">
        <v>271</v>
      </c>
      <c r="B200" s="136"/>
      <c r="C200" s="97" t="e">
        <f aca="true" t="shared" si="12" ref="C200:C231">B200/B$239*100</f>
        <v>#DIV/0!</v>
      </c>
      <c r="D200" s="247"/>
      <c r="E200" s="97" t="e">
        <f aca="true" t="shared" si="13" ref="E200:E231">D200/D$239*100</f>
        <v>#DIV/0!</v>
      </c>
    </row>
    <row r="201" spans="1:5" ht="15">
      <c r="A201" s="139" t="s">
        <v>269</v>
      </c>
      <c r="B201" s="136"/>
      <c r="C201" s="97" t="e">
        <f t="shared" si="12"/>
        <v>#DIV/0!</v>
      </c>
      <c r="D201" s="247"/>
      <c r="E201" s="97" t="e">
        <f t="shared" si="13"/>
        <v>#DIV/0!</v>
      </c>
    </row>
    <row r="202" spans="1:5" ht="12.75" customHeight="1">
      <c r="A202" s="139" t="s">
        <v>272</v>
      </c>
      <c r="B202" s="136"/>
      <c r="C202" s="97" t="e">
        <f t="shared" si="12"/>
        <v>#DIV/0!</v>
      </c>
      <c r="D202" s="247"/>
      <c r="E202" s="97" t="e">
        <f t="shared" si="13"/>
        <v>#DIV/0!</v>
      </c>
    </row>
    <row r="203" spans="1:5" ht="15">
      <c r="A203" s="139" t="s">
        <v>371</v>
      </c>
      <c r="B203" s="136"/>
      <c r="C203" s="97" t="e">
        <f t="shared" si="12"/>
        <v>#DIV/0!</v>
      </c>
      <c r="D203" s="247"/>
      <c r="E203" s="97" t="e">
        <f t="shared" si="13"/>
        <v>#DIV/0!</v>
      </c>
    </row>
    <row r="204" spans="1:5" ht="15">
      <c r="A204" s="139" t="s">
        <v>372</v>
      </c>
      <c r="B204" s="136"/>
      <c r="C204" s="97" t="e">
        <f t="shared" si="12"/>
        <v>#DIV/0!</v>
      </c>
      <c r="D204" s="247"/>
      <c r="E204" s="97" t="e">
        <f t="shared" si="13"/>
        <v>#DIV/0!</v>
      </c>
    </row>
    <row r="205" spans="1:5" ht="15">
      <c r="A205" s="139" t="s">
        <v>302</v>
      </c>
      <c r="B205" s="136"/>
      <c r="C205" s="97" t="e">
        <f t="shared" si="12"/>
        <v>#DIV/0!</v>
      </c>
      <c r="D205" s="247"/>
      <c r="E205" s="97" t="e">
        <f t="shared" si="13"/>
        <v>#DIV/0!</v>
      </c>
    </row>
    <row r="206" spans="1:5" ht="15">
      <c r="A206" s="139" t="s">
        <v>336</v>
      </c>
      <c r="B206" s="136"/>
      <c r="C206" s="97" t="e">
        <f t="shared" si="12"/>
        <v>#DIV/0!</v>
      </c>
      <c r="D206" s="247"/>
      <c r="E206" s="97" t="e">
        <f t="shared" si="13"/>
        <v>#DIV/0!</v>
      </c>
    </row>
    <row r="207" spans="1:5" ht="15">
      <c r="A207" s="139" t="s">
        <v>301</v>
      </c>
      <c r="B207" s="136"/>
      <c r="C207" s="97" t="e">
        <f t="shared" si="12"/>
        <v>#DIV/0!</v>
      </c>
      <c r="D207" s="247"/>
      <c r="E207" s="97" t="e">
        <f t="shared" si="13"/>
        <v>#DIV/0!</v>
      </c>
    </row>
    <row r="208" spans="1:5" ht="15">
      <c r="A208" s="351" t="s">
        <v>339</v>
      </c>
      <c r="B208" s="136"/>
      <c r="C208" s="97" t="e">
        <f t="shared" si="12"/>
        <v>#DIV/0!</v>
      </c>
      <c r="D208" s="247"/>
      <c r="E208" s="97" t="e">
        <f t="shared" si="13"/>
        <v>#DIV/0!</v>
      </c>
    </row>
    <row r="209" spans="1:5" ht="15">
      <c r="A209" s="351" t="s">
        <v>340</v>
      </c>
      <c r="B209" s="136"/>
      <c r="C209" s="97" t="e">
        <f t="shared" si="12"/>
        <v>#DIV/0!</v>
      </c>
      <c r="D209" s="247"/>
      <c r="E209" s="97" t="e">
        <f t="shared" si="13"/>
        <v>#DIV/0!</v>
      </c>
    </row>
    <row r="210" spans="1:5" ht="15">
      <c r="A210" s="139" t="s">
        <v>364</v>
      </c>
      <c r="B210" s="136"/>
      <c r="C210" s="97" t="e">
        <f t="shared" si="12"/>
        <v>#DIV/0!</v>
      </c>
      <c r="D210" s="247"/>
      <c r="E210" s="97" t="e">
        <f t="shared" si="13"/>
        <v>#DIV/0!</v>
      </c>
    </row>
    <row r="211" spans="1:5" ht="15">
      <c r="A211" s="139" t="s">
        <v>365</v>
      </c>
      <c r="B211" s="136"/>
      <c r="C211" s="97" t="e">
        <f t="shared" si="12"/>
        <v>#DIV/0!</v>
      </c>
      <c r="D211" s="247"/>
      <c r="E211" s="97" t="e">
        <f t="shared" si="13"/>
        <v>#DIV/0!</v>
      </c>
    </row>
    <row r="212" spans="1:5" ht="15">
      <c r="A212" s="139" t="s">
        <v>366</v>
      </c>
      <c r="B212" s="136"/>
      <c r="C212" s="97" t="e">
        <f t="shared" si="12"/>
        <v>#DIV/0!</v>
      </c>
      <c r="D212" s="247"/>
      <c r="E212" s="97" t="e">
        <f t="shared" si="13"/>
        <v>#DIV/0!</v>
      </c>
    </row>
    <row r="213" spans="1:5" ht="15">
      <c r="A213" s="352" t="s">
        <v>367</v>
      </c>
      <c r="B213" s="136"/>
      <c r="C213" s="97" t="e">
        <f t="shared" si="12"/>
        <v>#DIV/0!</v>
      </c>
      <c r="D213" s="247"/>
      <c r="E213" s="97" t="e">
        <f t="shared" si="13"/>
        <v>#DIV/0!</v>
      </c>
    </row>
    <row r="214" spans="1:5" ht="13.5" customHeight="1">
      <c r="A214" s="528" t="s">
        <v>370</v>
      </c>
      <c r="B214" s="136"/>
      <c r="C214" s="97" t="e">
        <f t="shared" si="12"/>
        <v>#DIV/0!</v>
      </c>
      <c r="D214" s="247"/>
      <c r="E214" s="97" t="e">
        <f t="shared" si="13"/>
        <v>#DIV/0!</v>
      </c>
    </row>
    <row r="215" spans="1:5" ht="15">
      <c r="A215" s="529" t="s">
        <v>368</v>
      </c>
      <c r="B215" s="136"/>
      <c r="C215" s="97" t="e">
        <f t="shared" si="12"/>
        <v>#DIV/0!</v>
      </c>
      <c r="D215" s="247"/>
      <c r="E215" s="97" t="e">
        <f t="shared" si="13"/>
        <v>#DIV/0!</v>
      </c>
    </row>
    <row r="216" spans="1:5" ht="15">
      <c r="A216" s="529" t="s">
        <v>369</v>
      </c>
      <c r="B216" s="136"/>
      <c r="C216" s="97" t="e">
        <f t="shared" si="12"/>
        <v>#DIV/0!</v>
      </c>
      <c r="D216" s="247"/>
      <c r="E216" s="97" t="e">
        <f t="shared" si="13"/>
        <v>#DIV/0!</v>
      </c>
    </row>
    <row r="217" spans="1:5" ht="15">
      <c r="A217" s="530" t="s">
        <v>377</v>
      </c>
      <c r="B217" s="136"/>
      <c r="C217" s="97" t="e">
        <f t="shared" si="12"/>
        <v>#DIV/0!</v>
      </c>
      <c r="D217" s="247"/>
      <c r="E217" s="97" t="e">
        <f t="shared" si="13"/>
        <v>#DIV/0!</v>
      </c>
    </row>
    <row r="218" spans="1:5" ht="15">
      <c r="A218" s="298" t="s">
        <v>378</v>
      </c>
      <c r="B218" s="136"/>
      <c r="C218" s="97" t="e">
        <f t="shared" si="12"/>
        <v>#DIV/0!</v>
      </c>
      <c r="D218" s="247"/>
      <c r="E218" s="97" t="e">
        <f t="shared" si="13"/>
        <v>#DIV/0!</v>
      </c>
    </row>
    <row r="219" spans="1:5" ht="15">
      <c r="A219" s="298" t="s">
        <v>379</v>
      </c>
      <c r="B219" s="136"/>
      <c r="C219" s="97" t="e">
        <f t="shared" si="12"/>
        <v>#DIV/0!</v>
      </c>
      <c r="D219" s="247"/>
      <c r="E219" s="97" t="e">
        <f t="shared" si="13"/>
        <v>#DIV/0!</v>
      </c>
    </row>
    <row r="220" spans="1:5" ht="15">
      <c r="A220" s="491" t="s">
        <v>380</v>
      </c>
      <c r="B220" s="137"/>
      <c r="C220" s="97" t="e">
        <f t="shared" si="12"/>
        <v>#DIV/0!</v>
      </c>
      <c r="D220" s="247"/>
      <c r="E220" s="97" t="e">
        <f t="shared" si="13"/>
        <v>#DIV/0!</v>
      </c>
    </row>
    <row r="221" spans="1:5" ht="15">
      <c r="A221" s="298" t="s">
        <v>381</v>
      </c>
      <c r="B221" s="137"/>
      <c r="C221" s="97" t="e">
        <f t="shared" si="12"/>
        <v>#DIV/0!</v>
      </c>
      <c r="D221" s="247"/>
      <c r="E221" s="97" t="e">
        <f t="shared" si="13"/>
        <v>#DIV/0!</v>
      </c>
    </row>
    <row r="222" spans="1:5" ht="15">
      <c r="A222" s="298" t="s">
        <v>382</v>
      </c>
      <c r="B222" s="137"/>
      <c r="C222" s="97" t="e">
        <f t="shared" si="12"/>
        <v>#DIV/0!</v>
      </c>
      <c r="D222" s="247"/>
      <c r="E222" s="97" t="e">
        <f t="shared" si="13"/>
        <v>#DIV/0!</v>
      </c>
    </row>
    <row r="223" spans="1:5" ht="15">
      <c r="A223" s="139" t="s">
        <v>292</v>
      </c>
      <c r="B223" s="136"/>
      <c r="C223" s="97" t="e">
        <f t="shared" si="12"/>
        <v>#DIV/0!</v>
      </c>
      <c r="D223" s="247"/>
      <c r="E223" s="97" t="e">
        <f t="shared" si="13"/>
        <v>#DIV/0!</v>
      </c>
    </row>
    <row r="224" spans="1:5" ht="15">
      <c r="A224" s="139" t="s">
        <v>293</v>
      </c>
      <c r="B224" s="136"/>
      <c r="C224" s="97" t="e">
        <f t="shared" si="12"/>
        <v>#DIV/0!</v>
      </c>
      <c r="D224" s="247"/>
      <c r="E224" s="97" t="e">
        <f t="shared" si="13"/>
        <v>#DIV/0!</v>
      </c>
    </row>
    <row r="225" spans="1:5" ht="15">
      <c r="A225" s="352" t="s">
        <v>341</v>
      </c>
      <c r="B225" s="136"/>
      <c r="C225" s="97" t="e">
        <f t="shared" si="12"/>
        <v>#DIV/0!</v>
      </c>
      <c r="D225" s="247"/>
      <c r="E225" s="97" t="e">
        <f t="shared" si="13"/>
        <v>#DIV/0!</v>
      </c>
    </row>
    <row r="226" spans="1:5" ht="15">
      <c r="A226" s="139" t="s">
        <v>294</v>
      </c>
      <c r="B226" s="136"/>
      <c r="C226" s="97" t="e">
        <f t="shared" si="12"/>
        <v>#DIV/0!</v>
      </c>
      <c r="D226" s="247"/>
      <c r="E226" s="97" t="e">
        <f t="shared" si="13"/>
        <v>#DIV/0!</v>
      </c>
    </row>
    <row r="227" spans="1:5" ht="15">
      <c r="A227" s="139" t="s">
        <v>295</v>
      </c>
      <c r="B227" s="136"/>
      <c r="C227" s="97" t="e">
        <f t="shared" si="12"/>
        <v>#DIV/0!</v>
      </c>
      <c r="D227" s="247"/>
      <c r="E227" s="97" t="e">
        <f t="shared" si="13"/>
        <v>#DIV/0!</v>
      </c>
    </row>
    <row r="228" spans="1:5" ht="15">
      <c r="A228" s="139" t="s">
        <v>296</v>
      </c>
      <c r="B228" s="136"/>
      <c r="C228" s="97" t="e">
        <f t="shared" si="12"/>
        <v>#DIV/0!</v>
      </c>
      <c r="D228" s="247"/>
      <c r="E228" s="97" t="e">
        <f t="shared" si="13"/>
        <v>#DIV/0!</v>
      </c>
    </row>
    <row r="229" spans="1:5" ht="15">
      <c r="A229" s="139" t="s">
        <v>326</v>
      </c>
      <c r="B229" s="136"/>
      <c r="C229" s="97" t="e">
        <f t="shared" si="12"/>
        <v>#DIV/0!</v>
      </c>
      <c r="D229" s="247"/>
      <c r="E229" s="97" t="e">
        <f t="shared" si="13"/>
        <v>#DIV/0!</v>
      </c>
    </row>
    <row r="230" spans="1:5" ht="15">
      <c r="A230" s="139" t="s">
        <v>273</v>
      </c>
      <c r="B230" s="136"/>
      <c r="C230" s="97" t="e">
        <f t="shared" si="12"/>
        <v>#DIV/0!</v>
      </c>
      <c r="D230" s="247"/>
      <c r="E230" s="97" t="e">
        <f t="shared" si="13"/>
        <v>#DIV/0!</v>
      </c>
    </row>
    <row r="231" spans="1:5" ht="15">
      <c r="A231" s="139" t="s">
        <v>274</v>
      </c>
      <c r="B231" s="137"/>
      <c r="C231" s="97" t="e">
        <f t="shared" si="12"/>
        <v>#DIV/0!</v>
      </c>
      <c r="D231" s="247"/>
      <c r="E231" s="97" t="e">
        <f t="shared" si="13"/>
        <v>#DIV/0!</v>
      </c>
    </row>
    <row r="232" spans="1:5" ht="15">
      <c r="A232" s="352" t="s">
        <v>342</v>
      </c>
      <c r="B232" s="137"/>
      <c r="C232" s="97" t="e">
        <f aca="true" t="shared" si="14" ref="C232:C238">B232/B$239*100</f>
        <v>#DIV/0!</v>
      </c>
      <c r="D232" s="247"/>
      <c r="E232" s="97" t="e">
        <f aca="true" t="shared" si="15" ref="E232:E238">D232/D$239*100</f>
        <v>#DIV/0!</v>
      </c>
    </row>
    <row r="233" spans="1:5" ht="15">
      <c r="A233" s="140" t="s">
        <v>291</v>
      </c>
      <c r="B233" s="137"/>
      <c r="C233" s="97" t="e">
        <f t="shared" si="14"/>
        <v>#DIV/0!</v>
      </c>
      <c r="D233" s="247"/>
      <c r="E233" s="97" t="e">
        <f t="shared" si="15"/>
        <v>#DIV/0!</v>
      </c>
    </row>
    <row r="234" spans="1:5" ht="15">
      <c r="A234" s="140" t="s">
        <v>298</v>
      </c>
      <c r="B234" s="137"/>
      <c r="C234" s="97" t="e">
        <f t="shared" si="14"/>
        <v>#DIV/0!</v>
      </c>
      <c r="D234" s="247"/>
      <c r="E234" s="97" t="e">
        <f t="shared" si="15"/>
        <v>#DIV/0!</v>
      </c>
    </row>
    <row r="235" spans="1:5" ht="15">
      <c r="A235" s="351" t="s">
        <v>343</v>
      </c>
      <c r="B235" s="137"/>
      <c r="C235" s="97" t="e">
        <f t="shared" si="14"/>
        <v>#DIV/0!</v>
      </c>
      <c r="D235" s="247"/>
      <c r="E235" s="97" t="e">
        <f t="shared" si="15"/>
        <v>#DIV/0!</v>
      </c>
    </row>
    <row r="236" spans="1:5" ht="15">
      <c r="A236" s="216" t="s">
        <v>402</v>
      </c>
      <c r="B236" s="137"/>
      <c r="C236" s="97" t="e">
        <f t="shared" si="14"/>
        <v>#DIV/0!</v>
      </c>
      <c r="D236" s="247"/>
      <c r="E236" s="97" t="e">
        <f t="shared" si="15"/>
        <v>#DIV/0!</v>
      </c>
    </row>
    <row r="237" spans="1:5" ht="15">
      <c r="A237" s="216" t="s">
        <v>403</v>
      </c>
      <c r="B237" s="137"/>
      <c r="C237" s="97" t="e">
        <f t="shared" si="14"/>
        <v>#DIV/0!</v>
      </c>
      <c r="D237" s="247"/>
      <c r="E237" s="97" t="e">
        <f t="shared" si="15"/>
        <v>#DIV/0!</v>
      </c>
    </row>
    <row r="238" spans="1:5" ht="15" thickBot="1">
      <c r="A238" s="141" t="s">
        <v>383</v>
      </c>
      <c r="B238" s="137"/>
      <c r="C238" s="97" t="e">
        <f t="shared" si="14"/>
        <v>#DIV/0!</v>
      </c>
      <c r="D238" s="247"/>
      <c r="E238" s="97" t="e">
        <f t="shared" si="15"/>
        <v>#DIV/0!</v>
      </c>
    </row>
    <row r="239" spans="1:5" ht="16.5" thickBot="1">
      <c r="A239" s="677" t="s">
        <v>256</v>
      </c>
      <c r="B239" s="678">
        <f>SUM(B168:B238)</f>
        <v>0</v>
      </c>
      <c r="C239" s="681"/>
      <c r="D239" s="678">
        <f>SUM(D168:D238)</f>
        <v>0</v>
      </c>
      <c r="E239" s="681"/>
    </row>
    <row r="240" spans="1:5" ht="16.5" thickBot="1">
      <c r="A240" s="237" t="s">
        <v>284</v>
      </c>
      <c r="B240" s="235">
        <f>SUM('Plan2 - UTI'!C66:C69)</f>
        <v>0</v>
      </c>
      <c r="D240" s="236">
        <f>'Plan2 - UTI'!C70</f>
        <v>0</v>
      </c>
      <c r="E240" s="32"/>
    </row>
    <row r="241" spans="1:5" ht="15" thickBot="1">
      <c r="A241" s="17"/>
      <c r="B241" s="33"/>
      <c r="C241" s="39"/>
      <c r="D241" s="33"/>
      <c r="E241" s="32"/>
    </row>
    <row r="242" spans="1:5" ht="16.5" thickBot="1">
      <c r="A242" s="669" t="s">
        <v>42</v>
      </c>
      <c r="B242" s="670" t="s">
        <v>81</v>
      </c>
      <c r="C242" s="671"/>
      <c r="D242" s="672" t="s">
        <v>90</v>
      </c>
      <c r="E242" s="673"/>
    </row>
    <row r="243" spans="1:5" ht="39" customHeight="1" thickBot="1">
      <c r="A243" s="142" t="s">
        <v>252</v>
      </c>
      <c r="B243" s="143" t="s">
        <v>253</v>
      </c>
      <c r="C243" s="143" t="s">
        <v>254</v>
      </c>
      <c r="D243" s="143" t="s">
        <v>255</v>
      </c>
      <c r="E243" s="143" t="s">
        <v>254</v>
      </c>
    </row>
    <row r="244" spans="1:5" ht="14.25">
      <c r="A244" s="139" t="s">
        <v>360</v>
      </c>
      <c r="B244" s="135"/>
      <c r="C244" s="138" t="e">
        <f aca="true" t="shared" si="16" ref="C244:C275">B244/B$315*100</f>
        <v>#DIV/0!</v>
      </c>
      <c r="D244" s="135"/>
      <c r="E244" s="138" t="e">
        <f aca="true" t="shared" si="17" ref="E244:E275">D244/D$315*100</f>
        <v>#DIV/0!</v>
      </c>
    </row>
    <row r="245" spans="1:5" ht="14.25">
      <c r="A245" s="139" t="s">
        <v>358</v>
      </c>
      <c r="B245" s="244"/>
      <c r="C245" s="97" t="e">
        <f t="shared" si="16"/>
        <v>#DIV/0!</v>
      </c>
      <c r="D245" s="244"/>
      <c r="E245" s="97" t="e">
        <f t="shared" si="17"/>
        <v>#DIV/0!</v>
      </c>
    </row>
    <row r="246" spans="1:5" ht="14.25">
      <c r="A246" s="139" t="s">
        <v>359</v>
      </c>
      <c r="B246" s="244"/>
      <c r="C246" s="97" t="e">
        <f t="shared" si="16"/>
        <v>#DIV/0!</v>
      </c>
      <c r="D246" s="244"/>
      <c r="E246" s="97" t="e">
        <f t="shared" si="17"/>
        <v>#DIV/0!</v>
      </c>
    </row>
    <row r="247" spans="1:5" ht="14.25">
      <c r="A247" s="139" t="s">
        <v>286</v>
      </c>
      <c r="B247" s="137"/>
      <c r="C247" s="97" t="e">
        <f t="shared" si="16"/>
        <v>#DIV/0!</v>
      </c>
      <c r="D247" s="244"/>
      <c r="E247" s="97" t="e">
        <f t="shared" si="17"/>
        <v>#DIV/0!</v>
      </c>
    </row>
    <row r="248" spans="1:5" ht="14.25">
      <c r="A248" s="139" t="s">
        <v>287</v>
      </c>
      <c r="B248" s="137"/>
      <c r="C248" s="97" t="e">
        <f t="shared" si="16"/>
        <v>#DIV/0!</v>
      </c>
      <c r="D248" s="244"/>
      <c r="E248" s="97" t="e">
        <f t="shared" si="17"/>
        <v>#DIV/0!</v>
      </c>
    </row>
    <row r="249" spans="1:5" ht="14.25">
      <c r="A249" s="139" t="s">
        <v>288</v>
      </c>
      <c r="B249" s="137"/>
      <c r="C249" s="97" t="e">
        <f t="shared" si="16"/>
        <v>#DIV/0!</v>
      </c>
      <c r="D249" s="244"/>
      <c r="E249" s="97" t="e">
        <f t="shared" si="17"/>
        <v>#DIV/0!</v>
      </c>
    </row>
    <row r="250" spans="1:5" ht="14.25">
      <c r="A250" s="139" t="s">
        <v>289</v>
      </c>
      <c r="B250" s="137"/>
      <c r="C250" s="97" t="e">
        <f t="shared" si="16"/>
        <v>#DIV/0!</v>
      </c>
      <c r="D250" s="244"/>
      <c r="E250" s="97" t="e">
        <f t="shared" si="17"/>
        <v>#DIV/0!</v>
      </c>
    </row>
    <row r="251" spans="1:5" ht="14.25">
      <c r="A251" s="139" t="s">
        <v>290</v>
      </c>
      <c r="B251" s="137"/>
      <c r="C251" s="97" t="e">
        <f t="shared" si="16"/>
        <v>#DIV/0!</v>
      </c>
      <c r="D251" s="244"/>
      <c r="E251" s="97" t="e">
        <f t="shared" si="17"/>
        <v>#DIV/0!</v>
      </c>
    </row>
    <row r="252" spans="1:5" ht="14.25">
      <c r="A252" s="139" t="s">
        <v>373</v>
      </c>
      <c r="B252" s="137"/>
      <c r="C252" s="97" t="e">
        <f t="shared" si="16"/>
        <v>#DIV/0!</v>
      </c>
      <c r="D252" s="244"/>
      <c r="E252" s="97" t="e">
        <f t="shared" si="17"/>
        <v>#DIV/0!</v>
      </c>
    </row>
    <row r="253" spans="1:5" ht="15">
      <c r="A253" s="139" t="s">
        <v>363</v>
      </c>
      <c r="B253" s="137"/>
      <c r="C253" s="97" t="e">
        <f t="shared" si="16"/>
        <v>#DIV/0!</v>
      </c>
      <c r="D253" s="244"/>
      <c r="E253" s="97" t="e">
        <f t="shared" si="17"/>
        <v>#DIV/0!</v>
      </c>
    </row>
    <row r="254" spans="1:5" ht="15">
      <c r="A254" s="298" t="s">
        <v>361</v>
      </c>
      <c r="B254" s="137"/>
      <c r="C254" s="97" t="e">
        <f t="shared" si="16"/>
        <v>#DIV/0!</v>
      </c>
      <c r="D254" s="244"/>
      <c r="E254" s="97" t="e">
        <f t="shared" si="17"/>
        <v>#DIV/0!</v>
      </c>
    </row>
    <row r="255" spans="1:5" ht="15">
      <c r="A255" s="298" t="s">
        <v>362</v>
      </c>
      <c r="B255" s="137"/>
      <c r="C255" s="97" t="e">
        <f t="shared" si="16"/>
        <v>#DIV/0!</v>
      </c>
      <c r="D255" s="244"/>
      <c r="E255" s="97" t="e">
        <f t="shared" si="17"/>
        <v>#DIV/0!</v>
      </c>
    </row>
    <row r="256" spans="1:5" ht="15">
      <c r="A256" s="139" t="s">
        <v>285</v>
      </c>
      <c r="B256" s="137"/>
      <c r="C256" s="97" t="e">
        <f t="shared" si="16"/>
        <v>#DIV/0!</v>
      </c>
      <c r="D256" s="244"/>
      <c r="E256" s="97" t="e">
        <f t="shared" si="17"/>
        <v>#DIV/0!</v>
      </c>
    </row>
    <row r="257" spans="1:5" ht="15">
      <c r="A257" s="139" t="s">
        <v>327</v>
      </c>
      <c r="B257" s="137"/>
      <c r="C257" s="97" t="e">
        <f t="shared" si="16"/>
        <v>#DIV/0!</v>
      </c>
      <c r="D257" s="244"/>
      <c r="E257" s="97" t="e">
        <f t="shared" si="17"/>
        <v>#DIV/0!</v>
      </c>
    </row>
    <row r="258" spans="1:5" ht="15">
      <c r="A258" s="352" t="s">
        <v>337</v>
      </c>
      <c r="B258" s="137"/>
      <c r="C258" s="97" t="e">
        <f t="shared" si="16"/>
        <v>#DIV/0!</v>
      </c>
      <c r="D258" s="244"/>
      <c r="E258" s="97" t="e">
        <f t="shared" si="17"/>
        <v>#DIV/0!</v>
      </c>
    </row>
    <row r="259" spans="1:5" ht="15">
      <c r="A259" s="139" t="s">
        <v>374</v>
      </c>
      <c r="B259" s="137"/>
      <c r="C259" s="97" t="e">
        <f t="shared" si="16"/>
        <v>#DIV/0!</v>
      </c>
      <c r="D259" s="244"/>
      <c r="E259" s="97" t="e">
        <f t="shared" si="17"/>
        <v>#DIV/0!</v>
      </c>
    </row>
    <row r="260" spans="1:5" ht="15">
      <c r="A260" s="492" t="s">
        <v>375</v>
      </c>
      <c r="B260" s="137"/>
      <c r="C260" s="97" t="e">
        <f t="shared" si="16"/>
        <v>#DIV/0!</v>
      </c>
      <c r="D260" s="244"/>
      <c r="E260" s="97" t="e">
        <f t="shared" si="17"/>
        <v>#DIV/0!</v>
      </c>
    </row>
    <row r="261" spans="1:5" ht="15">
      <c r="A261" s="492" t="s">
        <v>376</v>
      </c>
      <c r="B261" s="137"/>
      <c r="C261" s="97" t="e">
        <f t="shared" si="16"/>
        <v>#DIV/0!</v>
      </c>
      <c r="D261" s="244"/>
      <c r="E261" s="97" t="e">
        <f t="shared" si="17"/>
        <v>#DIV/0!</v>
      </c>
    </row>
    <row r="262" spans="1:5" ht="15">
      <c r="A262" s="216" t="s">
        <v>401</v>
      </c>
      <c r="B262" s="137"/>
      <c r="C262" s="97" t="e">
        <f t="shared" si="16"/>
        <v>#DIV/0!</v>
      </c>
      <c r="D262" s="244"/>
      <c r="E262" s="97" t="e">
        <f t="shared" si="17"/>
        <v>#DIV/0!</v>
      </c>
    </row>
    <row r="263" spans="1:5" ht="15">
      <c r="A263" s="139" t="s">
        <v>406</v>
      </c>
      <c r="B263" s="137"/>
      <c r="C263" s="97" t="e">
        <f t="shared" si="16"/>
        <v>#DIV/0!</v>
      </c>
      <c r="D263" s="244"/>
      <c r="E263" s="97" t="e">
        <f t="shared" si="17"/>
        <v>#DIV/0!</v>
      </c>
    </row>
    <row r="264" spans="1:5" ht="15">
      <c r="A264" s="140" t="s">
        <v>407</v>
      </c>
      <c r="B264" s="137"/>
      <c r="C264" s="97" t="e">
        <f t="shared" si="16"/>
        <v>#DIV/0!</v>
      </c>
      <c r="D264" s="244"/>
      <c r="E264" s="97" t="e">
        <f t="shared" si="17"/>
        <v>#DIV/0!</v>
      </c>
    </row>
    <row r="265" spans="1:5" ht="15">
      <c r="A265" s="139" t="s">
        <v>408</v>
      </c>
      <c r="B265" s="137"/>
      <c r="C265" s="97" t="e">
        <f t="shared" si="16"/>
        <v>#DIV/0!</v>
      </c>
      <c r="D265" s="244"/>
      <c r="E265" s="97" t="e">
        <f t="shared" si="17"/>
        <v>#DIV/0!</v>
      </c>
    </row>
    <row r="266" spans="1:5" ht="15">
      <c r="A266" s="352" t="s">
        <v>409</v>
      </c>
      <c r="B266" s="137"/>
      <c r="C266" s="97" t="e">
        <f t="shared" si="16"/>
        <v>#DIV/0!</v>
      </c>
      <c r="D266" s="244"/>
      <c r="E266" s="97" t="e">
        <f t="shared" si="17"/>
        <v>#DIV/0!</v>
      </c>
    </row>
    <row r="267" spans="1:5" ht="15">
      <c r="A267" s="351" t="s">
        <v>410</v>
      </c>
      <c r="B267" s="137"/>
      <c r="C267" s="97" t="e">
        <f t="shared" si="16"/>
        <v>#DIV/0!</v>
      </c>
      <c r="D267" s="244"/>
      <c r="E267" s="97" t="e">
        <f t="shared" si="17"/>
        <v>#DIV/0!</v>
      </c>
    </row>
    <row r="268" spans="1:5" ht="15">
      <c r="A268" s="140" t="s">
        <v>411</v>
      </c>
      <c r="B268" s="137"/>
      <c r="C268" s="97" t="e">
        <f t="shared" si="16"/>
        <v>#DIV/0!</v>
      </c>
      <c r="D268" s="244"/>
      <c r="E268" s="97" t="e">
        <f t="shared" si="17"/>
        <v>#DIV/0!</v>
      </c>
    </row>
    <row r="269" spans="1:5" ht="15">
      <c r="A269" s="140" t="s">
        <v>412</v>
      </c>
      <c r="B269" s="136"/>
      <c r="C269" s="97" t="e">
        <f t="shared" si="16"/>
        <v>#DIV/0!</v>
      </c>
      <c r="D269" s="244"/>
      <c r="E269" s="97" t="e">
        <f t="shared" si="17"/>
        <v>#DIV/0!</v>
      </c>
    </row>
    <row r="270" spans="1:5" ht="15">
      <c r="A270" s="298" t="s">
        <v>303</v>
      </c>
      <c r="B270" s="247"/>
      <c r="C270" s="97" t="e">
        <f t="shared" si="16"/>
        <v>#DIV/0!</v>
      </c>
      <c r="D270" s="244"/>
      <c r="E270" s="97" t="e">
        <f t="shared" si="17"/>
        <v>#DIV/0!</v>
      </c>
    </row>
    <row r="271" spans="1:5" ht="15">
      <c r="A271" s="298" t="s">
        <v>299</v>
      </c>
      <c r="B271" s="244"/>
      <c r="C271" s="97" t="e">
        <f t="shared" si="16"/>
        <v>#DIV/0!</v>
      </c>
      <c r="D271" s="244"/>
      <c r="E271" s="97" t="e">
        <f t="shared" si="17"/>
        <v>#DIV/0!</v>
      </c>
    </row>
    <row r="272" spans="1:5" ht="15">
      <c r="A272" s="298" t="s">
        <v>300</v>
      </c>
      <c r="B272" s="136"/>
      <c r="C272" s="97" t="e">
        <f t="shared" si="16"/>
        <v>#DIV/0!</v>
      </c>
      <c r="D272" s="244"/>
      <c r="E272" s="97" t="e">
        <f t="shared" si="17"/>
        <v>#DIV/0!</v>
      </c>
    </row>
    <row r="273" spans="1:5" ht="15">
      <c r="A273" s="298" t="s">
        <v>405</v>
      </c>
      <c r="B273" s="136"/>
      <c r="C273" s="97" t="e">
        <f t="shared" si="16"/>
        <v>#DIV/0!</v>
      </c>
      <c r="D273" s="244"/>
      <c r="E273" s="97" t="e">
        <f t="shared" si="17"/>
        <v>#DIV/0!</v>
      </c>
    </row>
    <row r="274" spans="1:5" ht="15">
      <c r="A274" s="298" t="s">
        <v>404</v>
      </c>
      <c r="B274" s="136"/>
      <c r="C274" s="97" t="e">
        <f t="shared" si="16"/>
        <v>#DIV/0!</v>
      </c>
      <c r="D274" s="244"/>
      <c r="E274" s="97" t="e">
        <f t="shared" si="17"/>
        <v>#DIV/0!</v>
      </c>
    </row>
    <row r="275" spans="1:5" ht="15">
      <c r="A275" s="139" t="s">
        <v>270</v>
      </c>
      <c r="B275" s="136"/>
      <c r="C275" s="97" t="e">
        <f t="shared" si="16"/>
        <v>#DIV/0!</v>
      </c>
      <c r="D275" s="244"/>
      <c r="E275" s="97" t="e">
        <f t="shared" si="17"/>
        <v>#DIV/0!</v>
      </c>
    </row>
    <row r="276" spans="1:5" ht="15">
      <c r="A276" s="139" t="s">
        <v>271</v>
      </c>
      <c r="B276" s="136"/>
      <c r="C276" s="97" t="e">
        <f aca="true" t="shared" si="18" ref="C276:C307">B276/B$315*100</f>
        <v>#DIV/0!</v>
      </c>
      <c r="D276" s="244"/>
      <c r="E276" s="97" t="e">
        <f aca="true" t="shared" si="19" ref="E276:E307">D276/D$315*100</f>
        <v>#DIV/0!</v>
      </c>
    </row>
    <row r="277" spans="1:5" ht="15">
      <c r="A277" s="139" t="s">
        <v>269</v>
      </c>
      <c r="B277" s="136"/>
      <c r="C277" s="97" t="e">
        <f t="shared" si="18"/>
        <v>#DIV/0!</v>
      </c>
      <c r="D277" s="244"/>
      <c r="E277" s="97" t="e">
        <f t="shared" si="19"/>
        <v>#DIV/0!</v>
      </c>
    </row>
    <row r="278" spans="1:5" ht="12.75" customHeight="1">
      <c r="A278" s="139" t="s">
        <v>272</v>
      </c>
      <c r="B278" s="136"/>
      <c r="C278" s="97" t="e">
        <f t="shared" si="18"/>
        <v>#DIV/0!</v>
      </c>
      <c r="D278" s="244"/>
      <c r="E278" s="97" t="e">
        <f t="shared" si="19"/>
        <v>#DIV/0!</v>
      </c>
    </row>
    <row r="279" spans="1:5" ht="15">
      <c r="A279" s="139" t="s">
        <v>371</v>
      </c>
      <c r="B279" s="136"/>
      <c r="C279" s="97" t="e">
        <f t="shared" si="18"/>
        <v>#DIV/0!</v>
      </c>
      <c r="D279" s="244"/>
      <c r="E279" s="97" t="e">
        <f t="shared" si="19"/>
        <v>#DIV/0!</v>
      </c>
    </row>
    <row r="280" spans="1:5" ht="15">
      <c r="A280" s="139" t="s">
        <v>372</v>
      </c>
      <c r="B280" s="136"/>
      <c r="C280" s="97" t="e">
        <f t="shared" si="18"/>
        <v>#DIV/0!</v>
      </c>
      <c r="D280" s="244"/>
      <c r="E280" s="97" t="e">
        <f t="shared" si="19"/>
        <v>#DIV/0!</v>
      </c>
    </row>
    <row r="281" spans="1:5" ht="15">
      <c r="A281" s="139" t="s">
        <v>302</v>
      </c>
      <c r="B281" s="136"/>
      <c r="C281" s="97" t="e">
        <f t="shared" si="18"/>
        <v>#DIV/0!</v>
      </c>
      <c r="D281" s="244"/>
      <c r="E281" s="97" t="e">
        <f t="shared" si="19"/>
        <v>#DIV/0!</v>
      </c>
    </row>
    <row r="282" spans="1:5" ht="15">
      <c r="A282" s="139" t="s">
        <v>336</v>
      </c>
      <c r="B282" s="136"/>
      <c r="C282" s="97" t="e">
        <f t="shared" si="18"/>
        <v>#DIV/0!</v>
      </c>
      <c r="D282" s="244"/>
      <c r="E282" s="97" t="e">
        <f t="shared" si="19"/>
        <v>#DIV/0!</v>
      </c>
    </row>
    <row r="283" spans="1:5" ht="15">
      <c r="A283" s="139" t="s">
        <v>301</v>
      </c>
      <c r="B283" s="136"/>
      <c r="C283" s="97" t="e">
        <f t="shared" si="18"/>
        <v>#DIV/0!</v>
      </c>
      <c r="D283" s="244"/>
      <c r="E283" s="97" t="e">
        <f t="shared" si="19"/>
        <v>#DIV/0!</v>
      </c>
    </row>
    <row r="284" spans="1:5" ht="15">
      <c r="A284" s="351" t="s">
        <v>339</v>
      </c>
      <c r="B284" s="136"/>
      <c r="C284" s="97" t="e">
        <f t="shared" si="18"/>
        <v>#DIV/0!</v>
      </c>
      <c r="D284" s="244"/>
      <c r="E284" s="97" t="e">
        <f t="shared" si="19"/>
        <v>#DIV/0!</v>
      </c>
    </row>
    <row r="285" spans="1:5" ht="15">
      <c r="A285" s="351" t="s">
        <v>340</v>
      </c>
      <c r="B285" s="136"/>
      <c r="C285" s="97" t="e">
        <f t="shared" si="18"/>
        <v>#DIV/0!</v>
      </c>
      <c r="D285" s="244"/>
      <c r="E285" s="97" t="e">
        <f t="shared" si="19"/>
        <v>#DIV/0!</v>
      </c>
    </row>
    <row r="286" spans="1:5" ht="15">
      <c r="A286" s="139" t="s">
        <v>364</v>
      </c>
      <c r="B286" s="136"/>
      <c r="C286" s="97" t="e">
        <f t="shared" si="18"/>
        <v>#DIV/0!</v>
      </c>
      <c r="D286" s="244"/>
      <c r="E286" s="97" t="e">
        <f t="shared" si="19"/>
        <v>#DIV/0!</v>
      </c>
    </row>
    <row r="287" spans="1:5" ht="15">
      <c r="A287" s="139" t="s">
        <v>365</v>
      </c>
      <c r="B287" s="136"/>
      <c r="C287" s="97" t="e">
        <f t="shared" si="18"/>
        <v>#DIV/0!</v>
      </c>
      <c r="D287" s="244"/>
      <c r="E287" s="97" t="e">
        <f t="shared" si="19"/>
        <v>#DIV/0!</v>
      </c>
    </row>
    <row r="288" spans="1:5" ht="15">
      <c r="A288" s="139" t="s">
        <v>366</v>
      </c>
      <c r="B288" s="136"/>
      <c r="C288" s="97" t="e">
        <f t="shared" si="18"/>
        <v>#DIV/0!</v>
      </c>
      <c r="D288" s="244"/>
      <c r="E288" s="97" t="e">
        <f t="shared" si="19"/>
        <v>#DIV/0!</v>
      </c>
    </row>
    <row r="289" spans="1:5" ht="15">
      <c r="A289" s="352" t="s">
        <v>367</v>
      </c>
      <c r="B289" s="136"/>
      <c r="C289" s="97" t="e">
        <f t="shared" si="18"/>
        <v>#DIV/0!</v>
      </c>
      <c r="D289" s="244"/>
      <c r="E289" s="97" t="e">
        <f t="shared" si="19"/>
        <v>#DIV/0!</v>
      </c>
    </row>
    <row r="290" spans="1:5" ht="13.5" customHeight="1">
      <c r="A290" s="528" t="s">
        <v>370</v>
      </c>
      <c r="B290" s="136"/>
      <c r="C290" s="97" t="e">
        <f t="shared" si="18"/>
        <v>#DIV/0!</v>
      </c>
      <c r="D290" s="244"/>
      <c r="E290" s="97" t="e">
        <f t="shared" si="19"/>
        <v>#DIV/0!</v>
      </c>
    </row>
    <row r="291" spans="1:5" ht="15">
      <c r="A291" s="529" t="s">
        <v>368</v>
      </c>
      <c r="B291" s="136"/>
      <c r="C291" s="97" t="e">
        <f t="shared" si="18"/>
        <v>#DIV/0!</v>
      </c>
      <c r="D291" s="244"/>
      <c r="E291" s="97" t="e">
        <f t="shared" si="19"/>
        <v>#DIV/0!</v>
      </c>
    </row>
    <row r="292" spans="1:5" ht="15">
      <c r="A292" s="529" t="s">
        <v>369</v>
      </c>
      <c r="B292" s="136"/>
      <c r="C292" s="97" t="e">
        <f t="shared" si="18"/>
        <v>#DIV/0!</v>
      </c>
      <c r="D292" s="244"/>
      <c r="E292" s="97" t="e">
        <f t="shared" si="19"/>
        <v>#DIV/0!</v>
      </c>
    </row>
    <row r="293" spans="1:5" ht="15">
      <c r="A293" s="530" t="s">
        <v>377</v>
      </c>
      <c r="B293" s="136"/>
      <c r="C293" s="97" t="e">
        <f t="shared" si="18"/>
        <v>#DIV/0!</v>
      </c>
      <c r="D293" s="244"/>
      <c r="E293" s="97" t="e">
        <f t="shared" si="19"/>
        <v>#DIV/0!</v>
      </c>
    </row>
    <row r="294" spans="1:5" ht="15">
      <c r="A294" s="298" t="s">
        <v>378</v>
      </c>
      <c r="B294" s="136"/>
      <c r="C294" s="97" t="e">
        <f t="shared" si="18"/>
        <v>#DIV/0!</v>
      </c>
      <c r="D294" s="244"/>
      <c r="E294" s="97" t="e">
        <f t="shared" si="19"/>
        <v>#DIV/0!</v>
      </c>
    </row>
    <row r="295" spans="1:5" ht="15">
      <c r="A295" s="298" t="s">
        <v>379</v>
      </c>
      <c r="B295" s="136"/>
      <c r="C295" s="97" t="e">
        <f t="shared" si="18"/>
        <v>#DIV/0!</v>
      </c>
      <c r="D295" s="244"/>
      <c r="E295" s="97" t="e">
        <f t="shared" si="19"/>
        <v>#DIV/0!</v>
      </c>
    </row>
    <row r="296" spans="1:5" ht="15">
      <c r="A296" s="491" t="s">
        <v>380</v>
      </c>
      <c r="B296" s="137"/>
      <c r="C296" s="97" t="e">
        <f t="shared" si="18"/>
        <v>#DIV/0!</v>
      </c>
      <c r="D296" s="244"/>
      <c r="E296" s="97" t="e">
        <f t="shared" si="19"/>
        <v>#DIV/0!</v>
      </c>
    </row>
    <row r="297" spans="1:5" ht="15">
      <c r="A297" s="298" t="s">
        <v>381</v>
      </c>
      <c r="B297" s="137"/>
      <c r="C297" s="97" t="e">
        <f t="shared" si="18"/>
        <v>#DIV/0!</v>
      </c>
      <c r="D297" s="244"/>
      <c r="E297" s="97" t="e">
        <f t="shared" si="19"/>
        <v>#DIV/0!</v>
      </c>
    </row>
    <row r="298" spans="1:5" ht="15">
      <c r="A298" s="298" t="s">
        <v>382</v>
      </c>
      <c r="B298" s="137"/>
      <c r="C298" s="97" t="e">
        <f t="shared" si="18"/>
        <v>#DIV/0!</v>
      </c>
      <c r="D298" s="244"/>
      <c r="E298" s="97" t="e">
        <f t="shared" si="19"/>
        <v>#DIV/0!</v>
      </c>
    </row>
    <row r="299" spans="1:5" ht="15">
      <c r="A299" s="139" t="s">
        <v>292</v>
      </c>
      <c r="B299" s="136"/>
      <c r="C299" s="97" t="e">
        <f t="shared" si="18"/>
        <v>#DIV/0!</v>
      </c>
      <c r="D299" s="244"/>
      <c r="E299" s="97" t="e">
        <f t="shared" si="19"/>
        <v>#DIV/0!</v>
      </c>
    </row>
    <row r="300" spans="1:5" ht="15">
      <c r="A300" s="139" t="s">
        <v>293</v>
      </c>
      <c r="B300" s="136"/>
      <c r="C300" s="97" t="e">
        <f t="shared" si="18"/>
        <v>#DIV/0!</v>
      </c>
      <c r="D300" s="244"/>
      <c r="E300" s="97" t="e">
        <f t="shared" si="19"/>
        <v>#DIV/0!</v>
      </c>
    </row>
    <row r="301" spans="1:5" ht="15">
      <c r="A301" s="352" t="s">
        <v>341</v>
      </c>
      <c r="B301" s="136"/>
      <c r="C301" s="97" t="e">
        <f t="shared" si="18"/>
        <v>#DIV/0!</v>
      </c>
      <c r="D301" s="244"/>
      <c r="E301" s="97" t="e">
        <f t="shared" si="19"/>
        <v>#DIV/0!</v>
      </c>
    </row>
    <row r="302" spans="1:5" ht="15">
      <c r="A302" s="139" t="s">
        <v>294</v>
      </c>
      <c r="B302" s="136"/>
      <c r="C302" s="97" t="e">
        <f t="shared" si="18"/>
        <v>#DIV/0!</v>
      </c>
      <c r="D302" s="244"/>
      <c r="E302" s="97" t="e">
        <f t="shared" si="19"/>
        <v>#DIV/0!</v>
      </c>
    </row>
    <row r="303" spans="1:5" ht="15">
      <c r="A303" s="139" t="s">
        <v>295</v>
      </c>
      <c r="B303" s="136"/>
      <c r="C303" s="97" t="e">
        <f t="shared" si="18"/>
        <v>#DIV/0!</v>
      </c>
      <c r="D303" s="244"/>
      <c r="E303" s="97" t="e">
        <f t="shared" si="19"/>
        <v>#DIV/0!</v>
      </c>
    </row>
    <row r="304" spans="1:5" ht="15">
      <c r="A304" s="139" t="s">
        <v>296</v>
      </c>
      <c r="B304" s="136"/>
      <c r="C304" s="97" t="e">
        <f t="shared" si="18"/>
        <v>#DIV/0!</v>
      </c>
      <c r="D304" s="244"/>
      <c r="E304" s="97" t="e">
        <f t="shared" si="19"/>
        <v>#DIV/0!</v>
      </c>
    </row>
    <row r="305" spans="1:5" ht="15">
      <c r="A305" s="139" t="s">
        <v>326</v>
      </c>
      <c r="B305" s="136"/>
      <c r="C305" s="97" t="e">
        <f t="shared" si="18"/>
        <v>#DIV/0!</v>
      </c>
      <c r="D305" s="244"/>
      <c r="E305" s="97" t="e">
        <f t="shared" si="19"/>
        <v>#DIV/0!</v>
      </c>
    </row>
    <row r="306" spans="1:5" ht="15">
      <c r="A306" s="139" t="s">
        <v>273</v>
      </c>
      <c r="B306" s="136"/>
      <c r="C306" s="97" t="e">
        <f t="shared" si="18"/>
        <v>#DIV/0!</v>
      </c>
      <c r="D306" s="244"/>
      <c r="E306" s="97" t="e">
        <f t="shared" si="19"/>
        <v>#DIV/0!</v>
      </c>
    </row>
    <row r="307" spans="1:5" ht="15">
      <c r="A307" s="139" t="s">
        <v>274</v>
      </c>
      <c r="B307" s="137"/>
      <c r="C307" s="97" t="e">
        <f t="shared" si="18"/>
        <v>#DIV/0!</v>
      </c>
      <c r="D307" s="244"/>
      <c r="E307" s="97" t="e">
        <f t="shared" si="19"/>
        <v>#DIV/0!</v>
      </c>
    </row>
    <row r="308" spans="1:5" ht="15">
      <c r="A308" s="352" t="s">
        <v>342</v>
      </c>
      <c r="B308" s="137"/>
      <c r="C308" s="97" t="e">
        <f aca="true" t="shared" si="20" ref="C308:C314">B308/B$315*100</f>
        <v>#DIV/0!</v>
      </c>
      <c r="D308" s="244"/>
      <c r="E308" s="97" t="e">
        <f aca="true" t="shared" si="21" ref="E308:E314">D308/D$315*100</f>
        <v>#DIV/0!</v>
      </c>
    </row>
    <row r="309" spans="1:5" ht="15">
      <c r="A309" s="140" t="s">
        <v>291</v>
      </c>
      <c r="B309" s="137"/>
      <c r="C309" s="97" t="e">
        <f t="shared" si="20"/>
        <v>#DIV/0!</v>
      </c>
      <c r="D309" s="244"/>
      <c r="E309" s="97" t="e">
        <f t="shared" si="21"/>
        <v>#DIV/0!</v>
      </c>
    </row>
    <row r="310" spans="1:5" ht="15">
      <c r="A310" s="140" t="s">
        <v>298</v>
      </c>
      <c r="B310" s="137"/>
      <c r="C310" s="97" t="e">
        <f t="shared" si="20"/>
        <v>#DIV/0!</v>
      </c>
      <c r="D310" s="244"/>
      <c r="E310" s="97" t="e">
        <f t="shared" si="21"/>
        <v>#DIV/0!</v>
      </c>
    </row>
    <row r="311" spans="1:5" ht="15">
      <c r="A311" s="351" t="s">
        <v>343</v>
      </c>
      <c r="B311" s="137"/>
      <c r="C311" s="97" t="e">
        <f t="shared" si="20"/>
        <v>#DIV/0!</v>
      </c>
      <c r="D311" s="244"/>
      <c r="E311" s="97" t="e">
        <f t="shared" si="21"/>
        <v>#DIV/0!</v>
      </c>
    </row>
    <row r="312" spans="1:5" ht="15">
      <c r="A312" s="216" t="s">
        <v>402</v>
      </c>
      <c r="B312" s="137"/>
      <c r="C312" s="97" t="e">
        <f t="shared" si="20"/>
        <v>#DIV/0!</v>
      </c>
      <c r="D312" s="244"/>
      <c r="E312" s="97" t="e">
        <f t="shared" si="21"/>
        <v>#DIV/0!</v>
      </c>
    </row>
    <row r="313" spans="1:5" ht="15">
      <c r="A313" s="216" t="s">
        <v>403</v>
      </c>
      <c r="B313" s="137"/>
      <c r="C313" s="97" t="e">
        <f t="shared" si="20"/>
        <v>#DIV/0!</v>
      </c>
      <c r="D313" s="244"/>
      <c r="E313" s="97" t="e">
        <f t="shared" si="21"/>
        <v>#DIV/0!</v>
      </c>
    </row>
    <row r="314" spans="1:5" ht="15" thickBot="1">
      <c r="A314" s="141" t="s">
        <v>383</v>
      </c>
      <c r="B314" s="137"/>
      <c r="C314" s="97" t="e">
        <f t="shared" si="20"/>
        <v>#DIV/0!</v>
      </c>
      <c r="D314" s="244"/>
      <c r="E314" s="97" t="e">
        <f t="shared" si="21"/>
        <v>#DIV/0!</v>
      </c>
    </row>
    <row r="315" spans="1:5" ht="16.5" thickBot="1">
      <c r="A315" s="677" t="s">
        <v>256</v>
      </c>
      <c r="B315" s="678">
        <f>SUM(B244:B314)</f>
        <v>0</v>
      </c>
      <c r="C315" s="681"/>
      <c r="D315" s="678">
        <f>SUM(D244:D314)</f>
        <v>0</v>
      </c>
      <c r="E315" s="681"/>
    </row>
    <row r="316" spans="1:5" ht="16.5" thickBot="1">
      <c r="A316" s="237" t="s">
        <v>284</v>
      </c>
      <c r="B316" s="235">
        <f>SUM('Plan2 - UTI'!C83:C86)</f>
        <v>0</v>
      </c>
      <c r="D316" s="236">
        <f>'Plan2 - UTI'!C87</f>
        <v>0</v>
      </c>
      <c r="E316" s="32"/>
    </row>
    <row r="317" spans="1:5" ht="15" thickBot="1">
      <c r="A317" s="17"/>
      <c r="B317" s="33"/>
      <c r="C317" s="32"/>
      <c r="D317" s="33"/>
      <c r="E317" s="32"/>
    </row>
    <row r="318" spans="1:5" ht="16.5" thickBot="1">
      <c r="A318" s="669" t="s">
        <v>43</v>
      </c>
      <c r="B318" s="670" t="s">
        <v>81</v>
      </c>
      <c r="C318" s="671"/>
      <c r="D318" s="672" t="s">
        <v>90</v>
      </c>
      <c r="E318" s="673"/>
    </row>
    <row r="319" spans="1:5" ht="39" customHeight="1" thickBot="1">
      <c r="A319" s="142" t="s">
        <v>252</v>
      </c>
      <c r="B319" s="143" t="s">
        <v>253</v>
      </c>
      <c r="C319" s="143" t="s">
        <v>254</v>
      </c>
      <c r="D319" s="143" t="s">
        <v>255</v>
      </c>
      <c r="E319" s="143" t="s">
        <v>254</v>
      </c>
    </row>
    <row r="320" spans="1:5" ht="14.25">
      <c r="A320" s="139" t="s">
        <v>360</v>
      </c>
      <c r="B320" s="245"/>
      <c r="C320" s="248" t="e">
        <f aca="true" t="shared" si="22" ref="C320:C351">B320/B$391*100</f>
        <v>#DIV/0!</v>
      </c>
      <c r="D320" s="245"/>
      <c r="E320" s="248" t="e">
        <f aca="true" t="shared" si="23" ref="E320:E351">D320/D$391*100</f>
        <v>#DIV/0!</v>
      </c>
    </row>
    <row r="321" spans="1:5" ht="14.25">
      <c r="A321" s="139" t="s">
        <v>358</v>
      </c>
      <c r="B321" s="246"/>
      <c r="C321" s="249" t="e">
        <f t="shared" si="22"/>
        <v>#DIV/0!</v>
      </c>
      <c r="D321" s="246"/>
      <c r="E321" s="249" t="e">
        <f t="shared" si="23"/>
        <v>#DIV/0!</v>
      </c>
    </row>
    <row r="322" spans="1:5" ht="14.25">
      <c r="A322" s="139" t="s">
        <v>359</v>
      </c>
      <c r="B322" s="246"/>
      <c r="C322" s="249" t="e">
        <f t="shared" si="22"/>
        <v>#DIV/0!</v>
      </c>
      <c r="D322" s="246"/>
      <c r="E322" s="249" t="e">
        <f t="shared" si="23"/>
        <v>#DIV/0!</v>
      </c>
    </row>
    <row r="323" spans="1:5" ht="14.25">
      <c r="A323" s="139" t="s">
        <v>286</v>
      </c>
      <c r="B323" s="246"/>
      <c r="C323" s="249" t="e">
        <f t="shared" si="22"/>
        <v>#DIV/0!</v>
      </c>
      <c r="D323" s="246"/>
      <c r="E323" s="249" t="e">
        <f t="shared" si="23"/>
        <v>#DIV/0!</v>
      </c>
    </row>
    <row r="324" spans="1:5" ht="14.25">
      <c r="A324" s="139" t="s">
        <v>287</v>
      </c>
      <c r="B324" s="246"/>
      <c r="C324" s="249" t="e">
        <f t="shared" si="22"/>
        <v>#DIV/0!</v>
      </c>
      <c r="D324" s="246"/>
      <c r="E324" s="249" t="e">
        <f t="shared" si="23"/>
        <v>#DIV/0!</v>
      </c>
    </row>
    <row r="325" spans="1:5" ht="14.25">
      <c r="A325" s="139" t="s">
        <v>288</v>
      </c>
      <c r="B325" s="246"/>
      <c r="C325" s="249" t="e">
        <f t="shared" si="22"/>
        <v>#DIV/0!</v>
      </c>
      <c r="D325" s="246"/>
      <c r="E325" s="249" t="e">
        <f t="shared" si="23"/>
        <v>#DIV/0!</v>
      </c>
    </row>
    <row r="326" spans="1:5" ht="14.25">
      <c r="A326" s="139" t="s">
        <v>289</v>
      </c>
      <c r="B326" s="246"/>
      <c r="C326" s="249" t="e">
        <f t="shared" si="22"/>
        <v>#DIV/0!</v>
      </c>
      <c r="D326" s="246"/>
      <c r="E326" s="249" t="e">
        <f t="shared" si="23"/>
        <v>#DIV/0!</v>
      </c>
    </row>
    <row r="327" spans="1:5" ht="14.25">
      <c r="A327" s="139" t="s">
        <v>290</v>
      </c>
      <c r="B327" s="246"/>
      <c r="C327" s="249" t="e">
        <f t="shared" si="22"/>
        <v>#DIV/0!</v>
      </c>
      <c r="D327" s="246"/>
      <c r="E327" s="249" t="e">
        <f t="shared" si="23"/>
        <v>#DIV/0!</v>
      </c>
    </row>
    <row r="328" spans="1:5" ht="14.25">
      <c r="A328" s="139" t="s">
        <v>373</v>
      </c>
      <c r="B328" s="246"/>
      <c r="C328" s="249" t="e">
        <f t="shared" si="22"/>
        <v>#DIV/0!</v>
      </c>
      <c r="D328" s="246"/>
      <c r="E328" s="249" t="e">
        <f t="shared" si="23"/>
        <v>#DIV/0!</v>
      </c>
    </row>
    <row r="329" spans="1:5" ht="15">
      <c r="A329" s="139" t="s">
        <v>363</v>
      </c>
      <c r="B329" s="246"/>
      <c r="C329" s="249" t="e">
        <f t="shared" si="22"/>
        <v>#DIV/0!</v>
      </c>
      <c r="D329" s="246"/>
      <c r="E329" s="249" t="e">
        <f t="shared" si="23"/>
        <v>#DIV/0!</v>
      </c>
    </row>
    <row r="330" spans="1:5" ht="15">
      <c r="A330" s="298" t="s">
        <v>361</v>
      </c>
      <c r="B330" s="246"/>
      <c r="C330" s="249" t="e">
        <f t="shared" si="22"/>
        <v>#DIV/0!</v>
      </c>
      <c r="D330" s="246"/>
      <c r="E330" s="249" t="e">
        <f t="shared" si="23"/>
        <v>#DIV/0!</v>
      </c>
    </row>
    <row r="331" spans="1:5" ht="15">
      <c r="A331" s="298" t="s">
        <v>362</v>
      </c>
      <c r="B331" s="246"/>
      <c r="C331" s="249" t="e">
        <f t="shared" si="22"/>
        <v>#DIV/0!</v>
      </c>
      <c r="D331" s="246"/>
      <c r="E331" s="249" t="e">
        <f t="shared" si="23"/>
        <v>#DIV/0!</v>
      </c>
    </row>
    <row r="332" spans="1:5" ht="15">
      <c r="A332" s="139" t="s">
        <v>285</v>
      </c>
      <c r="B332" s="246"/>
      <c r="C332" s="249" t="e">
        <f t="shared" si="22"/>
        <v>#DIV/0!</v>
      </c>
      <c r="D332" s="246"/>
      <c r="E332" s="249" t="e">
        <f t="shared" si="23"/>
        <v>#DIV/0!</v>
      </c>
    </row>
    <row r="333" spans="1:5" ht="15">
      <c r="A333" s="139" t="s">
        <v>327</v>
      </c>
      <c r="B333" s="246"/>
      <c r="C333" s="249" t="e">
        <f t="shared" si="22"/>
        <v>#DIV/0!</v>
      </c>
      <c r="D333" s="246"/>
      <c r="E333" s="249" t="e">
        <f t="shared" si="23"/>
        <v>#DIV/0!</v>
      </c>
    </row>
    <row r="334" spans="1:5" ht="15">
      <c r="A334" s="352" t="s">
        <v>337</v>
      </c>
      <c r="B334" s="246"/>
      <c r="C334" s="249" t="e">
        <f t="shared" si="22"/>
        <v>#DIV/0!</v>
      </c>
      <c r="D334" s="246"/>
      <c r="E334" s="249" t="e">
        <f t="shared" si="23"/>
        <v>#DIV/0!</v>
      </c>
    </row>
    <row r="335" spans="1:5" ht="15">
      <c r="A335" s="139" t="s">
        <v>374</v>
      </c>
      <c r="B335" s="246"/>
      <c r="C335" s="249" t="e">
        <f t="shared" si="22"/>
        <v>#DIV/0!</v>
      </c>
      <c r="D335" s="246"/>
      <c r="E335" s="249" t="e">
        <f t="shared" si="23"/>
        <v>#DIV/0!</v>
      </c>
    </row>
    <row r="336" spans="1:5" ht="15">
      <c r="A336" s="492" t="s">
        <v>375</v>
      </c>
      <c r="B336" s="246"/>
      <c r="C336" s="249" t="e">
        <f t="shared" si="22"/>
        <v>#DIV/0!</v>
      </c>
      <c r="D336" s="246"/>
      <c r="E336" s="249" t="e">
        <f t="shared" si="23"/>
        <v>#DIV/0!</v>
      </c>
    </row>
    <row r="337" spans="1:5" ht="15">
      <c r="A337" s="492" t="s">
        <v>376</v>
      </c>
      <c r="B337" s="246"/>
      <c r="C337" s="249" t="e">
        <f t="shared" si="22"/>
        <v>#DIV/0!</v>
      </c>
      <c r="D337" s="246"/>
      <c r="E337" s="249" t="e">
        <f t="shared" si="23"/>
        <v>#DIV/0!</v>
      </c>
    </row>
    <row r="338" spans="1:5" ht="15">
      <c r="A338" s="216" t="s">
        <v>401</v>
      </c>
      <c r="B338" s="246"/>
      <c r="C338" s="249" t="e">
        <f t="shared" si="22"/>
        <v>#DIV/0!</v>
      </c>
      <c r="D338" s="246"/>
      <c r="E338" s="249" t="e">
        <f t="shared" si="23"/>
        <v>#DIV/0!</v>
      </c>
    </row>
    <row r="339" spans="1:5" ht="15">
      <c r="A339" s="139" t="s">
        <v>406</v>
      </c>
      <c r="B339" s="246"/>
      <c r="C339" s="249" t="e">
        <f t="shared" si="22"/>
        <v>#DIV/0!</v>
      </c>
      <c r="D339" s="246"/>
      <c r="E339" s="249" t="e">
        <f t="shared" si="23"/>
        <v>#DIV/0!</v>
      </c>
    </row>
    <row r="340" spans="1:5" ht="15">
      <c r="A340" s="140" t="s">
        <v>407</v>
      </c>
      <c r="B340" s="246"/>
      <c r="C340" s="249" t="e">
        <f t="shared" si="22"/>
        <v>#DIV/0!</v>
      </c>
      <c r="D340" s="246"/>
      <c r="E340" s="249" t="e">
        <f t="shared" si="23"/>
        <v>#DIV/0!</v>
      </c>
    </row>
    <row r="341" spans="1:5" ht="15">
      <c r="A341" s="139" t="s">
        <v>408</v>
      </c>
      <c r="B341" s="246"/>
      <c r="C341" s="249" t="e">
        <f t="shared" si="22"/>
        <v>#DIV/0!</v>
      </c>
      <c r="D341" s="246"/>
      <c r="E341" s="249" t="e">
        <f t="shared" si="23"/>
        <v>#DIV/0!</v>
      </c>
    </row>
    <row r="342" spans="1:5" ht="15">
      <c r="A342" s="352" t="s">
        <v>409</v>
      </c>
      <c r="B342" s="246"/>
      <c r="C342" s="249" t="e">
        <f t="shared" si="22"/>
        <v>#DIV/0!</v>
      </c>
      <c r="D342" s="246"/>
      <c r="E342" s="249" t="e">
        <f t="shared" si="23"/>
        <v>#DIV/0!</v>
      </c>
    </row>
    <row r="343" spans="1:5" ht="15">
      <c r="A343" s="351" t="s">
        <v>410</v>
      </c>
      <c r="B343" s="246"/>
      <c r="C343" s="249" t="e">
        <f t="shared" si="22"/>
        <v>#DIV/0!</v>
      </c>
      <c r="D343" s="246"/>
      <c r="E343" s="249" t="e">
        <f t="shared" si="23"/>
        <v>#DIV/0!</v>
      </c>
    </row>
    <row r="344" spans="1:5" ht="15">
      <c r="A344" s="140" t="s">
        <v>411</v>
      </c>
      <c r="B344" s="246"/>
      <c r="C344" s="249" t="e">
        <f t="shared" si="22"/>
        <v>#DIV/0!</v>
      </c>
      <c r="D344" s="246"/>
      <c r="E344" s="249" t="e">
        <f t="shared" si="23"/>
        <v>#DIV/0!</v>
      </c>
    </row>
    <row r="345" spans="1:5" ht="15">
      <c r="A345" s="140" t="s">
        <v>412</v>
      </c>
      <c r="B345" s="246"/>
      <c r="C345" s="249" t="e">
        <f t="shared" si="22"/>
        <v>#DIV/0!</v>
      </c>
      <c r="D345" s="246"/>
      <c r="E345" s="249" t="e">
        <f t="shared" si="23"/>
        <v>#DIV/0!</v>
      </c>
    </row>
    <row r="346" spans="1:5" ht="15">
      <c r="A346" s="298" t="s">
        <v>303</v>
      </c>
      <c r="B346" s="246"/>
      <c r="C346" s="249" t="e">
        <f t="shared" si="22"/>
        <v>#DIV/0!</v>
      </c>
      <c r="D346" s="246"/>
      <c r="E346" s="249" t="e">
        <f t="shared" si="23"/>
        <v>#DIV/0!</v>
      </c>
    </row>
    <row r="347" spans="1:5" ht="15">
      <c r="A347" s="298" t="s">
        <v>299</v>
      </c>
      <c r="B347" s="247"/>
      <c r="C347" s="249" t="e">
        <f t="shared" si="22"/>
        <v>#DIV/0!</v>
      </c>
      <c r="D347" s="246"/>
      <c r="E347" s="249" t="e">
        <f t="shared" si="23"/>
        <v>#DIV/0!</v>
      </c>
    </row>
    <row r="348" spans="1:5" ht="15">
      <c r="A348" s="298" t="s">
        <v>300</v>
      </c>
      <c r="B348" s="136"/>
      <c r="C348" s="249" t="e">
        <f t="shared" si="22"/>
        <v>#DIV/0!</v>
      </c>
      <c r="D348" s="246"/>
      <c r="E348" s="249" t="e">
        <f t="shared" si="23"/>
        <v>#DIV/0!</v>
      </c>
    </row>
    <row r="349" spans="1:5" ht="15">
      <c r="A349" s="298" t="s">
        <v>405</v>
      </c>
      <c r="B349" s="136"/>
      <c r="C349" s="249" t="e">
        <f t="shared" si="22"/>
        <v>#DIV/0!</v>
      </c>
      <c r="D349" s="246"/>
      <c r="E349" s="249" t="e">
        <f t="shared" si="23"/>
        <v>#DIV/0!</v>
      </c>
    </row>
    <row r="350" spans="1:5" ht="15">
      <c r="A350" s="298" t="s">
        <v>404</v>
      </c>
      <c r="B350" s="136"/>
      <c r="C350" s="249" t="e">
        <f t="shared" si="22"/>
        <v>#DIV/0!</v>
      </c>
      <c r="D350" s="246"/>
      <c r="E350" s="249" t="e">
        <f t="shared" si="23"/>
        <v>#DIV/0!</v>
      </c>
    </row>
    <row r="351" spans="1:5" ht="15">
      <c r="A351" s="139" t="s">
        <v>270</v>
      </c>
      <c r="B351" s="136"/>
      <c r="C351" s="249" t="e">
        <f t="shared" si="22"/>
        <v>#DIV/0!</v>
      </c>
      <c r="D351" s="246"/>
      <c r="E351" s="249" t="e">
        <f t="shared" si="23"/>
        <v>#DIV/0!</v>
      </c>
    </row>
    <row r="352" spans="1:5" ht="15">
      <c r="A352" s="139" t="s">
        <v>271</v>
      </c>
      <c r="B352" s="136"/>
      <c r="C352" s="249" t="e">
        <f aca="true" t="shared" si="24" ref="C352:C383">B352/B$391*100</f>
        <v>#DIV/0!</v>
      </c>
      <c r="D352" s="246"/>
      <c r="E352" s="249" t="e">
        <f aca="true" t="shared" si="25" ref="E352:E383">D352/D$391*100</f>
        <v>#DIV/0!</v>
      </c>
    </row>
    <row r="353" spans="1:5" ht="13.5" customHeight="1">
      <c r="A353" s="139" t="s">
        <v>269</v>
      </c>
      <c r="B353" s="136"/>
      <c r="C353" s="249" t="e">
        <f t="shared" si="24"/>
        <v>#DIV/0!</v>
      </c>
      <c r="D353" s="246"/>
      <c r="E353" s="249" t="e">
        <f t="shared" si="25"/>
        <v>#DIV/0!</v>
      </c>
    </row>
    <row r="354" spans="1:5" ht="12.75" customHeight="1">
      <c r="A354" s="139" t="s">
        <v>272</v>
      </c>
      <c r="B354" s="136"/>
      <c r="C354" s="249" t="e">
        <f t="shared" si="24"/>
        <v>#DIV/0!</v>
      </c>
      <c r="D354" s="246"/>
      <c r="E354" s="249" t="e">
        <f t="shared" si="25"/>
        <v>#DIV/0!</v>
      </c>
    </row>
    <row r="355" spans="1:5" ht="15">
      <c r="A355" s="139" t="s">
        <v>371</v>
      </c>
      <c r="B355" s="136"/>
      <c r="C355" s="249" t="e">
        <f t="shared" si="24"/>
        <v>#DIV/0!</v>
      </c>
      <c r="D355" s="246"/>
      <c r="E355" s="249" t="e">
        <f t="shared" si="25"/>
        <v>#DIV/0!</v>
      </c>
    </row>
    <row r="356" spans="1:5" ht="15">
      <c r="A356" s="139" t="s">
        <v>372</v>
      </c>
      <c r="B356" s="136"/>
      <c r="C356" s="249" t="e">
        <f t="shared" si="24"/>
        <v>#DIV/0!</v>
      </c>
      <c r="D356" s="246"/>
      <c r="E356" s="249" t="e">
        <f t="shared" si="25"/>
        <v>#DIV/0!</v>
      </c>
    </row>
    <row r="357" spans="1:5" ht="12.75" customHeight="1">
      <c r="A357" s="139" t="s">
        <v>302</v>
      </c>
      <c r="B357" s="136"/>
      <c r="C357" s="249" t="e">
        <f t="shared" si="24"/>
        <v>#DIV/0!</v>
      </c>
      <c r="D357" s="246"/>
      <c r="E357" s="249" t="e">
        <f t="shared" si="25"/>
        <v>#DIV/0!</v>
      </c>
    </row>
    <row r="358" spans="1:5" ht="12.75" customHeight="1">
      <c r="A358" s="139" t="s">
        <v>336</v>
      </c>
      <c r="B358" s="136"/>
      <c r="C358" s="249" t="e">
        <f t="shared" si="24"/>
        <v>#DIV/0!</v>
      </c>
      <c r="D358" s="246"/>
      <c r="E358" s="249" t="e">
        <f t="shared" si="25"/>
        <v>#DIV/0!</v>
      </c>
    </row>
    <row r="359" spans="1:5" ht="12.75" customHeight="1">
      <c r="A359" s="139" t="s">
        <v>301</v>
      </c>
      <c r="B359" s="136"/>
      <c r="C359" s="249" t="e">
        <f t="shared" si="24"/>
        <v>#DIV/0!</v>
      </c>
      <c r="D359" s="246"/>
      <c r="E359" s="249" t="e">
        <f t="shared" si="25"/>
        <v>#DIV/0!</v>
      </c>
    </row>
    <row r="360" spans="1:5" ht="12.75" customHeight="1">
      <c r="A360" s="351" t="s">
        <v>339</v>
      </c>
      <c r="B360" s="136"/>
      <c r="C360" s="249" t="e">
        <f t="shared" si="24"/>
        <v>#DIV/0!</v>
      </c>
      <c r="D360" s="246"/>
      <c r="E360" s="249" t="e">
        <f t="shared" si="25"/>
        <v>#DIV/0!</v>
      </c>
    </row>
    <row r="361" spans="1:5" ht="13.5" customHeight="1">
      <c r="A361" s="351" t="s">
        <v>340</v>
      </c>
      <c r="B361" s="136"/>
      <c r="C361" s="249" t="e">
        <f t="shared" si="24"/>
        <v>#DIV/0!</v>
      </c>
      <c r="D361" s="246"/>
      <c r="E361" s="249" t="e">
        <f t="shared" si="25"/>
        <v>#DIV/0!</v>
      </c>
    </row>
    <row r="362" spans="1:5" ht="15">
      <c r="A362" s="139" t="s">
        <v>364</v>
      </c>
      <c r="B362" s="136"/>
      <c r="C362" s="249" t="e">
        <f t="shared" si="24"/>
        <v>#DIV/0!</v>
      </c>
      <c r="D362" s="246"/>
      <c r="E362" s="249" t="e">
        <f t="shared" si="25"/>
        <v>#DIV/0!</v>
      </c>
    </row>
    <row r="363" spans="1:5" ht="15">
      <c r="A363" s="139" t="s">
        <v>365</v>
      </c>
      <c r="B363" s="136"/>
      <c r="C363" s="249" t="e">
        <f t="shared" si="24"/>
        <v>#DIV/0!</v>
      </c>
      <c r="D363" s="246"/>
      <c r="E363" s="249" t="e">
        <f t="shared" si="25"/>
        <v>#DIV/0!</v>
      </c>
    </row>
    <row r="364" spans="1:5" ht="15">
      <c r="A364" s="139" t="s">
        <v>366</v>
      </c>
      <c r="B364" s="136"/>
      <c r="C364" s="249" t="e">
        <f t="shared" si="24"/>
        <v>#DIV/0!</v>
      </c>
      <c r="D364" s="246"/>
      <c r="E364" s="249" t="e">
        <f t="shared" si="25"/>
        <v>#DIV/0!</v>
      </c>
    </row>
    <row r="365" spans="1:5" ht="15">
      <c r="A365" s="352" t="s">
        <v>367</v>
      </c>
      <c r="B365" s="136"/>
      <c r="C365" s="249" t="e">
        <f t="shared" si="24"/>
        <v>#DIV/0!</v>
      </c>
      <c r="D365" s="246"/>
      <c r="E365" s="249" t="e">
        <f t="shared" si="25"/>
        <v>#DIV/0!</v>
      </c>
    </row>
    <row r="366" spans="1:5" ht="13.5" customHeight="1">
      <c r="A366" s="528" t="s">
        <v>370</v>
      </c>
      <c r="B366" s="136"/>
      <c r="C366" s="249" t="e">
        <f t="shared" si="24"/>
        <v>#DIV/0!</v>
      </c>
      <c r="D366" s="246"/>
      <c r="E366" s="249" t="e">
        <f t="shared" si="25"/>
        <v>#DIV/0!</v>
      </c>
    </row>
    <row r="367" spans="1:5" ht="15">
      <c r="A367" s="529" t="s">
        <v>368</v>
      </c>
      <c r="B367" s="136"/>
      <c r="C367" s="249" t="e">
        <f t="shared" si="24"/>
        <v>#DIV/0!</v>
      </c>
      <c r="D367" s="246"/>
      <c r="E367" s="249" t="e">
        <f t="shared" si="25"/>
        <v>#DIV/0!</v>
      </c>
    </row>
    <row r="368" spans="1:5" ht="15">
      <c r="A368" s="529" t="s">
        <v>369</v>
      </c>
      <c r="B368" s="136"/>
      <c r="C368" s="249" t="e">
        <f t="shared" si="24"/>
        <v>#DIV/0!</v>
      </c>
      <c r="D368" s="246"/>
      <c r="E368" s="249" t="e">
        <f t="shared" si="25"/>
        <v>#DIV/0!</v>
      </c>
    </row>
    <row r="369" spans="1:5" ht="15">
      <c r="A369" s="530" t="s">
        <v>377</v>
      </c>
      <c r="B369" s="136"/>
      <c r="C369" s="249" t="e">
        <f t="shared" si="24"/>
        <v>#DIV/0!</v>
      </c>
      <c r="D369" s="246"/>
      <c r="E369" s="249" t="e">
        <f t="shared" si="25"/>
        <v>#DIV/0!</v>
      </c>
    </row>
    <row r="370" spans="1:5" ht="15">
      <c r="A370" s="298" t="s">
        <v>378</v>
      </c>
      <c r="B370" s="136"/>
      <c r="C370" s="249" t="e">
        <f t="shared" si="24"/>
        <v>#DIV/0!</v>
      </c>
      <c r="D370" s="246"/>
      <c r="E370" s="249" t="e">
        <f t="shared" si="25"/>
        <v>#DIV/0!</v>
      </c>
    </row>
    <row r="371" spans="1:5" ht="15">
      <c r="A371" s="298" t="s">
        <v>379</v>
      </c>
      <c r="B371" s="136"/>
      <c r="C371" s="249" t="e">
        <f t="shared" si="24"/>
        <v>#DIV/0!</v>
      </c>
      <c r="D371" s="246"/>
      <c r="E371" s="249" t="e">
        <f t="shared" si="25"/>
        <v>#DIV/0!</v>
      </c>
    </row>
    <row r="372" spans="1:5" ht="15">
      <c r="A372" s="491" t="s">
        <v>380</v>
      </c>
      <c r="B372" s="136"/>
      <c r="C372" s="249" t="e">
        <f t="shared" si="24"/>
        <v>#DIV/0!</v>
      </c>
      <c r="D372" s="246"/>
      <c r="E372" s="249" t="e">
        <f t="shared" si="25"/>
        <v>#DIV/0!</v>
      </c>
    </row>
    <row r="373" spans="1:5" ht="15">
      <c r="A373" s="298" t="s">
        <v>381</v>
      </c>
      <c r="B373" s="136"/>
      <c r="C373" s="249" t="e">
        <f t="shared" si="24"/>
        <v>#DIV/0!</v>
      </c>
      <c r="D373" s="246"/>
      <c r="E373" s="249" t="e">
        <f t="shared" si="25"/>
        <v>#DIV/0!</v>
      </c>
    </row>
    <row r="374" spans="1:5" ht="15">
      <c r="A374" s="298" t="s">
        <v>382</v>
      </c>
      <c r="B374" s="136"/>
      <c r="C374" s="249" t="e">
        <f t="shared" si="24"/>
        <v>#DIV/0!</v>
      </c>
      <c r="D374" s="246"/>
      <c r="E374" s="249" t="e">
        <f t="shared" si="25"/>
        <v>#DIV/0!</v>
      </c>
    </row>
    <row r="375" spans="1:5" ht="15">
      <c r="A375" s="139" t="s">
        <v>292</v>
      </c>
      <c r="B375" s="136"/>
      <c r="C375" s="249" t="e">
        <f t="shared" si="24"/>
        <v>#DIV/0!</v>
      </c>
      <c r="D375" s="246"/>
      <c r="E375" s="249" t="e">
        <f t="shared" si="25"/>
        <v>#DIV/0!</v>
      </c>
    </row>
    <row r="376" spans="1:5" ht="15">
      <c r="A376" s="139" t="s">
        <v>293</v>
      </c>
      <c r="B376" s="136"/>
      <c r="C376" s="249" t="e">
        <f t="shared" si="24"/>
        <v>#DIV/0!</v>
      </c>
      <c r="D376" s="246"/>
      <c r="E376" s="249" t="e">
        <f t="shared" si="25"/>
        <v>#DIV/0!</v>
      </c>
    </row>
    <row r="377" spans="1:5" ht="15">
      <c r="A377" s="352" t="s">
        <v>341</v>
      </c>
      <c r="B377" s="136"/>
      <c r="C377" s="249" t="e">
        <f t="shared" si="24"/>
        <v>#DIV/0!</v>
      </c>
      <c r="D377" s="246"/>
      <c r="E377" s="249" t="e">
        <f t="shared" si="25"/>
        <v>#DIV/0!</v>
      </c>
    </row>
    <row r="378" spans="1:5" ht="15">
      <c r="A378" s="139" t="s">
        <v>294</v>
      </c>
      <c r="B378" s="136"/>
      <c r="C378" s="249" t="e">
        <f t="shared" si="24"/>
        <v>#DIV/0!</v>
      </c>
      <c r="D378" s="246"/>
      <c r="E378" s="249" t="e">
        <f t="shared" si="25"/>
        <v>#DIV/0!</v>
      </c>
    </row>
    <row r="379" spans="1:5" ht="15">
      <c r="A379" s="139" t="s">
        <v>295</v>
      </c>
      <c r="B379" s="136"/>
      <c r="C379" s="249" t="e">
        <f t="shared" si="24"/>
        <v>#DIV/0!</v>
      </c>
      <c r="D379" s="246"/>
      <c r="E379" s="249" t="e">
        <f t="shared" si="25"/>
        <v>#DIV/0!</v>
      </c>
    </row>
    <row r="380" spans="1:5" ht="15">
      <c r="A380" s="139" t="s">
        <v>296</v>
      </c>
      <c r="B380" s="136"/>
      <c r="C380" s="249" t="e">
        <f t="shared" si="24"/>
        <v>#DIV/0!</v>
      </c>
      <c r="D380" s="246"/>
      <c r="E380" s="249" t="e">
        <f t="shared" si="25"/>
        <v>#DIV/0!</v>
      </c>
    </row>
    <row r="381" spans="1:5" ht="15">
      <c r="A381" s="139" t="s">
        <v>326</v>
      </c>
      <c r="B381" s="136"/>
      <c r="C381" s="249" t="e">
        <f t="shared" si="24"/>
        <v>#DIV/0!</v>
      </c>
      <c r="D381" s="246"/>
      <c r="E381" s="249" t="e">
        <f t="shared" si="25"/>
        <v>#DIV/0!</v>
      </c>
    </row>
    <row r="382" spans="1:5" ht="15">
      <c r="A382" s="139" t="s">
        <v>273</v>
      </c>
      <c r="B382" s="136"/>
      <c r="C382" s="249" t="e">
        <f t="shared" si="24"/>
        <v>#DIV/0!</v>
      </c>
      <c r="D382" s="246"/>
      <c r="E382" s="249" t="e">
        <f t="shared" si="25"/>
        <v>#DIV/0!</v>
      </c>
    </row>
    <row r="383" spans="1:5" ht="15">
      <c r="A383" s="139" t="s">
        <v>274</v>
      </c>
      <c r="B383" s="136"/>
      <c r="C383" s="249" t="e">
        <f t="shared" si="24"/>
        <v>#DIV/0!</v>
      </c>
      <c r="D383" s="246"/>
      <c r="E383" s="249" t="e">
        <f t="shared" si="25"/>
        <v>#DIV/0!</v>
      </c>
    </row>
    <row r="384" spans="1:5" ht="15">
      <c r="A384" s="352" t="s">
        <v>342</v>
      </c>
      <c r="B384" s="136"/>
      <c r="C384" s="249" t="e">
        <f aca="true" t="shared" si="26" ref="C384:C390">B384/B$391*100</f>
        <v>#DIV/0!</v>
      </c>
      <c r="D384" s="246"/>
      <c r="E384" s="249" t="e">
        <f aca="true" t="shared" si="27" ref="E384:E390">D384/D$391*100</f>
        <v>#DIV/0!</v>
      </c>
    </row>
    <row r="385" spans="1:5" ht="15">
      <c r="A385" s="140" t="s">
        <v>291</v>
      </c>
      <c r="B385" s="136"/>
      <c r="C385" s="249" t="e">
        <f t="shared" si="26"/>
        <v>#DIV/0!</v>
      </c>
      <c r="D385" s="246"/>
      <c r="E385" s="249" t="e">
        <f t="shared" si="27"/>
        <v>#DIV/0!</v>
      </c>
    </row>
    <row r="386" spans="1:5" ht="15">
      <c r="A386" s="140" t="s">
        <v>298</v>
      </c>
      <c r="B386" s="136"/>
      <c r="C386" s="249" t="e">
        <f t="shared" si="26"/>
        <v>#DIV/0!</v>
      </c>
      <c r="D386" s="246"/>
      <c r="E386" s="249" t="e">
        <f t="shared" si="27"/>
        <v>#DIV/0!</v>
      </c>
    </row>
    <row r="387" spans="1:5" ht="15">
      <c r="A387" s="351" t="s">
        <v>343</v>
      </c>
      <c r="B387" s="136"/>
      <c r="C387" s="249" t="e">
        <f t="shared" si="26"/>
        <v>#DIV/0!</v>
      </c>
      <c r="D387" s="246"/>
      <c r="E387" s="249" t="e">
        <f t="shared" si="27"/>
        <v>#DIV/0!</v>
      </c>
    </row>
    <row r="388" spans="1:5" ht="15">
      <c r="A388" s="216" t="s">
        <v>402</v>
      </c>
      <c r="B388" s="136"/>
      <c r="C388" s="249" t="e">
        <f t="shared" si="26"/>
        <v>#DIV/0!</v>
      </c>
      <c r="D388" s="246"/>
      <c r="E388" s="249" t="e">
        <f t="shared" si="27"/>
        <v>#DIV/0!</v>
      </c>
    </row>
    <row r="389" spans="1:5" ht="15">
      <c r="A389" s="216" t="s">
        <v>403</v>
      </c>
      <c r="B389" s="136"/>
      <c r="C389" s="249" t="e">
        <f t="shared" si="26"/>
        <v>#DIV/0!</v>
      </c>
      <c r="D389" s="246"/>
      <c r="E389" s="249" t="e">
        <f t="shared" si="27"/>
        <v>#DIV/0!</v>
      </c>
    </row>
    <row r="390" spans="1:5" ht="15" thickBot="1">
      <c r="A390" s="141" t="s">
        <v>383</v>
      </c>
      <c r="B390" s="136"/>
      <c r="C390" s="249" t="e">
        <f t="shared" si="26"/>
        <v>#DIV/0!</v>
      </c>
      <c r="D390" s="246"/>
      <c r="E390" s="249" t="e">
        <f t="shared" si="27"/>
        <v>#DIV/0!</v>
      </c>
    </row>
    <row r="391" spans="1:5" ht="16.5" thickBot="1">
      <c r="A391" s="677" t="s">
        <v>256</v>
      </c>
      <c r="B391" s="678">
        <f>SUM(B320:B390)</f>
        <v>0</v>
      </c>
      <c r="C391" s="681"/>
      <c r="D391" s="678">
        <f>SUM(D320:D390)</f>
        <v>0</v>
      </c>
      <c r="E391" s="681"/>
    </row>
    <row r="392" spans="1:5" ht="16.5" thickBot="1">
      <c r="A392" s="237" t="s">
        <v>284</v>
      </c>
      <c r="B392" s="235">
        <f>SUM('Plan2 - UTI'!C100:C103)</f>
        <v>0</v>
      </c>
      <c r="D392" s="236">
        <f>'Plan2 - UTI'!C104</f>
        <v>0</v>
      </c>
      <c r="E392" s="32"/>
    </row>
    <row r="393" spans="1:5" ht="15" thickBot="1">
      <c r="A393" s="17"/>
      <c r="B393" s="33"/>
      <c r="C393" s="32"/>
      <c r="D393" s="33"/>
      <c r="E393" s="32"/>
    </row>
    <row r="394" spans="1:5" ht="16.5" thickBot="1">
      <c r="A394" s="669" t="s">
        <v>44</v>
      </c>
      <c r="B394" s="670" t="s">
        <v>81</v>
      </c>
      <c r="C394" s="671"/>
      <c r="D394" s="672" t="s">
        <v>90</v>
      </c>
      <c r="E394" s="673"/>
    </row>
    <row r="395" spans="1:5" ht="35.25" customHeight="1" thickBot="1">
      <c r="A395" s="142" t="s">
        <v>252</v>
      </c>
      <c r="B395" s="143" t="s">
        <v>253</v>
      </c>
      <c r="C395" s="143" t="s">
        <v>254</v>
      </c>
      <c r="D395" s="143" t="s">
        <v>255</v>
      </c>
      <c r="E395" s="143" t="s">
        <v>254</v>
      </c>
    </row>
    <row r="396" spans="1:5" ht="14.25">
      <c r="A396" s="139" t="s">
        <v>360</v>
      </c>
      <c r="B396" s="245"/>
      <c r="C396" s="138" t="e">
        <f aca="true" t="shared" si="28" ref="C396:C427">B396/B$467*100</f>
        <v>#DIV/0!</v>
      </c>
      <c r="D396" s="245"/>
      <c r="E396" s="138" t="e">
        <f aca="true" t="shared" si="29" ref="E396:E427">D396/D$467*100</f>
        <v>#DIV/0!</v>
      </c>
    </row>
    <row r="397" spans="1:5" ht="14.25">
      <c r="A397" s="139" t="s">
        <v>358</v>
      </c>
      <c r="B397" s="246"/>
      <c r="C397" s="97" t="e">
        <f t="shared" si="28"/>
        <v>#DIV/0!</v>
      </c>
      <c r="D397" s="246"/>
      <c r="E397" s="97" t="e">
        <f t="shared" si="29"/>
        <v>#DIV/0!</v>
      </c>
    </row>
    <row r="398" spans="1:5" ht="14.25">
      <c r="A398" s="139" t="s">
        <v>359</v>
      </c>
      <c r="B398" s="246"/>
      <c r="C398" s="97" t="e">
        <f t="shared" si="28"/>
        <v>#DIV/0!</v>
      </c>
      <c r="D398" s="246"/>
      <c r="E398" s="97" t="e">
        <f t="shared" si="29"/>
        <v>#DIV/0!</v>
      </c>
    </row>
    <row r="399" spans="1:5" ht="14.25">
      <c r="A399" s="139" t="s">
        <v>286</v>
      </c>
      <c r="B399" s="246"/>
      <c r="C399" s="97" t="e">
        <f t="shared" si="28"/>
        <v>#DIV/0!</v>
      </c>
      <c r="D399" s="246"/>
      <c r="E399" s="97" t="e">
        <f t="shared" si="29"/>
        <v>#DIV/0!</v>
      </c>
    </row>
    <row r="400" spans="1:5" ht="14.25">
      <c r="A400" s="139" t="s">
        <v>287</v>
      </c>
      <c r="B400" s="246"/>
      <c r="C400" s="97" t="e">
        <f t="shared" si="28"/>
        <v>#DIV/0!</v>
      </c>
      <c r="D400" s="246"/>
      <c r="E400" s="97" t="e">
        <f t="shared" si="29"/>
        <v>#DIV/0!</v>
      </c>
    </row>
    <row r="401" spans="1:5" ht="14.25">
      <c r="A401" s="139" t="s">
        <v>288</v>
      </c>
      <c r="B401" s="246"/>
      <c r="C401" s="97" t="e">
        <f t="shared" si="28"/>
        <v>#DIV/0!</v>
      </c>
      <c r="D401" s="246"/>
      <c r="E401" s="97" t="e">
        <f t="shared" si="29"/>
        <v>#DIV/0!</v>
      </c>
    </row>
    <row r="402" spans="1:5" ht="14.25">
      <c r="A402" s="139" t="s">
        <v>289</v>
      </c>
      <c r="B402" s="246"/>
      <c r="C402" s="97" t="e">
        <f t="shared" si="28"/>
        <v>#DIV/0!</v>
      </c>
      <c r="D402" s="246"/>
      <c r="E402" s="97" t="e">
        <f t="shared" si="29"/>
        <v>#DIV/0!</v>
      </c>
    </row>
    <row r="403" spans="1:5" ht="14.25">
      <c r="A403" s="139" t="s">
        <v>290</v>
      </c>
      <c r="B403" s="246"/>
      <c r="C403" s="97" t="e">
        <f t="shared" si="28"/>
        <v>#DIV/0!</v>
      </c>
      <c r="D403" s="246"/>
      <c r="E403" s="97" t="e">
        <f t="shared" si="29"/>
        <v>#DIV/0!</v>
      </c>
    </row>
    <row r="404" spans="1:5" ht="14.25">
      <c r="A404" s="139" t="s">
        <v>373</v>
      </c>
      <c r="B404" s="246"/>
      <c r="C404" s="97" t="e">
        <f t="shared" si="28"/>
        <v>#DIV/0!</v>
      </c>
      <c r="D404" s="246"/>
      <c r="E404" s="97" t="e">
        <f t="shared" si="29"/>
        <v>#DIV/0!</v>
      </c>
    </row>
    <row r="405" spans="1:5" ht="15">
      <c r="A405" s="139" t="s">
        <v>363</v>
      </c>
      <c r="B405" s="246"/>
      <c r="C405" s="97" t="e">
        <f t="shared" si="28"/>
        <v>#DIV/0!</v>
      </c>
      <c r="D405" s="246"/>
      <c r="E405" s="97" t="e">
        <f t="shared" si="29"/>
        <v>#DIV/0!</v>
      </c>
    </row>
    <row r="406" spans="1:5" ht="15">
      <c r="A406" s="298" t="s">
        <v>361</v>
      </c>
      <c r="B406" s="246"/>
      <c r="C406" s="97" t="e">
        <f t="shared" si="28"/>
        <v>#DIV/0!</v>
      </c>
      <c r="D406" s="246"/>
      <c r="E406" s="97" t="e">
        <f t="shared" si="29"/>
        <v>#DIV/0!</v>
      </c>
    </row>
    <row r="407" spans="1:5" ht="15">
      <c r="A407" s="298" t="s">
        <v>362</v>
      </c>
      <c r="B407" s="246"/>
      <c r="C407" s="97" t="e">
        <f t="shared" si="28"/>
        <v>#DIV/0!</v>
      </c>
      <c r="D407" s="246"/>
      <c r="E407" s="97" t="e">
        <f t="shared" si="29"/>
        <v>#DIV/0!</v>
      </c>
    </row>
    <row r="408" spans="1:5" ht="15">
      <c r="A408" s="139" t="s">
        <v>285</v>
      </c>
      <c r="B408" s="246"/>
      <c r="C408" s="97" t="e">
        <f t="shared" si="28"/>
        <v>#DIV/0!</v>
      </c>
      <c r="D408" s="246"/>
      <c r="E408" s="97" t="e">
        <f t="shared" si="29"/>
        <v>#DIV/0!</v>
      </c>
    </row>
    <row r="409" spans="1:5" ht="15">
      <c r="A409" s="139" t="s">
        <v>327</v>
      </c>
      <c r="B409" s="246"/>
      <c r="C409" s="97" t="e">
        <f t="shared" si="28"/>
        <v>#DIV/0!</v>
      </c>
      <c r="D409" s="246"/>
      <c r="E409" s="97" t="e">
        <f t="shared" si="29"/>
        <v>#DIV/0!</v>
      </c>
    </row>
    <row r="410" spans="1:5" ht="15">
      <c r="A410" s="352" t="s">
        <v>337</v>
      </c>
      <c r="B410" s="246"/>
      <c r="C410" s="97" t="e">
        <f t="shared" si="28"/>
        <v>#DIV/0!</v>
      </c>
      <c r="D410" s="246"/>
      <c r="E410" s="97" t="e">
        <f t="shared" si="29"/>
        <v>#DIV/0!</v>
      </c>
    </row>
    <row r="411" spans="1:5" ht="15">
      <c r="A411" s="139" t="s">
        <v>374</v>
      </c>
      <c r="B411" s="246"/>
      <c r="C411" s="97" t="e">
        <f t="shared" si="28"/>
        <v>#DIV/0!</v>
      </c>
      <c r="D411" s="246"/>
      <c r="E411" s="97" t="e">
        <f t="shared" si="29"/>
        <v>#DIV/0!</v>
      </c>
    </row>
    <row r="412" spans="1:5" ht="15">
      <c r="A412" s="492" t="s">
        <v>375</v>
      </c>
      <c r="B412" s="246"/>
      <c r="C412" s="97" t="e">
        <f t="shared" si="28"/>
        <v>#DIV/0!</v>
      </c>
      <c r="D412" s="246"/>
      <c r="E412" s="97" t="e">
        <f t="shared" si="29"/>
        <v>#DIV/0!</v>
      </c>
    </row>
    <row r="413" spans="1:5" ht="15">
      <c r="A413" s="492" t="s">
        <v>376</v>
      </c>
      <c r="B413" s="246"/>
      <c r="C413" s="97" t="e">
        <f t="shared" si="28"/>
        <v>#DIV/0!</v>
      </c>
      <c r="D413" s="246"/>
      <c r="E413" s="97" t="e">
        <f t="shared" si="29"/>
        <v>#DIV/0!</v>
      </c>
    </row>
    <row r="414" spans="1:5" ht="15">
      <c r="A414" s="216" t="s">
        <v>401</v>
      </c>
      <c r="B414" s="246"/>
      <c r="C414" s="97" t="e">
        <f t="shared" si="28"/>
        <v>#DIV/0!</v>
      </c>
      <c r="D414" s="246"/>
      <c r="E414" s="97" t="e">
        <f t="shared" si="29"/>
        <v>#DIV/0!</v>
      </c>
    </row>
    <row r="415" spans="1:5" ht="15">
      <c r="A415" s="139" t="s">
        <v>406</v>
      </c>
      <c r="B415" s="246"/>
      <c r="C415" s="97" t="e">
        <f t="shared" si="28"/>
        <v>#DIV/0!</v>
      </c>
      <c r="D415" s="246"/>
      <c r="E415" s="97" t="e">
        <f t="shared" si="29"/>
        <v>#DIV/0!</v>
      </c>
    </row>
    <row r="416" spans="1:5" ht="15">
      <c r="A416" s="140" t="s">
        <v>407</v>
      </c>
      <c r="B416" s="246"/>
      <c r="C416" s="97" t="e">
        <f t="shared" si="28"/>
        <v>#DIV/0!</v>
      </c>
      <c r="D416" s="246"/>
      <c r="E416" s="97" t="e">
        <f t="shared" si="29"/>
        <v>#DIV/0!</v>
      </c>
    </row>
    <row r="417" spans="1:5" ht="15">
      <c r="A417" s="139" t="s">
        <v>408</v>
      </c>
      <c r="B417" s="246"/>
      <c r="C417" s="97" t="e">
        <f t="shared" si="28"/>
        <v>#DIV/0!</v>
      </c>
      <c r="D417" s="246"/>
      <c r="E417" s="97" t="e">
        <f t="shared" si="29"/>
        <v>#DIV/0!</v>
      </c>
    </row>
    <row r="418" spans="1:5" ht="15">
      <c r="A418" s="352" t="s">
        <v>409</v>
      </c>
      <c r="B418" s="246"/>
      <c r="C418" s="97" t="e">
        <f t="shared" si="28"/>
        <v>#DIV/0!</v>
      </c>
      <c r="D418" s="246"/>
      <c r="E418" s="97" t="e">
        <f t="shared" si="29"/>
        <v>#DIV/0!</v>
      </c>
    </row>
    <row r="419" spans="1:5" ht="15">
      <c r="A419" s="351" t="s">
        <v>410</v>
      </c>
      <c r="B419" s="246"/>
      <c r="C419" s="97" t="e">
        <f t="shared" si="28"/>
        <v>#DIV/0!</v>
      </c>
      <c r="D419" s="246"/>
      <c r="E419" s="97" t="e">
        <f t="shared" si="29"/>
        <v>#DIV/0!</v>
      </c>
    </row>
    <row r="420" spans="1:5" ht="15">
      <c r="A420" s="140" t="s">
        <v>411</v>
      </c>
      <c r="B420" s="246"/>
      <c r="C420" s="97" t="e">
        <f t="shared" si="28"/>
        <v>#DIV/0!</v>
      </c>
      <c r="D420" s="246"/>
      <c r="E420" s="97" t="e">
        <f t="shared" si="29"/>
        <v>#DIV/0!</v>
      </c>
    </row>
    <row r="421" spans="1:5" ht="15">
      <c r="A421" s="140" t="s">
        <v>412</v>
      </c>
      <c r="B421" s="246"/>
      <c r="C421" s="97" t="e">
        <f t="shared" si="28"/>
        <v>#DIV/0!</v>
      </c>
      <c r="D421" s="246"/>
      <c r="E421" s="97" t="e">
        <f t="shared" si="29"/>
        <v>#DIV/0!</v>
      </c>
    </row>
    <row r="422" spans="1:5" ht="15">
      <c r="A422" s="298" t="s">
        <v>303</v>
      </c>
      <c r="B422" s="246"/>
      <c r="C422" s="97" t="e">
        <f t="shared" si="28"/>
        <v>#DIV/0!</v>
      </c>
      <c r="D422" s="246"/>
      <c r="E422" s="97" t="e">
        <f t="shared" si="29"/>
        <v>#DIV/0!</v>
      </c>
    </row>
    <row r="423" spans="1:5" ht="15">
      <c r="A423" s="298" t="s">
        <v>299</v>
      </c>
      <c r="B423" s="247"/>
      <c r="C423" s="97" t="e">
        <f t="shared" si="28"/>
        <v>#DIV/0!</v>
      </c>
      <c r="D423" s="246"/>
      <c r="E423" s="97" t="e">
        <f t="shared" si="29"/>
        <v>#DIV/0!</v>
      </c>
    </row>
    <row r="424" spans="1:5" ht="15">
      <c r="A424" s="298" t="s">
        <v>300</v>
      </c>
      <c r="B424" s="136"/>
      <c r="C424" s="97" t="e">
        <f t="shared" si="28"/>
        <v>#DIV/0!</v>
      </c>
      <c r="D424" s="246"/>
      <c r="E424" s="97" t="e">
        <f t="shared" si="29"/>
        <v>#DIV/0!</v>
      </c>
    </row>
    <row r="425" spans="1:5" ht="15">
      <c r="A425" s="298" t="s">
        <v>405</v>
      </c>
      <c r="B425" s="136"/>
      <c r="C425" s="97" t="e">
        <f t="shared" si="28"/>
        <v>#DIV/0!</v>
      </c>
      <c r="D425" s="246"/>
      <c r="E425" s="97" t="e">
        <f t="shared" si="29"/>
        <v>#DIV/0!</v>
      </c>
    </row>
    <row r="426" spans="1:5" ht="15">
      <c r="A426" s="298" t="s">
        <v>404</v>
      </c>
      <c r="B426" s="136"/>
      <c r="C426" s="97" t="e">
        <f t="shared" si="28"/>
        <v>#DIV/0!</v>
      </c>
      <c r="D426" s="246"/>
      <c r="E426" s="97" t="e">
        <f t="shared" si="29"/>
        <v>#DIV/0!</v>
      </c>
    </row>
    <row r="427" spans="1:5" ht="15">
      <c r="A427" s="139" t="s">
        <v>270</v>
      </c>
      <c r="B427" s="136"/>
      <c r="C427" s="97" t="e">
        <f t="shared" si="28"/>
        <v>#DIV/0!</v>
      </c>
      <c r="D427" s="246"/>
      <c r="E427" s="97" t="e">
        <f t="shared" si="29"/>
        <v>#DIV/0!</v>
      </c>
    </row>
    <row r="428" spans="1:5" ht="15">
      <c r="A428" s="139" t="s">
        <v>271</v>
      </c>
      <c r="B428" s="136"/>
      <c r="C428" s="97" t="e">
        <f aca="true" t="shared" si="30" ref="C428:C459">B428/B$467*100</f>
        <v>#DIV/0!</v>
      </c>
      <c r="D428" s="246"/>
      <c r="E428" s="97" t="e">
        <f aca="true" t="shared" si="31" ref="E428:E459">D428/D$467*100</f>
        <v>#DIV/0!</v>
      </c>
    </row>
    <row r="429" spans="1:5" ht="15">
      <c r="A429" s="139" t="s">
        <v>269</v>
      </c>
      <c r="B429" s="136"/>
      <c r="C429" s="97" t="e">
        <f t="shared" si="30"/>
        <v>#DIV/0!</v>
      </c>
      <c r="D429" s="246"/>
      <c r="E429" s="97" t="e">
        <f t="shared" si="31"/>
        <v>#DIV/0!</v>
      </c>
    </row>
    <row r="430" spans="1:5" ht="12.75" customHeight="1">
      <c r="A430" s="139" t="s">
        <v>272</v>
      </c>
      <c r="B430" s="136"/>
      <c r="C430" s="97" t="e">
        <f t="shared" si="30"/>
        <v>#DIV/0!</v>
      </c>
      <c r="D430" s="246"/>
      <c r="E430" s="97" t="e">
        <f t="shared" si="31"/>
        <v>#DIV/0!</v>
      </c>
    </row>
    <row r="431" spans="1:5" ht="15">
      <c r="A431" s="139" t="s">
        <v>371</v>
      </c>
      <c r="B431" s="136"/>
      <c r="C431" s="97" t="e">
        <f t="shared" si="30"/>
        <v>#DIV/0!</v>
      </c>
      <c r="D431" s="246"/>
      <c r="E431" s="97" t="e">
        <f t="shared" si="31"/>
        <v>#DIV/0!</v>
      </c>
    </row>
    <row r="432" spans="1:5" ht="15">
      <c r="A432" s="139" t="s">
        <v>372</v>
      </c>
      <c r="B432" s="136"/>
      <c r="C432" s="97" t="e">
        <f t="shared" si="30"/>
        <v>#DIV/0!</v>
      </c>
      <c r="D432" s="246"/>
      <c r="E432" s="97" t="e">
        <f t="shared" si="31"/>
        <v>#DIV/0!</v>
      </c>
    </row>
    <row r="433" spans="1:5" ht="15">
      <c r="A433" s="139" t="s">
        <v>302</v>
      </c>
      <c r="B433" s="136"/>
      <c r="C433" s="97" t="e">
        <f t="shared" si="30"/>
        <v>#DIV/0!</v>
      </c>
      <c r="D433" s="246"/>
      <c r="E433" s="97" t="e">
        <f t="shared" si="31"/>
        <v>#DIV/0!</v>
      </c>
    </row>
    <row r="434" spans="1:5" ht="15">
      <c r="A434" s="139" t="s">
        <v>336</v>
      </c>
      <c r="B434" s="136"/>
      <c r="C434" s="97" t="e">
        <f t="shared" si="30"/>
        <v>#DIV/0!</v>
      </c>
      <c r="D434" s="246"/>
      <c r="E434" s="97" t="e">
        <f t="shared" si="31"/>
        <v>#DIV/0!</v>
      </c>
    </row>
    <row r="435" spans="1:5" ht="15">
      <c r="A435" s="139" t="s">
        <v>301</v>
      </c>
      <c r="B435" s="136"/>
      <c r="C435" s="97" t="e">
        <f t="shared" si="30"/>
        <v>#DIV/0!</v>
      </c>
      <c r="D435" s="246"/>
      <c r="E435" s="97" t="e">
        <f t="shared" si="31"/>
        <v>#DIV/0!</v>
      </c>
    </row>
    <row r="436" spans="1:5" ht="15">
      <c r="A436" s="351" t="s">
        <v>339</v>
      </c>
      <c r="B436" s="136"/>
      <c r="C436" s="97" t="e">
        <f t="shared" si="30"/>
        <v>#DIV/0!</v>
      </c>
      <c r="D436" s="246"/>
      <c r="E436" s="97" t="e">
        <f t="shared" si="31"/>
        <v>#DIV/0!</v>
      </c>
    </row>
    <row r="437" spans="1:5" ht="15">
      <c r="A437" s="351" t="s">
        <v>340</v>
      </c>
      <c r="B437" s="136"/>
      <c r="C437" s="97" t="e">
        <f t="shared" si="30"/>
        <v>#DIV/0!</v>
      </c>
      <c r="D437" s="246"/>
      <c r="E437" s="97" t="e">
        <f t="shared" si="31"/>
        <v>#DIV/0!</v>
      </c>
    </row>
    <row r="438" spans="1:5" ht="15">
      <c r="A438" s="139" t="s">
        <v>364</v>
      </c>
      <c r="B438" s="136"/>
      <c r="C438" s="97" t="e">
        <f t="shared" si="30"/>
        <v>#DIV/0!</v>
      </c>
      <c r="D438" s="246"/>
      <c r="E438" s="97" t="e">
        <f t="shared" si="31"/>
        <v>#DIV/0!</v>
      </c>
    </row>
    <row r="439" spans="1:5" ht="15">
      <c r="A439" s="139" t="s">
        <v>365</v>
      </c>
      <c r="B439" s="136"/>
      <c r="C439" s="97" t="e">
        <f t="shared" si="30"/>
        <v>#DIV/0!</v>
      </c>
      <c r="D439" s="246"/>
      <c r="E439" s="97" t="e">
        <f t="shared" si="31"/>
        <v>#DIV/0!</v>
      </c>
    </row>
    <row r="440" spans="1:5" ht="15">
      <c r="A440" s="139" t="s">
        <v>366</v>
      </c>
      <c r="B440" s="136"/>
      <c r="C440" s="97" t="e">
        <f t="shared" si="30"/>
        <v>#DIV/0!</v>
      </c>
      <c r="D440" s="246"/>
      <c r="E440" s="97" t="e">
        <f t="shared" si="31"/>
        <v>#DIV/0!</v>
      </c>
    </row>
    <row r="441" spans="1:5" ht="15">
      <c r="A441" s="352" t="s">
        <v>367</v>
      </c>
      <c r="B441" s="136"/>
      <c r="C441" s="97" t="e">
        <f t="shared" si="30"/>
        <v>#DIV/0!</v>
      </c>
      <c r="D441" s="246"/>
      <c r="E441" s="97" t="e">
        <f t="shared" si="31"/>
        <v>#DIV/0!</v>
      </c>
    </row>
    <row r="442" spans="1:5" ht="13.5" customHeight="1">
      <c r="A442" s="528" t="s">
        <v>370</v>
      </c>
      <c r="B442" s="136"/>
      <c r="C442" s="97" t="e">
        <f t="shared" si="30"/>
        <v>#DIV/0!</v>
      </c>
      <c r="D442" s="246"/>
      <c r="E442" s="97" t="e">
        <f t="shared" si="31"/>
        <v>#DIV/0!</v>
      </c>
    </row>
    <row r="443" spans="1:5" ht="15">
      <c r="A443" s="529" t="s">
        <v>368</v>
      </c>
      <c r="B443" s="136"/>
      <c r="C443" s="97" t="e">
        <f t="shared" si="30"/>
        <v>#DIV/0!</v>
      </c>
      <c r="D443" s="246"/>
      <c r="E443" s="97" t="e">
        <f t="shared" si="31"/>
        <v>#DIV/0!</v>
      </c>
    </row>
    <row r="444" spans="1:5" ht="15">
      <c r="A444" s="529" t="s">
        <v>369</v>
      </c>
      <c r="B444" s="136"/>
      <c r="C444" s="97" t="e">
        <f t="shared" si="30"/>
        <v>#DIV/0!</v>
      </c>
      <c r="D444" s="246"/>
      <c r="E444" s="97" t="e">
        <f t="shared" si="31"/>
        <v>#DIV/0!</v>
      </c>
    </row>
    <row r="445" spans="1:5" ht="15">
      <c r="A445" s="530" t="s">
        <v>377</v>
      </c>
      <c r="B445" s="136"/>
      <c r="C445" s="97" t="e">
        <f t="shared" si="30"/>
        <v>#DIV/0!</v>
      </c>
      <c r="D445" s="246"/>
      <c r="E445" s="97" t="e">
        <f t="shared" si="31"/>
        <v>#DIV/0!</v>
      </c>
    </row>
    <row r="446" spans="1:5" ht="15">
      <c r="A446" s="298" t="s">
        <v>378</v>
      </c>
      <c r="B446" s="136"/>
      <c r="C446" s="97" t="e">
        <f t="shared" si="30"/>
        <v>#DIV/0!</v>
      </c>
      <c r="D446" s="246"/>
      <c r="E446" s="97" t="e">
        <f t="shared" si="31"/>
        <v>#DIV/0!</v>
      </c>
    </row>
    <row r="447" spans="1:5" ht="15">
      <c r="A447" s="298" t="s">
        <v>379</v>
      </c>
      <c r="B447" s="136"/>
      <c r="C447" s="97" t="e">
        <f t="shared" si="30"/>
        <v>#DIV/0!</v>
      </c>
      <c r="D447" s="246"/>
      <c r="E447" s="97" t="e">
        <f t="shared" si="31"/>
        <v>#DIV/0!</v>
      </c>
    </row>
    <row r="448" spans="1:5" ht="15">
      <c r="A448" s="491" t="s">
        <v>380</v>
      </c>
      <c r="B448" s="137"/>
      <c r="C448" s="97" t="e">
        <f t="shared" si="30"/>
        <v>#DIV/0!</v>
      </c>
      <c r="D448" s="246"/>
      <c r="E448" s="97" t="e">
        <f t="shared" si="31"/>
        <v>#DIV/0!</v>
      </c>
    </row>
    <row r="449" spans="1:5" ht="15">
      <c r="A449" s="298" t="s">
        <v>381</v>
      </c>
      <c r="B449" s="137"/>
      <c r="C449" s="97" t="e">
        <f t="shared" si="30"/>
        <v>#DIV/0!</v>
      </c>
      <c r="D449" s="246"/>
      <c r="E449" s="97" t="e">
        <f t="shared" si="31"/>
        <v>#DIV/0!</v>
      </c>
    </row>
    <row r="450" spans="1:5" ht="15">
      <c r="A450" s="298" t="s">
        <v>382</v>
      </c>
      <c r="B450" s="137"/>
      <c r="C450" s="97" t="e">
        <f t="shared" si="30"/>
        <v>#DIV/0!</v>
      </c>
      <c r="D450" s="246"/>
      <c r="E450" s="97" t="e">
        <f t="shared" si="31"/>
        <v>#DIV/0!</v>
      </c>
    </row>
    <row r="451" spans="1:5" ht="15">
      <c r="A451" s="139" t="s">
        <v>292</v>
      </c>
      <c r="B451" s="136"/>
      <c r="C451" s="97" t="e">
        <f t="shared" si="30"/>
        <v>#DIV/0!</v>
      </c>
      <c r="D451" s="246"/>
      <c r="E451" s="97" t="e">
        <f t="shared" si="31"/>
        <v>#DIV/0!</v>
      </c>
    </row>
    <row r="452" spans="1:5" ht="15">
      <c r="A452" s="139" t="s">
        <v>293</v>
      </c>
      <c r="B452" s="136"/>
      <c r="C452" s="97" t="e">
        <f t="shared" si="30"/>
        <v>#DIV/0!</v>
      </c>
      <c r="D452" s="246"/>
      <c r="E452" s="97" t="e">
        <f t="shared" si="31"/>
        <v>#DIV/0!</v>
      </c>
    </row>
    <row r="453" spans="1:5" ht="15">
      <c r="A453" s="352" t="s">
        <v>341</v>
      </c>
      <c r="B453" s="136"/>
      <c r="C453" s="97" t="e">
        <f t="shared" si="30"/>
        <v>#DIV/0!</v>
      </c>
      <c r="D453" s="246"/>
      <c r="E453" s="97" t="e">
        <f t="shared" si="31"/>
        <v>#DIV/0!</v>
      </c>
    </row>
    <row r="454" spans="1:5" ht="15">
      <c r="A454" s="139" t="s">
        <v>294</v>
      </c>
      <c r="B454" s="136"/>
      <c r="C454" s="97" t="e">
        <f t="shared" si="30"/>
        <v>#DIV/0!</v>
      </c>
      <c r="D454" s="246"/>
      <c r="E454" s="97" t="e">
        <f t="shared" si="31"/>
        <v>#DIV/0!</v>
      </c>
    </row>
    <row r="455" spans="1:5" ht="15">
      <c r="A455" s="139" t="s">
        <v>295</v>
      </c>
      <c r="B455" s="136"/>
      <c r="C455" s="97" t="e">
        <f t="shared" si="30"/>
        <v>#DIV/0!</v>
      </c>
      <c r="D455" s="246"/>
      <c r="E455" s="97" t="e">
        <f t="shared" si="31"/>
        <v>#DIV/0!</v>
      </c>
    </row>
    <row r="456" spans="1:5" ht="15">
      <c r="A456" s="139" t="s">
        <v>296</v>
      </c>
      <c r="B456" s="136"/>
      <c r="C456" s="97" t="e">
        <f t="shared" si="30"/>
        <v>#DIV/0!</v>
      </c>
      <c r="D456" s="246"/>
      <c r="E456" s="97" t="e">
        <f t="shared" si="31"/>
        <v>#DIV/0!</v>
      </c>
    </row>
    <row r="457" spans="1:5" ht="15">
      <c r="A457" s="139" t="s">
        <v>326</v>
      </c>
      <c r="B457" s="136"/>
      <c r="C457" s="97" t="e">
        <f t="shared" si="30"/>
        <v>#DIV/0!</v>
      </c>
      <c r="D457" s="246"/>
      <c r="E457" s="97" t="e">
        <f t="shared" si="31"/>
        <v>#DIV/0!</v>
      </c>
    </row>
    <row r="458" spans="1:5" ht="15">
      <c r="A458" s="139" t="s">
        <v>273</v>
      </c>
      <c r="B458" s="136"/>
      <c r="C458" s="97" t="e">
        <f t="shared" si="30"/>
        <v>#DIV/0!</v>
      </c>
      <c r="D458" s="246"/>
      <c r="E458" s="97" t="e">
        <f t="shared" si="31"/>
        <v>#DIV/0!</v>
      </c>
    </row>
    <row r="459" spans="1:5" ht="15">
      <c r="A459" s="139" t="s">
        <v>274</v>
      </c>
      <c r="B459" s="137"/>
      <c r="C459" s="97" t="e">
        <f t="shared" si="30"/>
        <v>#DIV/0!</v>
      </c>
      <c r="D459" s="246"/>
      <c r="E459" s="97" t="e">
        <f t="shared" si="31"/>
        <v>#DIV/0!</v>
      </c>
    </row>
    <row r="460" spans="1:5" ht="15">
      <c r="A460" s="352" t="s">
        <v>342</v>
      </c>
      <c r="B460" s="137"/>
      <c r="C460" s="97" t="e">
        <f aca="true" t="shared" si="32" ref="C460:C466">B460/B$467*100</f>
        <v>#DIV/0!</v>
      </c>
      <c r="D460" s="246"/>
      <c r="E460" s="97" t="e">
        <f aca="true" t="shared" si="33" ref="E460:E466">D460/D$467*100</f>
        <v>#DIV/0!</v>
      </c>
    </row>
    <row r="461" spans="1:5" ht="15">
      <c r="A461" s="140" t="s">
        <v>291</v>
      </c>
      <c r="B461" s="137"/>
      <c r="C461" s="97" t="e">
        <f t="shared" si="32"/>
        <v>#DIV/0!</v>
      </c>
      <c r="D461" s="246"/>
      <c r="E461" s="97" t="e">
        <f t="shared" si="33"/>
        <v>#DIV/0!</v>
      </c>
    </row>
    <row r="462" spans="1:5" ht="15">
      <c r="A462" s="140" t="s">
        <v>298</v>
      </c>
      <c r="B462" s="137"/>
      <c r="C462" s="97" t="e">
        <f t="shared" si="32"/>
        <v>#DIV/0!</v>
      </c>
      <c r="D462" s="246"/>
      <c r="E462" s="97" t="e">
        <f t="shared" si="33"/>
        <v>#DIV/0!</v>
      </c>
    </row>
    <row r="463" spans="1:5" ht="15">
      <c r="A463" s="351" t="s">
        <v>343</v>
      </c>
      <c r="B463" s="137"/>
      <c r="C463" s="97" t="e">
        <f t="shared" si="32"/>
        <v>#DIV/0!</v>
      </c>
      <c r="D463" s="246"/>
      <c r="E463" s="97" t="e">
        <f t="shared" si="33"/>
        <v>#DIV/0!</v>
      </c>
    </row>
    <row r="464" spans="1:5" ht="15">
      <c r="A464" s="216" t="s">
        <v>402</v>
      </c>
      <c r="B464" s="137"/>
      <c r="C464" s="97" t="e">
        <f t="shared" si="32"/>
        <v>#DIV/0!</v>
      </c>
      <c r="D464" s="246"/>
      <c r="E464" s="97" t="e">
        <f t="shared" si="33"/>
        <v>#DIV/0!</v>
      </c>
    </row>
    <row r="465" spans="1:5" ht="15">
      <c r="A465" s="216" t="s">
        <v>403</v>
      </c>
      <c r="B465" s="137"/>
      <c r="C465" s="97" t="e">
        <f t="shared" si="32"/>
        <v>#DIV/0!</v>
      </c>
      <c r="D465" s="246"/>
      <c r="E465" s="97" t="e">
        <f t="shared" si="33"/>
        <v>#DIV/0!</v>
      </c>
    </row>
    <row r="466" spans="1:5" ht="15" thickBot="1">
      <c r="A466" s="141" t="s">
        <v>383</v>
      </c>
      <c r="B466" s="137"/>
      <c r="C466" s="97" t="e">
        <f t="shared" si="32"/>
        <v>#DIV/0!</v>
      </c>
      <c r="D466" s="246"/>
      <c r="E466" s="97" t="e">
        <f t="shared" si="33"/>
        <v>#DIV/0!</v>
      </c>
    </row>
    <row r="467" spans="1:5" ht="16.5" thickBot="1">
      <c r="A467" s="677" t="s">
        <v>256</v>
      </c>
      <c r="B467" s="678">
        <f>SUM(B396:B466)</f>
        <v>0</v>
      </c>
      <c r="C467" s="681"/>
      <c r="D467" s="678">
        <f>SUM(D396:D466)</f>
        <v>0</v>
      </c>
      <c r="E467" s="681"/>
    </row>
    <row r="468" spans="1:5" ht="16.5" thickBot="1">
      <c r="A468" s="237" t="s">
        <v>284</v>
      </c>
      <c r="B468" s="235">
        <f>SUM('Plan2 - UTI'!C117:C120)</f>
        <v>0</v>
      </c>
      <c r="D468" s="236">
        <f>'Plan2 - UTI'!C121</f>
        <v>0</v>
      </c>
      <c r="E468" s="32"/>
    </row>
    <row r="469" spans="1:5" ht="15" thickBot="1">
      <c r="A469" s="17"/>
      <c r="B469" s="33"/>
      <c r="C469" s="32"/>
      <c r="D469" s="33"/>
      <c r="E469" s="32"/>
    </row>
    <row r="470" spans="1:5" ht="16.5" thickBot="1">
      <c r="A470" s="669" t="s">
        <v>45</v>
      </c>
      <c r="B470" s="670" t="s">
        <v>81</v>
      </c>
      <c r="C470" s="671"/>
      <c r="D470" s="672" t="s">
        <v>90</v>
      </c>
      <c r="E470" s="673"/>
    </row>
    <row r="471" spans="1:5" ht="39" customHeight="1" thickBot="1">
      <c r="A471" s="142" t="s">
        <v>252</v>
      </c>
      <c r="B471" s="143" t="s">
        <v>253</v>
      </c>
      <c r="C471" s="143" t="s">
        <v>254</v>
      </c>
      <c r="D471" s="143" t="s">
        <v>255</v>
      </c>
      <c r="E471" s="143" t="s">
        <v>254</v>
      </c>
    </row>
    <row r="472" spans="1:5" ht="14.25">
      <c r="A472" s="139" t="s">
        <v>360</v>
      </c>
      <c r="B472" s="245"/>
      <c r="C472" s="138" t="e">
        <f aca="true" t="shared" si="34" ref="C472:C503">B472/B$543*100</f>
        <v>#DIV/0!</v>
      </c>
      <c r="D472" s="245"/>
      <c r="E472" s="138" t="e">
        <f aca="true" t="shared" si="35" ref="E472:E503">D472/D$543*100</f>
        <v>#DIV/0!</v>
      </c>
    </row>
    <row r="473" spans="1:5" ht="14.25">
      <c r="A473" s="139" t="s">
        <v>358</v>
      </c>
      <c r="B473" s="246"/>
      <c r="C473" s="97" t="e">
        <f t="shared" si="34"/>
        <v>#DIV/0!</v>
      </c>
      <c r="D473" s="246"/>
      <c r="E473" s="97" t="e">
        <f t="shared" si="35"/>
        <v>#DIV/0!</v>
      </c>
    </row>
    <row r="474" spans="1:5" ht="14.25">
      <c r="A474" s="139" t="s">
        <v>359</v>
      </c>
      <c r="B474" s="246"/>
      <c r="C474" s="97" t="e">
        <f t="shared" si="34"/>
        <v>#DIV/0!</v>
      </c>
      <c r="D474" s="246"/>
      <c r="E474" s="97" t="e">
        <f t="shared" si="35"/>
        <v>#DIV/0!</v>
      </c>
    </row>
    <row r="475" spans="1:5" ht="14.25">
      <c r="A475" s="139" t="s">
        <v>286</v>
      </c>
      <c r="B475" s="246"/>
      <c r="C475" s="97" t="e">
        <f t="shared" si="34"/>
        <v>#DIV/0!</v>
      </c>
      <c r="D475" s="246"/>
      <c r="E475" s="97" t="e">
        <f t="shared" si="35"/>
        <v>#DIV/0!</v>
      </c>
    </row>
    <row r="476" spans="1:5" ht="14.25">
      <c r="A476" s="139" t="s">
        <v>287</v>
      </c>
      <c r="B476" s="246"/>
      <c r="C476" s="97" t="e">
        <f t="shared" si="34"/>
        <v>#DIV/0!</v>
      </c>
      <c r="D476" s="246"/>
      <c r="E476" s="97" t="e">
        <f t="shared" si="35"/>
        <v>#DIV/0!</v>
      </c>
    </row>
    <row r="477" spans="1:5" ht="14.25">
      <c r="A477" s="139" t="s">
        <v>288</v>
      </c>
      <c r="B477" s="246"/>
      <c r="C477" s="97" t="e">
        <f t="shared" si="34"/>
        <v>#DIV/0!</v>
      </c>
      <c r="D477" s="246"/>
      <c r="E477" s="97" t="e">
        <f t="shared" si="35"/>
        <v>#DIV/0!</v>
      </c>
    </row>
    <row r="478" spans="1:5" ht="14.25">
      <c r="A478" s="139" t="s">
        <v>289</v>
      </c>
      <c r="B478" s="246"/>
      <c r="C478" s="97" t="e">
        <f t="shared" si="34"/>
        <v>#DIV/0!</v>
      </c>
      <c r="D478" s="246"/>
      <c r="E478" s="97" t="e">
        <f t="shared" si="35"/>
        <v>#DIV/0!</v>
      </c>
    </row>
    <row r="479" spans="1:5" ht="14.25">
      <c r="A479" s="139" t="s">
        <v>290</v>
      </c>
      <c r="B479" s="246"/>
      <c r="C479" s="97" t="e">
        <f t="shared" si="34"/>
        <v>#DIV/0!</v>
      </c>
      <c r="D479" s="246"/>
      <c r="E479" s="97" t="e">
        <f t="shared" si="35"/>
        <v>#DIV/0!</v>
      </c>
    </row>
    <row r="480" spans="1:5" ht="14.25">
      <c r="A480" s="139" t="s">
        <v>373</v>
      </c>
      <c r="B480" s="246"/>
      <c r="C480" s="97" t="e">
        <f t="shared" si="34"/>
        <v>#DIV/0!</v>
      </c>
      <c r="D480" s="246"/>
      <c r="E480" s="97" t="e">
        <f t="shared" si="35"/>
        <v>#DIV/0!</v>
      </c>
    </row>
    <row r="481" spans="1:5" ht="15">
      <c r="A481" s="139" t="s">
        <v>363</v>
      </c>
      <c r="B481" s="246"/>
      <c r="C481" s="97" t="e">
        <f t="shared" si="34"/>
        <v>#DIV/0!</v>
      </c>
      <c r="D481" s="246"/>
      <c r="E481" s="97" t="e">
        <f t="shared" si="35"/>
        <v>#DIV/0!</v>
      </c>
    </row>
    <row r="482" spans="1:5" ht="15">
      <c r="A482" s="298" t="s">
        <v>361</v>
      </c>
      <c r="B482" s="246"/>
      <c r="C482" s="97" t="e">
        <f t="shared" si="34"/>
        <v>#DIV/0!</v>
      </c>
      <c r="D482" s="246"/>
      <c r="E482" s="97" t="e">
        <f t="shared" si="35"/>
        <v>#DIV/0!</v>
      </c>
    </row>
    <row r="483" spans="1:5" ht="15">
      <c r="A483" s="298" t="s">
        <v>362</v>
      </c>
      <c r="B483" s="246"/>
      <c r="C483" s="97" t="e">
        <f t="shared" si="34"/>
        <v>#DIV/0!</v>
      </c>
      <c r="D483" s="246"/>
      <c r="E483" s="97" t="e">
        <f t="shared" si="35"/>
        <v>#DIV/0!</v>
      </c>
    </row>
    <row r="484" spans="1:5" ht="15">
      <c r="A484" s="139" t="s">
        <v>285</v>
      </c>
      <c r="B484" s="246"/>
      <c r="C484" s="97" t="e">
        <f t="shared" si="34"/>
        <v>#DIV/0!</v>
      </c>
      <c r="D484" s="246"/>
      <c r="E484" s="97" t="e">
        <f t="shared" si="35"/>
        <v>#DIV/0!</v>
      </c>
    </row>
    <row r="485" spans="1:5" ht="15">
      <c r="A485" s="139" t="s">
        <v>327</v>
      </c>
      <c r="B485" s="246"/>
      <c r="C485" s="97" t="e">
        <f t="shared" si="34"/>
        <v>#DIV/0!</v>
      </c>
      <c r="D485" s="246"/>
      <c r="E485" s="97" t="e">
        <f t="shared" si="35"/>
        <v>#DIV/0!</v>
      </c>
    </row>
    <row r="486" spans="1:5" ht="15">
      <c r="A486" s="352" t="s">
        <v>337</v>
      </c>
      <c r="B486" s="246"/>
      <c r="C486" s="97" t="e">
        <f t="shared" si="34"/>
        <v>#DIV/0!</v>
      </c>
      <c r="D486" s="246"/>
      <c r="E486" s="97" t="e">
        <f t="shared" si="35"/>
        <v>#DIV/0!</v>
      </c>
    </row>
    <row r="487" spans="1:5" ht="15">
      <c r="A487" s="139" t="s">
        <v>374</v>
      </c>
      <c r="B487" s="246"/>
      <c r="C487" s="97" t="e">
        <f t="shared" si="34"/>
        <v>#DIV/0!</v>
      </c>
      <c r="D487" s="246"/>
      <c r="E487" s="97" t="e">
        <f t="shared" si="35"/>
        <v>#DIV/0!</v>
      </c>
    </row>
    <row r="488" spans="1:5" ht="15">
      <c r="A488" s="492" t="s">
        <v>375</v>
      </c>
      <c r="B488" s="246"/>
      <c r="C488" s="97" t="e">
        <f t="shared" si="34"/>
        <v>#DIV/0!</v>
      </c>
      <c r="D488" s="246"/>
      <c r="E488" s="97" t="e">
        <f t="shared" si="35"/>
        <v>#DIV/0!</v>
      </c>
    </row>
    <row r="489" spans="1:5" ht="15">
      <c r="A489" s="492" t="s">
        <v>376</v>
      </c>
      <c r="B489" s="246"/>
      <c r="C489" s="97" t="e">
        <f t="shared" si="34"/>
        <v>#DIV/0!</v>
      </c>
      <c r="D489" s="246"/>
      <c r="E489" s="97" t="e">
        <f t="shared" si="35"/>
        <v>#DIV/0!</v>
      </c>
    </row>
    <row r="490" spans="1:5" ht="15">
      <c r="A490" s="216" t="s">
        <v>401</v>
      </c>
      <c r="B490" s="246"/>
      <c r="C490" s="97" t="e">
        <f t="shared" si="34"/>
        <v>#DIV/0!</v>
      </c>
      <c r="D490" s="246"/>
      <c r="E490" s="97" t="e">
        <f t="shared" si="35"/>
        <v>#DIV/0!</v>
      </c>
    </row>
    <row r="491" spans="1:5" ht="15">
      <c r="A491" s="139" t="s">
        <v>406</v>
      </c>
      <c r="B491" s="246"/>
      <c r="C491" s="97" t="e">
        <f t="shared" si="34"/>
        <v>#DIV/0!</v>
      </c>
      <c r="D491" s="246"/>
      <c r="E491" s="97" t="e">
        <f t="shared" si="35"/>
        <v>#DIV/0!</v>
      </c>
    </row>
    <row r="492" spans="1:5" ht="15">
      <c r="A492" s="140" t="s">
        <v>407</v>
      </c>
      <c r="B492" s="246"/>
      <c r="C492" s="97" t="e">
        <f t="shared" si="34"/>
        <v>#DIV/0!</v>
      </c>
      <c r="D492" s="246"/>
      <c r="E492" s="97" t="e">
        <f t="shared" si="35"/>
        <v>#DIV/0!</v>
      </c>
    </row>
    <row r="493" spans="1:5" ht="15">
      <c r="A493" s="139" t="s">
        <v>408</v>
      </c>
      <c r="B493" s="246"/>
      <c r="C493" s="97" t="e">
        <f t="shared" si="34"/>
        <v>#DIV/0!</v>
      </c>
      <c r="D493" s="246"/>
      <c r="E493" s="97" t="e">
        <f t="shared" si="35"/>
        <v>#DIV/0!</v>
      </c>
    </row>
    <row r="494" spans="1:5" ht="15">
      <c r="A494" s="352" t="s">
        <v>409</v>
      </c>
      <c r="B494" s="246"/>
      <c r="C494" s="97" t="e">
        <f t="shared" si="34"/>
        <v>#DIV/0!</v>
      </c>
      <c r="D494" s="246"/>
      <c r="E494" s="97" t="e">
        <f t="shared" si="35"/>
        <v>#DIV/0!</v>
      </c>
    </row>
    <row r="495" spans="1:5" ht="15">
      <c r="A495" s="351" t="s">
        <v>410</v>
      </c>
      <c r="B495" s="246"/>
      <c r="C495" s="97" t="e">
        <f t="shared" si="34"/>
        <v>#DIV/0!</v>
      </c>
      <c r="D495" s="246"/>
      <c r="E495" s="97" t="e">
        <f t="shared" si="35"/>
        <v>#DIV/0!</v>
      </c>
    </row>
    <row r="496" spans="1:5" ht="15">
      <c r="A496" s="140" t="s">
        <v>411</v>
      </c>
      <c r="B496" s="246"/>
      <c r="C496" s="97" t="e">
        <f t="shared" si="34"/>
        <v>#DIV/0!</v>
      </c>
      <c r="D496" s="246"/>
      <c r="E496" s="97" t="e">
        <f t="shared" si="35"/>
        <v>#DIV/0!</v>
      </c>
    </row>
    <row r="497" spans="1:5" ht="15">
      <c r="A497" s="140" t="s">
        <v>412</v>
      </c>
      <c r="B497" s="246"/>
      <c r="C497" s="97" t="e">
        <f t="shared" si="34"/>
        <v>#DIV/0!</v>
      </c>
      <c r="D497" s="246"/>
      <c r="E497" s="97" t="e">
        <f t="shared" si="35"/>
        <v>#DIV/0!</v>
      </c>
    </row>
    <row r="498" spans="1:5" ht="15">
      <c r="A498" s="298" t="s">
        <v>303</v>
      </c>
      <c r="B498" s="246"/>
      <c r="C498" s="97" t="e">
        <f t="shared" si="34"/>
        <v>#DIV/0!</v>
      </c>
      <c r="D498" s="246"/>
      <c r="E498" s="97" t="e">
        <f t="shared" si="35"/>
        <v>#DIV/0!</v>
      </c>
    </row>
    <row r="499" spans="1:5" ht="15">
      <c r="A499" s="298" t="s">
        <v>299</v>
      </c>
      <c r="B499" s="247"/>
      <c r="C499" s="97" t="e">
        <f t="shared" si="34"/>
        <v>#DIV/0!</v>
      </c>
      <c r="D499" s="246"/>
      <c r="E499" s="97" t="e">
        <f t="shared" si="35"/>
        <v>#DIV/0!</v>
      </c>
    </row>
    <row r="500" spans="1:5" ht="15">
      <c r="A500" s="298" t="s">
        <v>300</v>
      </c>
      <c r="B500" s="136"/>
      <c r="C500" s="97" t="e">
        <f t="shared" si="34"/>
        <v>#DIV/0!</v>
      </c>
      <c r="D500" s="246"/>
      <c r="E500" s="97" t="e">
        <f t="shared" si="35"/>
        <v>#DIV/0!</v>
      </c>
    </row>
    <row r="501" spans="1:5" ht="15">
      <c r="A501" s="298" t="s">
        <v>405</v>
      </c>
      <c r="B501" s="136"/>
      <c r="C501" s="97" t="e">
        <f t="shared" si="34"/>
        <v>#DIV/0!</v>
      </c>
      <c r="D501" s="246"/>
      <c r="E501" s="97" t="e">
        <f t="shared" si="35"/>
        <v>#DIV/0!</v>
      </c>
    </row>
    <row r="502" spans="1:5" ht="15">
      <c r="A502" s="298" t="s">
        <v>404</v>
      </c>
      <c r="B502" s="136"/>
      <c r="C502" s="97" t="e">
        <f t="shared" si="34"/>
        <v>#DIV/0!</v>
      </c>
      <c r="D502" s="246"/>
      <c r="E502" s="97" t="e">
        <f t="shared" si="35"/>
        <v>#DIV/0!</v>
      </c>
    </row>
    <row r="503" spans="1:5" ht="15">
      <c r="A503" s="139" t="s">
        <v>270</v>
      </c>
      <c r="B503" s="136"/>
      <c r="C503" s="97" t="e">
        <f t="shared" si="34"/>
        <v>#DIV/0!</v>
      </c>
      <c r="D503" s="246"/>
      <c r="E503" s="97" t="e">
        <f t="shared" si="35"/>
        <v>#DIV/0!</v>
      </c>
    </row>
    <row r="504" spans="1:5" ht="15">
      <c r="A504" s="139" t="s">
        <v>271</v>
      </c>
      <c r="B504" s="136"/>
      <c r="C504" s="97" t="e">
        <f aca="true" t="shared" si="36" ref="C504:C535">B504/B$543*100</f>
        <v>#DIV/0!</v>
      </c>
      <c r="D504" s="246"/>
      <c r="E504" s="97" t="e">
        <f aca="true" t="shared" si="37" ref="E504:E535">D504/D$543*100</f>
        <v>#DIV/0!</v>
      </c>
    </row>
    <row r="505" spans="1:5" ht="15">
      <c r="A505" s="139" t="s">
        <v>269</v>
      </c>
      <c r="B505" s="136"/>
      <c r="C505" s="97" t="e">
        <f t="shared" si="36"/>
        <v>#DIV/0!</v>
      </c>
      <c r="D505" s="246"/>
      <c r="E505" s="97" t="e">
        <f t="shared" si="37"/>
        <v>#DIV/0!</v>
      </c>
    </row>
    <row r="506" spans="1:5" ht="15">
      <c r="A506" s="139" t="s">
        <v>272</v>
      </c>
      <c r="B506" s="136"/>
      <c r="C506" s="97" t="e">
        <f t="shared" si="36"/>
        <v>#DIV/0!</v>
      </c>
      <c r="D506" s="246"/>
      <c r="E506" s="97" t="e">
        <f t="shared" si="37"/>
        <v>#DIV/0!</v>
      </c>
    </row>
    <row r="507" spans="1:5" ht="15">
      <c r="A507" s="139" t="s">
        <v>371</v>
      </c>
      <c r="B507" s="136"/>
      <c r="C507" s="97" t="e">
        <f t="shared" si="36"/>
        <v>#DIV/0!</v>
      </c>
      <c r="D507" s="246"/>
      <c r="E507" s="97" t="e">
        <f t="shared" si="37"/>
        <v>#DIV/0!</v>
      </c>
    </row>
    <row r="508" spans="1:5" ht="15">
      <c r="A508" s="139" t="s">
        <v>372</v>
      </c>
      <c r="B508" s="136"/>
      <c r="C508" s="97" t="e">
        <f t="shared" si="36"/>
        <v>#DIV/0!</v>
      </c>
      <c r="D508" s="246"/>
      <c r="E508" s="97" t="e">
        <f t="shared" si="37"/>
        <v>#DIV/0!</v>
      </c>
    </row>
    <row r="509" spans="1:5" ht="15">
      <c r="A509" s="139" t="s">
        <v>302</v>
      </c>
      <c r="B509" s="136"/>
      <c r="C509" s="97" t="e">
        <f t="shared" si="36"/>
        <v>#DIV/0!</v>
      </c>
      <c r="D509" s="246"/>
      <c r="E509" s="97" t="e">
        <f t="shared" si="37"/>
        <v>#DIV/0!</v>
      </c>
    </row>
    <row r="510" spans="1:5" ht="15">
      <c r="A510" s="139" t="s">
        <v>336</v>
      </c>
      <c r="B510" s="136"/>
      <c r="C510" s="97" t="e">
        <f t="shared" si="36"/>
        <v>#DIV/0!</v>
      </c>
      <c r="D510" s="246"/>
      <c r="E510" s="97" t="e">
        <f t="shared" si="37"/>
        <v>#DIV/0!</v>
      </c>
    </row>
    <row r="511" spans="1:5" ht="15">
      <c r="A511" s="139" t="s">
        <v>301</v>
      </c>
      <c r="B511" s="136"/>
      <c r="C511" s="97" t="e">
        <f t="shared" si="36"/>
        <v>#DIV/0!</v>
      </c>
      <c r="D511" s="246"/>
      <c r="E511" s="97" t="e">
        <f t="shared" si="37"/>
        <v>#DIV/0!</v>
      </c>
    </row>
    <row r="512" spans="1:5" ht="15">
      <c r="A512" s="351" t="s">
        <v>339</v>
      </c>
      <c r="B512" s="136"/>
      <c r="C512" s="97" t="e">
        <f t="shared" si="36"/>
        <v>#DIV/0!</v>
      </c>
      <c r="D512" s="246"/>
      <c r="E512" s="97" t="e">
        <f t="shared" si="37"/>
        <v>#DIV/0!</v>
      </c>
    </row>
    <row r="513" spans="1:5" ht="15">
      <c r="A513" s="351" t="s">
        <v>340</v>
      </c>
      <c r="B513" s="136"/>
      <c r="C513" s="97" t="e">
        <f t="shared" si="36"/>
        <v>#DIV/0!</v>
      </c>
      <c r="D513" s="246"/>
      <c r="E513" s="97" t="e">
        <f t="shared" si="37"/>
        <v>#DIV/0!</v>
      </c>
    </row>
    <row r="514" spans="1:5" ht="15">
      <c r="A514" s="139" t="s">
        <v>364</v>
      </c>
      <c r="B514" s="136"/>
      <c r="C514" s="97" t="e">
        <f t="shared" si="36"/>
        <v>#DIV/0!</v>
      </c>
      <c r="D514" s="246"/>
      <c r="E514" s="97" t="e">
        <f t="shared" si="37"/>
        <v>#DIV/0!</v>
      </c>
    </row>
    <row r="515" spans="1:5" ht="15">
      <c r="A515" s="139" t="s">
        <v>365</v>
      </c>
      <c r="B515" s="136"/>
      <c r="C515" s="97" t="e">
        <f t="shared" si="36"/>
        <v>#DIV/0!</v>
      </c>
      <c r="D515" s="246"/>
      <c r="E515" s="97" t="e">
        <f t="shared" si="37"/>
        <v>#DIV/0!</v>
      </c>
    </row>
    <row r="516" spans="1:5" ht="15">
      <c r="A516" s="139" t="s">
        <v>366</v>
      </c>
      <c r="B516" s="136"/>
      <c r="C516" s="97" t="e">
        <f t="shared" si="36"/>
        <v>#DIV/0!</v>
      </c>
      <c r="D516" s="246"/>
      <c r="E516" s="97" t="e">
        <f t="shared" si="37"/>
        <v>#DIV/0!</v>
      </c>
    </row>
    <row r="517" spans="1:5" ht="15">
      <c r="A517" s="352" t="s">
        <v>367</v>
      </c>
      <c r="B517" s="136"/>
      <c r="C517" s="97" t="e">
        <f t="shared" si="36"/>
        <v>#DIV/0!</v>
      </c>
      <c r="D517" s="246"/>
      <c r="E517" s="97" t="e">
        <f t="shared" si="37"/>
        <v>#DIV/0!</v>
      </c>
    </row>
    <row r="518" spans="1:5" ht="13.5" customHeight="1">
      <c r="A518" s="528" t="s">
        <v>370</v>
      </c>
      <c r="B518" s="136"/>
      <c r="C518" s="97" t="e">
        <f t="shared" si="36"/>
        <v>#DIV/0!</v>
      </c>
      <c r="D518" s="246"/>
      <c r="E518" s="97" t="e">
        <f t="shared" si="37"/>
        <v>#DIV/0!</v>
      </c>
    </row>
    <row r="519" spans="1:5" ht="15">
      <c r="A519" s="529" t="s">
        <v>368</v>
      </c>
      <c r="B519" s="136"/>
      <c r="C519" s="97" t="e">
        <f t="shared" si="36"/>
        <v>#DIV/0!</v>
      </c>
      <c r="D519" s="246"/>
      <c r="E519" s="97" t="e">
        <f t="shared" si="37"/>
        <v>#DIV/0!</v>
      </c>
    </row>
    <row r="520" spans="1:5" ht="15">
      <c r="A520" s="529" t="s">
        <v>369</v>
      </c>
      <c r="B520" s="136"/>
      <c r="C520" s="97" t="e">
        <f t="shared" si="36"/>
        <v>#DIV/0!</v>
      </c>
      <c r="D520" s="246"/>
      <c r="E520" s="97" t="e">
        <f t="shared" si="37"/>
        <v>#DIV/0!</v>
      </c>
    </row>
    <row r="521" spans="1:5" ht="15">
      <c r="A521" s="530" t="s">
        <v>377</v>
      </c>
      <c r="B521" s="136"/>
      <c r="C521" s="97" t="e">
        <f t="shared" si="36"/>
        <v>#DIV/0!</v>
      </c>
      <c r="D521" s="246"/>
      <c r="E521" s="97" t="e">
        <f t="shared" si="37"/>
        <v>#DIV/0!</v>
      </c>
    </row>
    <row r="522" spans="1:5" ht="15">
      <c r="A522" s="298" t="s">
        <v>378</v>
      </c>
      <c r="B522" s="136"/>
      <c r="C522" s="97" t="e">
        <f t="shared" si="36"/>
        <v>#DIV/0!</v>
      </c>
      <c r="D522" s="246"/>
      <c r="E522" s="97" t="e">
        <f t="shared" si="37"/>
        <v>#DIV/0!</v>
      </c>
    </row>
    <row r="523" spans="1:5" ht="15">
      <c r="A523" s="298" t="s">
        <v>379</v>
      </c>
      <c r="B523" s="136"/>
      <c r="C523" s="97" t="e">
        <f t="shared" si="36"/>
        <v>#DIV/0!</v>
      </c>
      <c r="D523" s="246"/>
      <c r="E523" s="97" t="e">
        <f t="shared" si="37"/>
        <v>#DIV/0!</v>
      </c>
    </row>
    <row r="524" spans="1:5" ht="15">
      <c r="A524" s="491" t="s">
        <v>380</v>
      </c>
      <c r="B524" s="137"/>
      <c r="C524" s="97" t="e">
        <f t="shared" si="36"/>
        <v>#DIV/0!</v>
      </c>
      <c r="D524" s="246"/>
      <c r="E524" s="97" t="e">
        <f t="shared" si="37"/>
        <v>#DIV/0!</v>
      </c>
    </row>
    <row r="525" spans="1:5" ht="15">
      <c r="A525" s="298" t="s">
        <v>381</v>
      </c>
      <c r="B525" s="137"/>
      <c r="C525" s="97" t="e">
        <f t="shared" si="36"/>
        <v>#DIV/0!</v>
      </c>
      <c r="D525" s="246"/>
      <c r="E525" s="97" t="e">
        <f t="shared" si="37"/>
        <v>#DIV/0!</v>
      </c>
    </row>
    <row r="526" spans="1:5" ht="15">
      <c r="A526" s="298" t="s">
        <v>382</v>
      </c>
      <c r="B526" s="137"/>
      <c r="C526" s="97" t="e">
        <f t="shared" si="36"/>
        <v>#DIV/0!</v>
      </c>
      <c r="D526" s="246"/>
      <c r="E526" s="97" t="e">
        <f t="shared" si="37"/>
        <v>#DIV/0!</v>
      </c>
    </row>
    <row r="527" spans="1:5" ht="15">
      <c r="A527" s="139" t="s">
        <v>292</v>
      </c>
      <c r="B527" s="136"/>
      <c r="C527" s="97" t="e">
        <f t="shared" si="36"/>
        <v>#DIV/0!</v>
      </c>
      <c r="D527" s="246"/>
      <c r="E527" s="97" t="e">
        <f t="shared" si="37"/>
        <v>#DIV/0!</v>
      </c>
    </row>
    <row r="528" spans="1:5" ht="15">
      <c r="A528" s="139" t="s">
        <v>293</v>
      </c>
      <c r="B528" s="136"/>
      <c r="C528" s="97" t="e">
        <f t="shared" si="36"/>
        <v>#DIV/0!</v>
      </c>
      <c r="D528" s="246"/>
      <c r="E528" s="97" t="e">
        <f t="shared" si="37"/>
        <v>#DIV/0!</v>
      </c>
    </row>
    <row r="529" spans="1:5" ht="15">
      <c r="A529" s="352" t="s">
        <v>341</v>
      </c>
      <c r="B529" s="136"/>
      <c r="C529" s="97" t="e">
        <f t="shared" si="36"/>
        <v>#DIV/0!</v>
      </c>
      <c r="D529" s="246"/>
      <c r="E529" s="97" t="e">
        <f t="shared" si="37"/>
        <v>#DIV/0!</v>
      </c>
    </row>
    <row r="530" spans="1:5" ht="15">
      <c r="A530" s="139" t="s">
        <v>294</v>
      </c>
      <c r="B530" s="136"/>
      <c r="C530" s="97" t="e">
        <f t="shared" si="36"/>
        <v>#DIV/0!</v>
      </c>
      <c r="D530" s="246"/>
      <c r="E530" s="97" t="e">
        <f t="shared" si="37"/>
        <v>#DIV/0!</v>
      </c>
    </row>
    <row r="531" spans="1:5" ht="15">
      <c r="A531" s="139" t="s">
        <v>295</v>
      </c>
      <c r="B531" s="136"/>
      <c r="C531" s="97" t="e">
        <f t="shared" si="36"/>
        <v>#DIV/0!</v>
      </c>
      <c r="D531" s="246"/>
      <c r="E531" s="97" t="e">
        <f t="shared" si="37"/>
        <v>#DIV/0!</v>
      </c>
    </row>
    <row r="532" spans="1:5" ht="15">
      <c r="A532" s="139" t="s">
        <v>296</v>
      </c>
      <c r="B532" s="136"/>
      <c r="C532" s="97" t="e">
        <f t="shared" si="36"/>
        <v>#DIV/0!</v>
      </c>
      <c r="D532" s="246"/>
      <c r="E532" s="97" t="e">
        <f t="shared" si="37"/>
        <v>#DIV/0!</v>
      </c>
    </row>
    <row r="533" spans="1:5" ht="15">
      <c r="A533" s="139" t="s">
        <v>326</v>
      </c>
      <c r="B533" s="136"/>
      <c r="C533" s="97" t="e">
        <f t="shared" si="36"/>
        <v>#DIV/0!</v>
      </c>
      <c r="D533" s="246"/>
      <c r="E533" s="97" t="e">
        <f t="shared" si="37"/>
        <v>#DIV/0!</v>
      </c>
    </row>
    <row r="534" spans="1:5" ht="15">
      <c r="A534" s="139" t="s">
        <v>273</v>
      </c>
      <c r="B534" s="136"/>
      <c r="C534" s="97" t="e">
        <f t="shared" si="36"/>
        <v>#DIV/0!</v>
      </c>
      <c r="D534" s="246"/>
      <c r="E534" s="97" t="e">
        <f t="shared" si="37"/>
        <v>#DIV/0!</v>
      </c>
    </row>
    <row r="535" spans="1:5" ht="15">
      <c r="A535" s="139" t="s">
        <v>274</v>
      </c>
      <c r="B535" s="137"/>
      <c r="C535" s="97" t="e">
        <f t="shared" si="36"/>
        <v>#DIV/0!</v>
      </c>
      <c r="D535" s="246"/>
      <c r="E535" s="97" t="e">
        <f t="shared" si="37"/>
        <v>#DIV/0!</v>
      </c>
    </row>
    <row r="536" spans="1:5" ht="15">
      <c r="A536" s="352" t="s">
        <v>342</v>
      </c>
      <c r="B536" s="137"/>
      <c r="C536" s="97" t="e">
        <f aca="true" t="shared" si="38" ref="C536:C542">B536/B$543*100</f>
        <v>#DIV/0!</v>
      </c>
      <c r="D536" s="246"/>
      <c r="E536" s="97" t="e">
        <f aca="true" t="shared" si="39" ref="E536:E542">D536/D$543*100</f>
        <v>#DIV/0!</v>
      </c>
    </row>
    <row r="537" spans="1:5" ht="15">
      <c r="A537" s="140" t="s">
        <v>291</v>
      </c>
      <c r="B537" s="137"/>
      <c r="C537" s="97" t="e">
        <f t="shared" si="38"/>
        <v>#DIV/0!</v>
      </c>
      <c r="D537" s="246"/>
      <c r="E537" s="97" t="e">
        <f t="shared" si="39"/>
        <v>#DIV/0!</v>
      </c>
    </row>
    <row r="538" spans="1:5" ht="15">
      <c r="A538" s="140" t="s">
        <v>298</v>
      </c>
      <c r="B538" s="137"/>
      <c r="C538" s="97" t="e">
        <f t="shared" si="38"/>
        <v>#DIV/0!</v>
      </c>
      <c r="D538" s="246"/>
      <c r="E538" s="97" t="e">
        <f t="shared" si="39"/>
        <v>#DIV/0!</v>
      </c>
    </row>
    <row r="539" spans="1:5" ht="15">
      <c r="A539" s="351" t="s">
        <v>343</v>
      </c>
      <c r="B539" s="137"/>
      <c r="C539" s="97" t="e">
        <f t="shared" si="38"/>
        <v>#DIV/0!</v>
      </c>
      <c r="D539" s="246"/>
      <c r="E539" s="97" t="e">
        <f t="shared" si="39"/>
        <v>#DIV/0!</v>
      </c>
    </row>
    <row r="540" spans="1:5" ht="15">
      <c r="A540" s="216" t="s">
        <v>402</v>
      </c>
      <c r="B540" s="137"/>
      <c r="C540" s="97" t="e">
        <f t="shared" si="38"/>
        <v>#DIV/0!</v>
      </c>
      <c r="D540" s="246"/>
      <c r="E540" s="97" t="e">
        <f t="shared" si="39"/>
        <v>#DIV/0!</v>
      </c>
    </row>
    <row r="541" spans="1:5" ht="15">
      <c r="A541" s="216" t="s">
        <v>403</v>
      </c>
      <c r="B541" s="137"/>
      <c r="C541" s="97" t="e">
        <f t="shared" si="38"/>
        <v>#DIV/0!</v>
      </c>
      <c r="D541" s="246"/>
      <c r="E541" s="97" t="e">
        <f t="shared" si="39"/>
        <v>#DIV/0!</v>
      </c>
    </row>
    <row r="542" spans="1:5" ht="15" thickBot="1">
      <c r="A542" s="141" t="s">
        <v>383</v>
      </c>
      <c r="B542" s="137"/>
      <c r="C542" s="97" t="e">
        <f t="shared" si="38"/>
        <v>#DIV/0!</v>
      </c>
      <c r="D542" s="246"/>
      <c r="E542" s="97" t="e">
        <f t="shared" si="39"/>
        <v>#DIV/0!</v>
      </c>
    </row>
    <row r="543" spans="1:5" ht="16.5" thickBot="1">
      <c r="A543" s="677" t="s">
        <v>256</v>
      </c>
      <c r="B543" s="678">
        <f>SUM(B472:B542)</f>
        <v>0</v>
      </c>
      <c r="C543" s="681"/>
      <c r="D543" s="678">
        <f>SUM(D472:D542)</f>
        <v>0</v>
      </c>
      <c r="E543" s="681"/>
    </row>
    <row r="544" spans="1:5" ht="16.5" thickBot="1">
      <c r="A544" s="237" t="s">
        <v>284</v>
      </c>
      <c r="B544" s="235">
        <f>SUM('Plan2 - UTI'!C134:C137)</f>
        <v>0</v>
      </c>
      <c r="D544" s="236">
        <f>'Plan2 - UTI'!C138</f>
        <v>0</v>
      </c>
      <c r="E544" s="32"/>
    </row>
    <row r="545" spans="1:5" ht="15" thickBot="1">
      <c r="A545" s="17"/>
      <c r="B545" s="33"/>
      <c r="C545" s="32"/>
      <c r="D545" s="33"/>
      <c r="E545" s="32"/>
    </row>
    <row r="546" spans="1:5" ht="16.5" thickBot="1">
      <c r="A546" s="669" t="s">
        <v>46</v>
      </c>
      <c r="B546" s="670" t="s">
        <v>81</v>
      </c>
      <c r="C546" s="671"/>
      <c r="D546" s="672" t="s">
        <v>90</v>
      </c>
      <c r="E546" s="673"/>
    </row>
    <row r="547" spans="1:5" ht="36" customHeight="1" thickBot="1">
      <c r="A547" s="142" t="s">
        <v>252</v>
      </c>
      <c r="B547" s="143" t="s">
        <v>253</v>
      </c>
      <c r="C547" s="143" t="s">
        <v>254</v>
      </c>
      <c r="D547" s="143" t="s">
        <v>255</v>
      </c>
      <c r="E547" s="143" t="s">
        <v>254</v>
      </c>
    </row>
    <row r="548" spans="1:5" ht="14.25">
      <c r="A548" s="139" t="s">
        <v>360</v>
      </c>
      <c r="B548" s="245"/>
      <c r="C548" s="138" t="e">
        <f aca="true" t="shared" si="40" ref="C548:C579">B548/B$619*100</f>
        <v>#DIV/0!</v>
      </c>
      <c r="D548" s="245"/>
      <c r="E548" s="138" t="e">
        <f aca="true" t="shared" si="41" ref="E548:E579">D548/D$619*100</f>
        <v>#DIV/0!</v>
      </c>
    </row>
    <row r="549" spans="1:5" ht="14.25">
      <c r="A549" s="139" t="s">
        <v>358</v>
      </c>
      <c r="B549" s="246"/>
      <c r="C549" s="97" t="e">
        <f t="shared" si="40"/>
        <v>#DIV/0!</v>
      </c>
      <c r="D549" s="246"/>
      <c r="E549" s="97" t="e">
        <f t="shared" si="41"/>
        <v>#DIV/0!</v>
      </c>
    </row>
    <row r="550" spans="1:5" ht="14.25">
      <c r="A550" s="139" t="s">
        <v>359</v>
      </c>
      <c r="B550" s="246"/>
      <c r="C550" s="97" t="e">
        <f t="shared" si="40"/>
        <v>#DIV/0!</v>
      </c>
      <c r="D550" s="246"/>
      <c r="E550" s="97" t="e">
        <f t="shared" si="41"/>
        <v>#DIV/0!</v>
      </c>
    </row>
    <row r="551" spans="1:5" ht="14.25">
      <c r="A551" s="139" t="s">
        <v>286</v>
      </c>
      <c r="B551" s="246"/>
      <c r="C551" s="97" t="e">
        <f t="shared" si="40"/>
        <v>#DIV/0!</v>
      </c>
      <c r="D551" s="246"/>
      <c r="E551" s="97" t="e">
        <f t="shared" si="41"/>
        <v>#DIV/0!</v>
      </c>
    </row>
    <row r="552" spans="1:5" ht="14.25">
      <c r="A552" s="139" t="s">
        <v>287</v>
      </c>
      <c r="B552" s="246"/>
      <c r="C552" s="97" t="e">
        <f t="shared" si="40"/>
        <v>#DIV/0!</v>
      </c>
      <c r="D552" s="246"/>
      <c r="E552" s="97" t="e">
        <f t="shared" si="41"/>
        <v>#DIV/0!</v>
      </c>
    </row>
    <row r="553" spans="1:5" ht="14.25">
      <c r="A553" s="139" t="s">
        <v>288</v>
      </c>
      <c r="B553" s="246"/>
      <c r="C553" s="97" t="e">
        <f t="shared" si="40"/>
        <v>#DIV/0!</v>
      </c>
      <c r="D553" s="246"/>
      <c r="E553" s="97" t="e">
        <f t="shared" si="41"/>
        <v>#DIV/0!</v>
      </c>
    </row>
    <row r="554" spans="1:5" ht="14.25">
      <c r="A554" s="139" t="s">
        <v>289</v>
      </c>
      <c r="B554" s="246"/>
      <c r="C554" s="97" t="e">
        <f t="shared" si="40"/>
        <v>#DIV/0!</v>
      </c>
      <c r="D554" s="246"/>
      <c r="E554" s="97" t="e">
        <f t="shared" si="41"/>
        <v>#DIV/0!</v>
      </c>
    </row>
    <row r="555" spans="1:5" ht="14.25">
      <c r="A555" s="139" t="s">
        <v>290</v>
      </c>
      <c r="B555" s="246"/>
      <c r="C555" s="97" t="e">
        <f t="shared" si="40"/>
        <v>#DIV/0!</v>
      </c>
      <c r="D555" s="246"/>
      <c r="E555" s="97" t="e">
        <f t="shared" si="41"/>
        <v>#DIV/0!</v>
      </c>
    </row>
    <row r="556" spans="1:5" ht="14.25">
      <c r="A556" s="139" t="s">
        <v>373</v>
      </c>
      <c r="B556" s="246"/>
      <c r="C556" s="97" t="e">
        <f t="shared" si="40"/>
        <v>#DIV/0!</v>
      </c>
      <c r="D556" s="246"/>
      <c r="E556" s="97" t="e">
        <f t="shared" si="41"/>
        <v>#DIV/0!</v>
      </c>
    </row>
    <row r="557" spans="1:5" ht="15">
      <c r="A557" s="139" t="s">
        <v>363</v>
      </c>
      <c r="B557" s="246"/>
      <c r="C557" s="97" t="e">
        <f t="shared" si="40"/>
        <v>#DIV/0!</v>
      </c>
      <c r="D557" s="246"/>
      <c r="E557" s="97" t="e">
        <f t="shared" si="41"/>
        <v>#DIV/0!</v>
      </c>
    </row>
    <row r="558" spans="1:5" ht="15">
      <c r="A558" s="298" t="s">
        <v>361</v>
      </c>
      <c r="B558" s="246"/>
      <c r="C558" s="97" t="e">
        <f t="shared" si="40"/>
        <v>#DIV/0!</v>
      </c>
      <c r="D558" s="246"/>
      <c r="E558" s="97" t="e">
        <f t="shared" si="41"/>
        <v>#DIV/0!</v>
      </c>
    </row>
    <row r="559" spans="1:5" ht="15">
      <c r="A559" s="298" t="s">
        <v>362</v>
      </c>
      <c r="B559" s="246"/>
      <c r="C559" s="97" t="e">
        <f t="shared" si="40"/>
        <v>#DIV/0!</v>
      </c>
      <c r="D559" s="246"/>
      <c r="E559" s="97" t="e">
        <f t="shared" si="41"/>
        <v>#DIV/0!</v>
      </c>
    </row>
    <row r="560" spans="1:5" ht="15">
      <c r="A560" s="139" t="s">
        <v>285</v>
      </c>
      <c r="B560" s="246"/>
      <c r="C560" s="97" t="e">
        <f t="shared" si="40"/>
        <v>#DIV/0!</v>
      </c>
      <c r="D560" s="246"/>
      <c r="E560" s="97" t="e">
        <f t="shared" si="41"/>
        <v>#DIV/0!</v>
      </c>
    </row>
    <row r="561" spans="1:5" ht="15">
      <c r="A561" s="139" t="s">
        <v>327</v>
      </c>
      <c r="B561" s="246"/>
      <c r="C561" s="97" t="e">
        <f t="shared" si="40"/>
        <v>#DIV/0!</v>
      </c>
      <c r="D561" s="246"/>
      <c r="E561" s="97" t="e">
        <f t="shared" si="41"/>
        <v>#DIV/0!</v>
      </c>
    </row>
    <row r="562" spans="1:5" ht="15">
      <c r="A562" s="352" t="s">
        <v>337</v>
      </c>
      <c r="B562" s="246"/>
      <c r="C562" s="97" t="e">
        <f t="shared" si="40"/>
        <v>#DIV/0!</v>
      </c>
      <c r="D562" s="246"/>
      <c r="E562" s="97" t="e">
        <f t="shared" si="41"/>
        <v>#DIV/0!</v>
      </c>
    </row>
    <row r="563" spans="1:5" ht="15">
      <c r="A563" s="139" t="s">
        <v>374</v>
      </c>
      <c r="B563" s="246"/>
      <c r="C563" s="97" t="e">
        <f t="shared" si="40"/>
        <v>#DIV/0!</v>
      </c>
      <c r="D563" s="246"/>
      <c r="E563" s="97" t="e">
        <f t="shared" si="41"/>
        <v>#DIV/0!</v>
      </c>
    </row>
    <row r="564" spans="1:5" ht="15">
      <c r="A564" s="492" t="s">
        <v>375</v>
      </c>
      <c r="B564" s="246"/>
      <c r="C564" s="97" t="e">
        <f t="shared" si="40"/>
        <v>#DIV/0!</v>
      </c>
      <c r="D564" s="246"/>
      <c r="E564" s="97" t="e">
        <f t="shared" si="41"/>
        <v>#DIV/0!</v>
      </c>
    </row>
    <row r="565" spans="1:5" ht="15">
      <c r="A565" s="492" t="s">
        <v>376</v>
      </c>
      <c r="B565" s="246"/>
      <c r="C565" s="97" t="e">
        <f t="shared" si="40"/>
        <v>#DIV/0!</v>
      </c>
      <c r="D565" s="246"/>
      <c r="E565" s="97" t="e">
        <f t="shared" si="41"/>
        <v>#DIV/0!</v>
      </c>
    </row>
    <row r="566" spans="1:5" ht="15">
      <c r="A566" s="216" t="s">
        <v>401</v>
      </c>
      <c r="B566" s="246"/>
      <c r="C566" s="97" t="e">
        <f t="shared" si="40"/>
        <v>#DIV/0!</v>
      </c>
      <c r="D566" s="246"/>
      <c r="E566" s="97" t="e">
        <f t="shared" si="41"/>
        <v>#DIV/0!</v>
      </c>
    </row>
    <row r="567" spans="1:5" ht="15">
      <c r="A567" s="139" t="s">
        <v>406</v>
      </c>
      <c r="B567" s="246"/>
      <c r="C567" s="97" t="e">
        <f t="shared" si="40"/>
        <v>#DIV/0!</v>
      </c>
      <c r="D567" s="246"/>
      <c r="E567" s="97" t="e">
        <f t="shared" si="41"/>
        <v>#DIV/0!</v>
      </c>
    </row>
    <row r="568" spans="1:5" ht="15">
      <c r="A568" s="140" t="s">
        <v>407</v>
      </c>
      <c r="B568" s="246"/>
      <c r="C568" s="97" t="e">
        <f t="shared" si="40"/>
        <v>#DIV/0!</v>
      </c>
      <c r="D568" s="246"/>
      <c r="E568" s="97" t="e">
        <f t="shared" si="41"/>
        <v>#DIV/0!</v>
      </c>
    </row>
    <row r="569" spans="1:5" ht="15">
      <c r="A569" s="139" t="s">
        <v>408</v>
      </c>
      <c r="B569" s="246"/>
      <c r="C569" s="97" t="e">
        <f t="shared" si="40"/>
        <v>#DIV/0!</v>
      </c>
      <c r="D569" s="246"/>
      <c r="E569" s="97" t="e">
        <f t="shared" si="41"/>
        <v>#DIV/0!</v>
      </c>
    </row>
    <row r="570" spans="1:5" ht="15">
      <c r="A570" s="352" t="s">
        <v>409</v>
      </c>
      <c r="B570" s="246"/>
      <c r="C570" s="97" t="e">
        <f t="shared" si="40"/>
        <v>#DIV/0!</v>
      </c>
      <c r="D570" s="246"/>
      <c r="E570" s="97" t="e">
        <f t="shared" si="41"/>
        <v>#DIV/0!</v>
      </c>
    </row>
    <row r="571" spans="1:5" ht="15">
      <c r="A571" s="351" t="s">
        <v>410</v>
      </c>
      <c r="B571" s="246"/>
      <c r="C571" s="97" t="e">
        <f t="shared" si="40"/>
        <v>#DIV/0!</v>
      </c>
      <c r="D571" s="246"/>
      <c r="E571" s="97" t="e">
        <f t="shared" si="41"/>
        <v>#DIV/0!</v>
      </c>
    </row>
    <row r="572" spans="1:5" ht="15">
      <c r="A572" s="140" t="s">
        <v>411</v>
      </c>
      <c r="B572" s="246"/>
      <c r="C572" s="97" t="e">
        <f t="shared" si="40"/>
        <v>#DIV/0!</v>
      </c>
      <c r="D572" s="246"/>
      <c r="E572" s="97" t="e">
        <f t="shared" si="41"/>
        <v>#DIV/0!</v>
      </c>
    </row>
    <row r="573" spans="1:5" ht="15">
      <c r="A573" s="140" t="s">
        <v>412</v>
      </c>
      <c r="B573" s="246"/>
      <c r="C573" s="97" t="e">
        <f t="shared" si="40"/>
        <v>#DIV/0!</v>
      </c>
      <c r="D573" s="246"/>
      <c r="E573" s="97" t="e">
        <f t="shared" si="41"/>
        <v>#DIV/0!</v>
      </c>
    </row>
    <row r="574" spans="1:5" ht="15">
      <c r="A574" s="298" t="s">
        <v>303</v>
      </c>
      <c r="B574" s="246"/>
      <c r="C574" s="97" t="e">
        <f t="shared" si="40"/>
        <v>#DIV/0!</v>
      </c>
      <c r="D574" s="246"/>
      <c r="E574" s="97" t="e">
        <f t="shared" si="41"/>
        <v>#DIV/0!</v>
      </c>
    </row>
    <row r="575" spans="1:5" ht="15">
      <c r="A575" s="298" t="s">
        <v>299</v>
      </c>
      <c r="B575" s="247"/>
      <c r="C575" s="97" t="e">
        <f t="shared" si="40"/>
        <v>#DIV/0!</v>
      </c>
      <c r="D575" s="246"/>
      <c r="E575" s="97" t="e">
        <f t="shared" si="41"/>
        <v>#DIV/0!</v>
      </c>
    </row>
    <row r="576" spans="1:5" ht="15">
      <c r="A576" s="298" t="s">
        <v>300</v>
      </c>
      <c r="B576" s="136"/>
      <c r="C576" s="97" t="e">
        <f t="shared" si="40"/>
        <v>#DIV/0!</v>
      </c>
      <c r="D576" s="246"/>
      <c r="E576" s="97" t="e">
        <f t="shared" si="41"/>
        <v>#DIV/0!</v>
      </c>
    </row>
    <row r="577" spans="1:5" ht="15">
      <c r="A577" s="298" t="s">
        <v>405</v>
      </c>
      <c r="B577" s="136"/>
      <c r="C577" s="97" t="e">
        <f t="shared" si="40"/>
        <v>#DIV/0!</v>
      </c>
      <c r="D577" s="246"/>
      <c r="E577" s="97" t="e">
        <f t="shared" si="41"/>
        <v>#DIV/0!</v>
      </c>
    </row>
    <row r="578" spans="1:5" ht="15">
      <c r="A578" s="298" t="s">
        <v>404</v>
      </c>
      <c r="B578" s="136"/>
      <c r="C578" s="97" t="e">
        <f t="shared" si="40"/>
        <v>#DIV/0!</v>
      </c>
      <c r="D578" s="246"/>
      <c r="E578" s="97" t="e">
        <f t="shared" si="41"/>
        <v>#DIV/0!</v>
      </c>
    </row>
    <row r="579" spans="1:5" ht="15">
      <c r="A579" s="139" t="s">
        <v>270</v>
      </c>
      <c r="B579" s="136"/>
      <c r="C579" s="97" t="e">
        <f t="shared" si="40"/>
        <v>#DIV/0!</v>
      </c>
      <c r="D579" s="246"/>
      <c r="E579" s="97" t="e">
        <f t="shared" si="41"/>
        <v>#DIV/0!</v>
      </c>
    </row>
    <row r="580" spans="1:5" ht="15">
      <c r="A580" s="139" t="s">
        <v>271</v>
      </c>
      <c r="B580" s="136"/>
      <c r="C580" s="97" t="e">
        <f aca="true" t="shared" si="42" ref="C580:C611">B580/B$619*100</f>
        <v>#DIV/0!</v>
      </c>
      <c r="D580" s="246"/>
      <c r="E580" s="97" t="e">
        <f aca="true" t="shared" si="43" ref="E580:E611">D580/D$619*100</f>
        <v>#DIV/0!</v>
      </c>
    </row>
    <row r="581" spans="1:5" ht="15">
      <c r="A581" s="139" t="s">
        <v>269</v>
      </c>
      <c r="B581" s="136"/>
      <c r="C581" s="97" t="e">
        <f t="shared" si="42"/>
        <v>#DIV/0!</v>
      </c>
      <c r="D581" s="246"/>
      <c r="E581" s="97" t="e">
        <f t="shared" si="43"/>
        <v>#DIV/0!</v>
      </c>
    </row>
    <row r="582" spans="1:5" ht="15">
      <c r="A582" s="139" t="s">
        <v>272</v>
      </c>
      <c r="B582" s="136"/>
      <c r="C582" s="97" t="e">
        <f t="shared" si="42"/>
        <v>#DIV/0!</v>
      </c>
      <c r="D582" s="246"/>
      <c r="E582" s="97" t="e">
        <f t="shared" si="43"/>
        <v>#DIV/0!</v>
      </c>
    </row>
    <row r="583" spans="1:5" ht="15">
      <c r="A583" s="139" t="s">
        <v>371</v>
      </c>
      <c r="B583" s="136"/>
      <c r="C583" s="97" t="e">
        <f t="shared" si="42"/>
        <v>#DIV/0!</v>
      </c>
      <c r="D583" s="246"/>
      <c r="E583" s="97" t="e">
        <f t="shared" si="43"/>
        <v>#DIV/0!</v>
      </c>
    </row>
    <row r="584" spans="1:5" ht="15">
      <c r="A584" s="139" t="s">
        <v>372</v>
      </c>
      <c r="B584" s="136"/>
      <c r="C584" s="97" t="e">
        <f t="shared" si="42"/>
        <v>#DIV/0!</v>
      </c>
      <c r="D584" s="246"/>
      <c r="E584" s="97" t="e">
        <f t="shared" si="43"/>
        <v>#DIV/0!</v>
      </c>
    </row>
    <row r="585" spans="1:5" ht="15">
      <c r="A585" s="139" t="s">
        <v>302</v>
      </c>
      <c r="B585" s="136"/>
      <c r="C585" s="97" t="e">
        <f t="shared" si="42"/>
        <v>#DIV/0!</v>
      </c>
      <c r="D585" s="246"/>
      <c r="E585" s="97" t="e">
        <f t="shared" si="43"/>
        <v>#DIV/0!</v>
      </c>
    </row>
    <row r="586" spans="1:5" ht="15">
      <c r="A586" s="139" t="s">
        <v>336</v>
      </c>
      <c r="B586" s="136"/>
      <c r="C586" s="97" t="e">
        <f t="shared" si="42"/>
        <v>#DIV/0!</v>
      </c>
      <c r="D586" s="246"/>
      <c r="E586" s="97" t="e">
        <f t="shared" si="43"/>
        <v>#DIV/0!</v>
      </c>
    </row>
    <row r="587" spans="1:5" ht="15">
      <c r="A587" s="139" t="s">
        <v>301</v>
      </c>
      <c r="B587" s="136"/>
      <c r="C587" s="97" t="e">
        <f t="shared" si="42"/>
        <v>#DIV/0!</v>
      </c>
      <c r="D587" s="246"/>
      <c r="E587" s="97" t="e">
        <f t="shared" si="43"/>
        <v>#DIV/0!</v>
      </c>
    </row>
    <row r="588" spans="1:5" ht="15">
      <c r="A588" s="351" t="s">
        <v>339</v>
      </c>
      <c r="B588" s="136"/>
      <c r="C588" s="97" t="e">
        <f t="shared" si="42"/>
        <v>#DIV/0!</v>
      </c>
      <c r="D588" s="246"/>
      <c r="E588" s="97" t="e">
        <f t="shared" si="43"/>
        <v>#DIV/0!</v>
      </c>
    </row>
    <row r="589" spans="1:5" ht="15">
      <c r="A589" s="351" t="s">
        <v>340</v>
      </c>
      <c r="B589" s="136"/>
      <c r="C589" s="97" t="e">
        <f t="shared" si="42"/>
        <v>#DIV/0!</v>
      </c>
      <c r="D589" s="246"/>
      <c r="E589" s="97" t="e">
        <f t="shared" si="43"/>
        <v>#DIV/0!</v>
      </c>
    </row>
    <row r="590" spans="1:5" ht="15">
      <c r="A590" s="139" t="s">
        <v>364</v>
      </c>
      <c r="B590" s="136"/>
      <c r="C590" s="97" t="e">
        <f t="shared" si="42"/>
        <v>#DIV/0!</v>
      </c>
      <c r="D590" s="246"/>
      <c r="E590" s="97" t="e">
        <f t="shared" si="43"/>
        <v>#DIV/0!</v>
      </c>
    </row>
    <row r="591" spans="1:5" ht="15">
      <c r="A591" s="139" t="s">
        <v>365</v>
      </c>
      <c r="B591" s="136"/>
      <c r="C591" s="97" t="e">
        <f t="shared" si="42"/>
        <v>#DIV/0!</v>
      </c>
      <c r="D591" s="246"/>
      <c r="E591" s="97" t="e">
        <f t="shared" si="43"/>
        <v>#DIV/0!</v>
      </c>
    </row>
    <row r="592" spans="1:5" ht="15">
      <c r="A592" s="139" t="s">
        <v>366</v>
      </c>
      <c r="B592" s="136"/>
      <c r="C592" s="97" t="e">
        <f t="shared" si="42"/>
        <v>#DIV/0!</v>
      </c>
      <c r="D592" s="246"/>
      <c r="E592" s="97" t="e">
        <f t="shared" si="43"/>
        <v>#DIV/0!</v>
      </c>
    </row>
    <row r="593" spans="1:5" ht="15">
      <c r="A593" s="352" t="s">
        <v>367</v>
      </c>
      <c r="B593" s="136"/>
      <c r="C593" s="97" t="e">
        <f t="shared" si="42"/>
        <v>#DIV/0!</v>
      </c>
      <c r="D593" s="246"/>
      <c r="E593" s="97" t="e">
        <f t="shared" si="43"/>
        <v>#DIV/0!</v>
      </c>
    </row>
    <row r="594" spans="1:5" ht="13.5" customHeight="1">
      <c r="A594" s="528" t="s">
        <v>370</v>
      </c>
      <c r="B594" s="136"/>
      <c r="C594" s="97" t="e">
        <f t="shared" si="42"/>
        <v>#DIV/0!</v>
      </c>
      <c r="D594" s="246"/>
      <c r="E594" s="97" t="e">
        <f t="shared" si="43"/>
        <v>#DIV/0!</v>
      </c>
    </row>
    <row r="595" spans="1:5" ht="15">
      <c r="A595" s="529" t="s">
        <v>368</v>
      </c>
      <c r="B595" s="136"/>
      <c r="C595" s="97" t="e">
        <f t="shared" si="42"/>
        <v>#DIV/0!</v>
      </c>
      <c r="D595" s="246"/>
      <c r="E595" s="97" t="e">
        <f t="shared" si="43"/>
        <v>#DIV/0!</v>
      </c>
    </row>
    <row r="596" spans="1:5" ht="15">
      <c r="A596" s="529" t="s">
        <v>369</v>
      </c>
      <c r="B596" s="136"/>
      <c r="C596" s="97" t="e">
        <f t="shared" si="42"/>
        <v>#DIV/0!</v>
      </c>
      <c r="D596" s="246"/>
      <c r="E596" s="97" t="e">
        <f t="shared" si="43"/>
        <v>#DIV/0!</v>
      </c>
    </row>
    <row r="597" spans="1:5" ht="15">
      <c r="A597" s="530" t="s">
        <v>377</v>
      </c>
      <c r="B597" s="136"/>
      <c r="C597" s="97" t="e">
        <f t="shared" si="42"/>
        <v>#DIV/0!</v>
      </c>
      <c r="D597" s="246"/>
      <c r="E597" s="97" t="e">
        <f t="shared" si="43"/>
        <v>#DIV/0!</v>
      </c>
    </row>
    <row r="598" spans="1:5" ht="15">
      <c r="A598" s="298" t="s">
        <v>378</v>
      </c>
      <c r="B598" s="136"/>
      <c r="C598" s="97" t="e">
        <f t="shared" si="42"/>
        <v>#DIV/0!</v>
      </c>
      <c r="D598" s="246"/>
      <c r="E598" s="97" t="e">
        <f t="shared" si="43"/>
        <v>#DIV/0!</v>
      </c>
    </row>
    <row r="599" spans="1:5" ht="15">
      <c r="A599" s="298" t="s">
        <v>379</v>
      </c>
      <c r="B599" s="136"/>
      <c r="C599" s="97" t="e">
        <f t="shared" si="42"/>
        <v>#DIV/0!</v>
      </c>
      <c r="D599" s="246"/>
      <c r="E599" s="97" t="e">
        <f t="shared" si="43"/>
        <v>#DIV/0!</v>
      </c>
    </row>
    <row r="600" spans="1:5" ht="15">
      <c r="A600" s="491" t="s">
        <v>380</v>
      </c>
      <c r="B600" s="137"/>
      <c r="C600" s="97" t="e">
        <f t="shared" si="42"/>
        <v>#DIV/0!</v>
      </c>
      <c r="D600" s="246"/>
      <c r="E600" s="97" t="e">
        <f t="shared" si="43"/>
        <v>#DIV/0!</v>
      </c>
    </row>
    <row r="601" spans="1:5" ht="15">
      <c r="A601" s="298" t="s">
        <v>381</v>
      </c>
      <c r="B601" s="137"/>
      <c r="C601" s="97" t="e">
        <f t="shared" si="42"/>
        <v>#DIV/0!</v>
      </c>
      <c r="D601" s="246"/>
      <c r="E601" s="97" t="e">
        <f t="shared" si="43"/>
        <v>#DIV/0!</v>
      </c>
    </row>
    <row r="602" spans="1:5" ht="15">
      <c r="A602" s="298" t="s">
        <v>382</v>
      </c>
      <c r="B602" s="137"/>
      <c r="C602" s="97" t="e">
        <f t="shared" si="42"/>
        <v>#DIV/0!</v>
      </c>
      <c r="D602" s="246"/>
      <c r="E602" s="97" t="e">
        <f t="shared" si="43"/>
        <v>#DIV/0!</v>
      </c>
    </row>
    <row r="603" spans="1:5" ht="15">
      <c r="A603" s="139" t="s">
        <v>292</v>
      </c>
      <c r="B603" s="136"/>
      <c r="C603" s="97" t="e">
        <f t="shared" si="42"/>
        <v>#DIV/0!</v>
      </c>
      <c r="D603" s="246"/>
      <c r="E603" s="97" t="e">
        <f t="shared" si="43"/>
        <v>#DIV/0!</v>
      </c>
    </row>
    <row r="604" spans="1:5" ht="15">
      <c r="A604" s="139" t="s">
        <v>293</v>
      </c>
      <c r="B604" s="136"/>
      <c r="C604" s="97" t="e">
        <f t="shared" si="42"/>
        <v>#DIV/0!</v>
      </c>
      <c r="D604" s="246"/>
      <c r="E604" s="97" t="e">
        <f t="shared" si="43"/>
        <v>#DIV/0!</v>
      </c>
    </row>
    <row r="605" spans="1:5" ht="15">
      <c r="A605" s="352" t="s">
        <v>341</v>
      </c>
      <c r="B605" s="136"/>
      <c r="C605" s="97" t="e">
        <f t="shared" si="42"/>
        <v>#DIV/0!</v>
      </c>
      <c r="D605" s="246"/>
      <c r="E605" s="97" t="e">
        <f t="shared" si="43"/>
        <v>#DIV/0!</v>
      </c>
    </row>
    <row r="606" spans="1:5" ht="15">
      <c r="A606" s="139" t="s">
        <v>294</v>
      </c>
      <c r="B606" s="136"/>
      <c r="C606" s="97" t="e">
        <f t="shared" si="42"/>
        <v>#DIV/0!</v>
      </c>
      <c r="D606" s="246"/>
      <c r="E606" s="97" t="e">
        <f t="shared" si="43"/>
        <v>#DIV/0!</v>
      </c>
    </row>
    <row r="607" spans="1:5" ht="15">
      <c r="A607" s="139" t="s">
        <v>295</v>
      </c>
      <c r="B607" s="136"/>
      <c r="C607" s="97" t="e">
        <f t="shared" si="42"/>
        <v>#DIV/0!</v>
      </c>
      <c r="D607" s="246"/>
      <c r="E607" s="97" t="e">
        <f t="shared" si="43"/>
        <v>#DIV/0!</v>
      </c>
    </row>
    <row r="608" spans="1:5" ht="15">
      <c r="A608" s="139" t="s">
        <v>296</v>
      </c>
      <c r="B608" s="136"/>
      <c r="C608" s="97" t="e">
        <f t="shared" si="42"/>
        <v>#DIV/0!</v>
      </c>
      <c r="D608" s="246"/>
      <c r="E608" s="97" t="e">
        <f t="shared" si="43"/>
        <v>#DIV/0!</v>
      </c>
    </row>
    <row r="609" spans="1:5" ht="15">
      <c r="A609" s="139" t="s">
        <v>326</v>
      </c>
      <c r="B609" s="136"/>
      <c r="C609" s="97" t="e">
        <f t="shared" si="42"/>
        <v>#DIV/0!</v>
      </c>
      <c r="D609" s="246"/>
      <c r="E609" s="97" t="e">
        <f t="shared" si="43"/>
        <v>#DIV/0!</v>
      </c>
    </row>
    <row r="610" spans="1:5" ht="15">
      <c r="A610" s="139" t="s">
        <v>273</v>
      </c>
      <c r="B610" s="136"/>
      <c r="C610" s="97" t="e">
        <f t="shared" si="42"/>
        <v>#DIV/0!</v>
      </c>
      <c r="D610" s="246"/>
      <c r="E610" s="97" t="e">
        <f t="shared" si="43"/>
        <v>#DIV/0!</v>
      </c>
    </row>
    <row r="611" spans="1:5" ht="15">
      <c r="A611" s="139" t="s">
        <v>274</v>
      </c>
      <c r="B611" s="137"/>
      <c r="C611" s="97" t="e">
        <f t="shared" si="42"/>
        <v>#DIV/0!</v>
      </c>
      <c r="D611" s="246"/>
      <c r="E611" s="97" t="e">
        <f t="shared" si="43"/>
        <v>#DIV/0!</v>
      </c>
    </row>
    <row r="612" spans="1:5" ht="15">
      <c r="A612" s="352" t="s">
        <v>342</v>
      </c>
      <c r="B612" s="137"/>
      <c r="C612" s="97" t="e">
        <f aca="true" t="shared" si="44" ref="C612:C618">B612/B$619*100</f>
        <v>#DIV/0!</v>
      </c>
      <c r="D612" s="246"/>
      <c r="E612" s="97" t="e">
        <f aca="true" t="shared" si="45" ref="E612:E618">D612/D$619*100</f>
        <v>#DIV/0!</v>
      </c>
    </row>
    <row r="613" spans="1:5" ht="15">
      <c r="A613" s="140" t="s">
        <v>291</v>
      </c>
      <c r="B613" s="137"/>
      <c r="C613" s="97" t="e">
        <f t="shared" si="44"/>
        <v>#DIV/0!</v>
      </c>
      <c r="D613" s="246"/>
      <c r="E613" s="97" t="e">
        <f t="shared" si="45"/>
        <v>#DIV/0!</v>
      </c>
    </row>
    <row r="614" spans="1:5" ht="15">
      <c r="A614" s="140" t="s">
        <v>298</v>
      </c>
      <c r="B614" s="137"/>
      <c r="C614" s="97" t="e">
        <f t="shared" si="44"/>
        <v>#DIV/0!</v>
      </c>
      <c r="D614" s="246"/>
      <c r="E614" s="97" t="e">
        <f t="shared" si="45"/>
        <v>#DIV/0!</v>
      </c>
    </row>
    <row r="615" spans="1:5" ht="15">
      <c r="A615" s="351" t="s">
        <v>343</v>
      </c>
      <c r="B615" s="137"/>
      <c r="C615" s="97" t="e">
        <f t="shared" si="44"/>
        <v>#DIV/0!</v>
      </c>
      <c r="D615" s="246"/>
      <c r="E615" s="97" t="e">
        <f t="shared" si="45"/>
        <v>#DIV/0!</v>
      </c>
    </row>
    <row r="616" spans="1:5" ht="15">
      <c r="A616" s="216" t="s">
        <v>402</v>
      </c>
      <c r="B616" s="137"/>
      <c r="C616" s="97" t="e">
        <f t="shared" si="44"/>
        <v>#DIV/0!</v>
      </c>
      <c r="D616" s="246"/>
      <c r="E616" s="97" t="e">
        <f t="shared" si="45"/>
        <v>#DIV/0!</v>
      </c>
    </row>
    <row r="617" spans="1:5" ht="15">
      <c r="A617" s="216" t="s">
        <v>403</v>
      </c>
      <c r="B617" s="137"/>
      <c r="C617" s="97" t="e">
        <f t="shared" si="44"/>
        <v>#DIV/0!</v>
      </c>
      <c r="D617" s="246"/>
      <c r="E617" s="97" t="e">
        <f t="shared" si="45"/>
        <v>#DIV/0!</v>
      </c>
    </row>
    <row r="618" spans="1:5" ht="15" thickBot="1">
      <c r="A618" s="141" t="s">
        <v>383</v>
      </c>
      <c r="B618" s="137"/>
      <c r="C618" s="97" t="e">
        <f t="shared" si="44"/>
        <v>#DIV/0!</v>
      </c>
      <c r="D618" s="246"/>
      <c r="E618" s="97" t="e">
        <f t="shared" si="45"/>
        <v>#DIV/0!</v>
      </c>
    </row>
    <row r="619" spans="1:5" ht="16.5" thickBot="1">
      <c r="A619" s="677" t="s">
        <v>256</v>
      </c>
      <c r="B619" s="678">
        <f>SUM(B548:B618)</f>
        <v>0</v>
      </c>
      <c r="C619" s="681"/>
      <c r="D619" s="678">
        <f>SUM(D548:D618)</f>
        <v>0</v>
      </c>
      <c r="E619" s="681"/>
    </row>
    <row r="620" spans="1:5" ht="16.5" thickBot="1">
      <c r="A620" s="237" t="s">
        <v>284</v>
      </c>
      <c r="B620" s="235">
        <f>SUM('Plan2 - UTI'!C151:C154)</f>
        <v>0</v>
      </c>
      <c r="D620" s="236">
        <f>'Plan2 - UTI'!C155</f>
        <v>0</v>
      </c>
      <c r="E620" s="32"/>
    </row>
    <row r="621" spans="1:5" ht="15" thickBot="1">
      <c r="A621" s="17"/>
      <c r="B621" s="33"/>
      <c r="C621" s="32"/>
      <c r="D621" s="33"/>
      <c r="E621" s="32"/>
    </row>
    <row r="622" spans="1:5" ht="16.5" thickBot="1">
      <c r="A622" s="669" t="s">
        <v>47</v>
      </c>
      <c r="B622" s="670" t="s">
        <v>81</v>
      </c>
      <c r="C622" s="671"/>
      <c r="D622" s="672" t="s">
        <v>90</v>
      </c>
      <c r="E622" s="673"/>
    </row>
    <row r="623" spans="1:5" ht="26.25" customHeight="1" thickBot="1">
      <c r="A623" s="142" t="s">
        <v>252</v>
      </c>
      <c r="B623" s="143" t="s">
        <v>253</v>
      </c>
      <c r="C623" s="143" t="s">
        <v>254</v>
      </c>
      <c r="D623" s="143" t="s">
        <v>255</v>
      </c>
      <c r="E623" s="143" t="s">
        <v>254</v>
      </c>
    </row>
    <row r="624" spans="1:5" ht="14.25">
      <c r="A624" s="139" t="s">
        <v>360</v>
      </c>
      <c r="B624" s="245"/>
      <c r="C624" s="138" t="e">
        <f aca="true" t="shared" si="46" ref="C624:C655">B624/B$695*100</f>
        <v>#DIV/0!</v>
      </c>
      <c r="D624" s="245"/>
      <c r="E624" s="138" t="e">
        <f aca="true" t="shared" si="47" ref="E624:E655">D624/D$695*100</f>
        <v>#DIV/0!</v>
      </c>
    </row>
    <row r="625" spans="1:5" ht="14.25">
      <c r="A625" s="139" t="s">
        <v>358</v>
      </c>
      <c r="B625" s="246"/>
      <c r="C625" s="97" t="e">
        <f t="shared" si="46"/>
        <v>#DIV/0!</v>
      </c>
      <c r="D625" s="246"/>
      <c r="E625" s="97" t="e">
        <f t="shared" si="47"/>
        <v>#DIV/0!</v>
      </c>
    </row>
    <row r="626" spans="1:5" ht="14.25">
      <c r="A626" s="139" t="s">
        <v>359</v>
      </c>
      <c r="B626" s="246"/>
      <c r="C626" s="97" t="e">
        <f t="shared" si="46"/>
        <v>#DIV/0!</v>
      </c>
      <c r="D626" s="246"/>
      <c r="E626" s="97" t="e">
        <f t="shared" si="47"/>
        <v>#DIV/0!</v>
      </c>
    </row>
    <row r="627" spans="1:5" ht="14.25">
      <c r="A627" s="139" t="s">
        <v>286</v>
      </c>
      <c r="B627" s="246"/>
      <c r="C627" s="97" t="e">
        <f t="shared" si="46"/>
        <v>#DIV/0!</v>
      </c>
      <c r="D627" s="246"/>
      <c r="E627" s="97" t="e">
        <f t="shared" si="47"/>
        <v>#DIV/0!</v>
      </c>
    </row>
    <row r="628" spans="1:5" ht="14.25">
      <c r="A628" s="139" t="s">
        <v>287</v>
      </c>
      <c r="B628" s="246"/>
      <c r="C628" s="97" t="e">
        <f t="shared" si="46"/>
        <v>#DIV/0!</v>
      </c>
      <c r="D628" s="246"/>
      <c r="E628" s="97" t="e">
        <f t="shared" si="47"/>
        <v>#DIV/0!</v>
      </c>
    </row>
    <row r="629" spans="1:5" ht="14.25">
      <c r="A629" s="139" t="s">
        <v>288</v>
      </c>
      <c r="B629" s="246"/>
      <c r="C629" s="97" t="e">
        <f t="shared" si="46"/>
        <v>#DIV/0!</v>
      </c>
      <c r="D629" s="246"/>
      <c r="E629" s="97" t="e">
        <f t="shared" si="47"/>
        <v>#DIV/0!</v>
      </c>
    </row>
    <row r="630" spans="1:5" ht="14.25">
      <c r="A630" s="139" t="s">
        <v>289</v>
      </c>
      <c r="B630" s="246"/>
      <c r="C630" s="97" t="e">
        <f t="shared" si="46"/>
        <v>#DIV/0!</v>
      </c>
      <c r="D630" s="246"/>
      <c r="E630" s="97" t="e">
        <f t="shared" si="47"/>
        <v>#DIV/0!</v>
      </c>
    </row>
    <row r="631" spans="1:5" ht="14.25">
      <c r="A631" s="139" t="s">
        <v>290</v>
      </c>
      <c r="B631" s="246"/>
      <c r="C631" s="97" t="e">
        <f t="shared" si="46"/>
        <v>#DIV/0!</v>
      </c>
      <c r="D631" s="246"/>
      <c r="E631" s="97" t="e">
        <f t="shared" si="47"/>
        <v>#DIV/0!</v>
      </c>
    </row>
    <row r="632" spans="1:5" ht="14.25">
      <c r="A632" s="139" t="s">
        <v>373</v>
      </c>
      <c r="B632" s="246"/>
      <c r="C632" s="97" t="e">
        <f t="shared" si="46"/>
        <v>#DIV/0!</v>
      </c>
      <c r="D632" s="246"/>
      <c r="E632" s="97" t="e">
        <f t="shared" si="47"/>
        <v>#DIV/0!</v>
      </c>
    </row>
    <row r="633" spans="1:5" ht="15">
      <c r="A633" s="139" t="s">
        <v>363</v>
      </c>
      <c r="B633" s="246"/>
      <c r="C633" s="97" t="e">
        <f t="shared" si="46"/>
        <v>#DIV/0!</v>
      </c>
      <c r="D633" s="246"/>
      <c r="E633" s="97" t="e">
        <f t="shared" si="47"/>
        <v>#DIV/0!</v>
      </c>
    </row>
    <row r="634" spans="1:5" ht="15">
      <c r="A634" s="298" t="s">
        <v>361</v>
      </c>
      <c r="B634" s="246"/>
      <c r="C634" s="97" t="e">
        <f t="shared" si="46"/>
        <v>#DIV/0!</v>
      </c>
      <c r="D634" s="246"/>
      <c r="E634" s="97" t="e">
        <f t="shared" si="47"/>
        <v>#DIV/0!</v>
      </c>
    </row>
    <row r="635" spans="1:5" ht="15">
      <c r="A635" s="298" t="s">
        <v>362</v>
      </c>
      <c r="B635" s="246"/>
      <c r="C635" s="97" t="e">
        <f t="shared" si="46"/>
        <v>#DIV/0!</v>
      </c>
      <c r="D635" s="246"/>
      <c r="E635" s="97" t="e">
        <f t="shared" si="47"/>
        <v>#DIV/0!</v>
      </c>
    </row>
    <row r="636" spans="1:5" ht="15">
      <c r="A636" s="139" t="s">
        <v>285</v>
      </c>
      <c r="B636" s="246"/>
      <c r="C636" s="97" t="e">
        <f t="shared" si="46"/>
        <v>#DIV/0!</v>
      </c>
      <c r="D636" s="246"/>
      <c r="E636" s="97" t="e">
        <f t="shared" si="47"/>
        <v>#DIV/0!</v>
      </c>
    </row>
    <row r="637" spans="1:5" ht="15">
      <c r="A637" s="139" t="s">
        <v>327</v>
      </c>
      <c r="B637" s="246"/>
      <c r="C637" s="97" t="e">
        <f t="shared" si="46"/>
        <v>#DIV/0!</v>
      </c>
      <c r="D637" s="246"/>
      <c r="E637" s="97" t="e">
        <f t="shared" si="47"/>
        <v>#DIV/0!</v>
      </c>
    </row>
    <row r="638" spans="1:5" ht="15">
      <c r="A638" s="352" t="s">
        <v>337</v>
      </c>
      <c r="B638" s="246"/>
      <c r="C638" s="97" t="e">
        <f t="shared" si="46"/>
        <v>#DIV/0!</v>
      </c>
      <c r="D638" s="246"/>
      <c r="E638" s="97" t="e">
        <f t="shared" si="47"/>
        <v>#DIV/0!</v>
      </c>
    </row>
    <row r="639" spans="1:5" ht="15">
      <c r="A639" s="139" t="s">
        <v>374</v>
      </c>
      <c r="B639" s="246"/>
      <c r="C639" s="97" t="e">
        <f t="shared" si="46"/>
        <v>#DIV/0!</v>
      </c>
      <c r="D639" s="246"/>
      <c r="E639" s="97" t="e">
        <f t="shared" si="47"/>
        <v>#DIV/0!</v>
      </c>
    </row>
    <row r="640" spans="1:5" ht="15">
      <c r="A640" s="492" t="s">
        <v>375</v>
      </c>
      <c r="B640" s="246"/>
      <c r="C640" s="97" t="e">
        <f t="shared" si="46"/>
        <v>#DIV/0!</v>
      </c>
      <c r="D640" s="246"/>
      <c r="E640" s="97" t="e">
        <f t="shared" si="47"/>
        <v>#DIV/0!</v>
      </c>
    </row>
    <row r="641" spans="1:5" ht="15">
      <c r="A641" s="492" t="s">
        <v>376</v>
      </c>
      <c r="B641" s="246"/>
      <c r="C641" s="97" t="e">
        <f t="shared" si="46"/>
        <v>#DIV/0!</v>
      </c>
      <c r="D641" s="246"/>
      <c r="E641" s="97" t="e">
        <f t="shared" si="47"/>
        <v>#DIV/0!</v>
      </c>
    </row>
    <row r="642" spans="1:5" ht="15">
      <c r="A642" s="216" t="s">
        <v>401</v>
      </c>
      <c r="B642" s="246"/>
      <c r="C642" s="97" t="e">
        <f t="shared" si="46"/>
        <v>#DIV/0!</v>
      </c>
      <c r="D642" s="246"/>
      <c r="E642" s="97" t="e">
        <f t="shared" si="47"/>
        <v>#DIV/0!</v>
      </c>
    </row>
    <row r="643" spans="1:5" ht="15">
      <c r="A643" s="139" t="s">
        <v>406</v>
      </c>
      <c r="B643" s="246"/>
      <c r="C643" s="97" t="e">
        <f t="shared" si="46"/>
        <v>#DIV/0!</v>
      </c>
      <c r="D643" s="246"/>
      <c r="E643" s="97" t="e">
        <f t="shared" si="47"/>
        <v>#DIV/0!</v>
      </c>
    </row>
    <row r="644" spans="1:5" ht="15">
      <c r="A644" s="140" t="s">
        <v>407</v>
      </c>
      <c r="B644" s="246"/>
      <c r="C644" s="97" t="e">
        <f t="shared" si="46"/>
        <v>#DIV/0!</v>
      </c>
      <c r="D644" s="246"/>
      <c r="E644" s="97" t="e">
        <f t="shared" si="47"/>
        <v>#DIV/0!</v>
      </c>
    </row>
    <row r="645" spans="1:5" ht="15">
      <c r="A645" s="139" t="s">
        <v>408</v>
      </c>
      <c r="B645" s="246"/>
      <c r="C645" s="97" t="e">
        <f t="shared" si="46"/>
        <v>#DIV/0!</v>
      </c>
      <c r="D645" s="246"/>
      <c r="E645" s="97" t="e">
        <f t="shared" si="47"/>
        <v>#DIV/0!</v>
      </c>
    </row>
    <row r="646" spans="1:5" ht="15">
      <c r="A646" s="352" t="s">
        <v>409</v>
      </c>
      <c r="B646" s="246"/>
      <c r="C646" s="97" t="e">
        <f t="shared" si="46"/>
        <v>#DIV/0!</v>
      </c>
      <c r="D646" s="246"/>
      <c r="E646" s="97" t="e">
        <f t="shared" si="47"/>
        <v>#DIV/0!</v>
      </c>
    </row>
    <row r="647" spans="1:5" ht="15">
      <c r="A647" s="351" t="s">
        <v>410</v>
      </c>
      <c r="B647" s="246"/>
      <c r="C647" s="97" t="e">
        <f t="shared" si="46"/>
        <v>#DIV/0!</v>
      </c>
      <c r="D647" s="246"/>
      <c r="E647" s="97" t="e">
        <f t="shared" si="47"/>
        <v>#DIV/0!</v>
      </c>
    </row>
    <row r="648" spans="1:5" ht="15">
      <c r="A648" s="140" t="s">
        <v>411</v>
      </c>
      <c r="B648" s="246"/>
      <c r="C648" s="97" t="e">
        <f t="shared" si="46"/>
        <v>#DIV/0!</v>
      </c>
      <c r="D648" s="246"/>
      <c r="E648" s="97" t="e">
        <f t="shared" si="47"/>
        <v>#DIV/0!</v>
      </c>
    </row>
    <row r="649" spans="1:5" ht="15">
      <c r="A649" s="140" t="s">
        <v>412</v>
      </c>
      <c r="B649" s="246"/>
      <c r="C649" s="97" t="e">
        <f t="shared" si="46"/>
        <v>#DIV/0!</v>
      </c>
      <c r="D649" s="246"/>
      <c r="E649" s="97" t="e">
        <f t="shared" si="47"/>
        <v>#DIV/0!</v>
      </c>
    </row>
    <row r="650" spans="1:5" ht="15">
      <c r="A650" s="298" t="s">
        <v>303</v>
      </c>
      <c r="B650" s="246"/>
      <c r="C650" s="97" t="e">
        <f t="shared" si="46"/>
        <v>#DIV/0!</v>
      </c>
      <c r="D650" s="246"/>
      <c r="E650" s="97" t="e">
        <f t="shared" si="47"/>
        <v>#DIV/0!</v>
      </c>
    </row>
    <row r="651" spans="1:5" ht="15">
      <c r="A651" s="298" t="s">
        <v>299</v>
      </c>
      <c r="B651" s="247"/>
      <c r="C651" s="97" t="e">
        <f t="shared" si="46"/>
        <v>#DIV/0!</v>
      </c>
      <c r="D651" s="246"/>
      <c r="E651" s="97" t="e">
        <f t="shared" si="47"/>
        <v>#DIV/0!</v>
      </c>
    </row>
    <row r="652" spans="1:5" ht="15">
      <c r="A652" s="298" t="s">
        <v>300</v>
      </c>
      <c r="B652" s="136"/>
      <c r="C652" s="97" t="e">
        <f t="shared" si="46"/>
        <v>#DIV/0!</v>
      </c>
      <c r="D652" s="246"/>
      <c r="E652" s="97" t="e">
        <f t="shared" si="47"/>
        <v>#DIV/0!</v>
      </c>
    </row>
    <row r="653" spans="1:5" ht="15">
      <c r="A653" s="298" t="s">
        <v>405</v>
      </c>
      <c r="B653" s="136"/>
      <c r="C653" s="97" t="e">
        <f t="shared" si="46"/>
        <v>#DIV/0!</v>
      </c>
      <c r="D653" s="246"/>
      <c r="E653" s="97" t="e">
        <f t="shared" si="47"/>
        <v>#DIV/0!</v>
      </c>
    </row>
    <row r="654" spans="1:5" ht="15">
      <c r="A654" s="298" t="s">
        <v>404</v>
      </c>
      <c r="B654" s="136"/>
      <c r="C654" s="97" t="e">
        <f t="shared" si="46"/>
        <v>#DIV/0!</v>
      </c>
      <c r="D654" s="246"/>
      <c r="E654" s="97" t="e">
        <f t="shared" si="47"/>
        <v>#DIV/0!</v>
      </c>
    </row>
    <row r="655" spans="1:5" ht="15">
      <c r="A655" s="139" t="s">
        <v>270</v>
      </c>
      <c r="B655" s="136"/>
      <c r="C655" s="97" t="e">
        <f t="shared" si="46"/>
        <v>#DIV/0!</v>
      </c>
      <c r="D655" s="246"/>
      <c r="E655" s="97" t="e">
        <f t="shared" si="47"/>
        <v>#DIV/0!</v>
      </c>
    </row>
    <row r="656" spans="1:5" ht="15">
      <c r="A656" s="139" t="s">
        <v>271</v>
      </c>
      <c r="B656" s="136"/>
      <c r="C656" s="97" t="e">
        <f aca="true" t="shared" si="48" ref="C656:C687">B656/B$695*100</f>
        <v>#DIV/0!</v>
      </c>
      <c r="D656" s="246"/>
      <c r="E656" s="97" t="e">
        <f aca="true" t="shared" si="49" ref="E656:E687">D656/D$695*100</f>
        <v>#DIV/0!</v>
      </c>
    </row>
    <row r="657" spans="1:5" ht="15">
      <c r="A657" s="139" t="s">
        <v>269</v>
      </c>
      <c r="B657" s="136"/>
      <c r="C657" s="97" t="e">
        <f t="shared" si="48"/>
        <v>#DIV/0!</v>
      </c>
      <c r="D657" s="246"/>
      <c r="E657" s="97" t="e">
        <f t="shared" si="49"/>
        <v>#DIV/0!</v>
      </c>
    </row>
    <row r="658" spans="1:5" ht="15">
      <c r="A658" s="139" t="s">
        <v>272</v>
      </c>
      <c r="B658" s="136"/>
      <c r="C658" s="97" t="e">
        <f t="shared" si="48"/>
        <v>#DIV/0!</v>
      </c>
      <c r="D658" s="246"/>
      <c r="E658" s="97" t="e">
        <f t="shared" si="49"/>
        <v>#DIV/0!</v>
      </c>
    </row>
    <row r="659" spans="1:5" ht="15">
      <c r="A659" s="139" t="s">
        <v>371</v>
      </c>
      <c r="B659" s="136"/>
      <c r="C659" s="97" t="e">
        <f t="shared" si="48"/>
        <v>#DIV/0!</v>
      </c>
      <c r="D659" s="246"/>
      <c r="E659" s="97" t="e">
        <f t="shared" si="49"/>
        <v>#DIV/0!</v>
      </c>
    </row>
    <row r="660" spans="1:5" ht="15">
      <c r="A660" s="139" t="s">
        <v>372</v>
      </c>
      <c r="B660" s="136"/>
      <c r="C660" s="97" t="e">
        <f t="shared" si="48"/>
        <v>#DIV/0!</v>
      </c>
      <c r="D660" s="246"/>
      <c r="E660" s="97" t="e">
        <f t="shared" si="49"/>
        <v>#DIV/0!</v>
      </c>
    </row>
    <row r="661" spans="1:5" ht="15">
      <c r="A661" s="139" t="s">
        <v>302</v>
      </c>
      <c r="B661" s="136"/>
      <c r="C661" s="97" t="e">
        <f t="shared" si="48"/>
        <v>#DIV/0!</v>
      </c>
      <c r="D661" s="246"/>
      <c r="E661" s="97" t="e">
        <f t="shared" si="49"/>
        <v>#DIV/0!</v>
      </c>
    </row>
    <row r="662" spans="1:5" ht="15">
      <c r="A662" s="139" t="s">
        <v>336</v>
      </c>
      <c r="B662" s="136"/>
      <c r="C662" s="97" t="e">
        <f t="shared" si="48"/>
        <v>#DIV/0!</v>
      </c>
      <c r="D662" s="246"/>
      <c r="E662" s="97" t="e">
        <f t="shared" si="49"/>
        <v>#DIV/0!</v>
      </c>
    </row>
    <row r="663" spans="1:5" ht="15">
      <c r="A663" s="139" t="s">
        <v>301</v>
      </c>
      <c r="B663" s="136"/>
      <c r="C663" s="97" t="e">
        <f t="shared" si="48"/>
        <v>#DIV/0!</v>
      </c>
      <c r="D663" s="246"/>
      <c r="E663" s="97" t="e">
        <f t="shared" si="49"/>
        <v>#DIV/0!</v>
      </c>
    </row>
    <row r="664" spans="1:5" ht="15">
      <c r="A664" s="351" t="s">
        <v>339</v>
      </c>
      <c r="B664" s="136"/>
      <c r="C664" s="97" t="e">
        <f t="shared" si="48"/>
        <v>#DIV/0!</v>
      </c>
      <c r="D664" s="246"/>
      <c r="E664" s="97" t="e">
        <f t="shared" si="49"/>
        <v>#DIV/0!</v>
      </c>
    </row>
    <row r="665" spans="1:5" ht="15">
      <c r="A665" s="351" t="s">
        <v>340</v>
      </c>
      <c r="B665" s="136"/>
      <c r="C665" s="97" t="e">
        <f t="shared" si="48"/>
        <v>#DIV/0!</v>
      </c>
      <c r="D665" s="246"/>
      <c r="E665" s="97" t="e">
        <f t="shared" si="49"/>
        <v>#DIV/0!</v>
      </c>
    </row>
    <row r="666" spans="1:5" ht="15">
      <c r="A666" s="139" t="s">
        <v>364</v>
      </c>
      <c r="B666" s="136"/>
      <c r="C666" s="97" t="e">
        <f t="shared" si="48"/>
        <v>#DIV/0!</v>
      </c>
      <c r="D666" s="246"/>
      <c r="E666" s="97" t="e">
        <f t="shared" si="49"/>
        <v>#DIV/0!</v>
      </c>
    </row>
    <row r="667" spans="1:5" ht="15">
      <c r="A667" s="139" t="s">
        <v>365</v>
      </c>
      <c r="B667" s="136"/>
      <c r="C667" s="97" t="e">
        <f t="shared" si="48"/>
        <v>#DIV/0!</v>
      </c>
      <c r="D667" s="246"/>
      <c r="E667" s="97" t="e">
        <f t="shared" si="49"/>
        <v>#DIV/0!</v>
      </c>
    </row>
    <row r="668" spans="1:5" ht="15">
      <c r="A668" s="139" t="s">
        <v>366</v>
      </c>
      <c r="B668" s="136"/>
      <c r="C668" s="97" t="e">
        <f t="shared" si="48"/>
        <v>#DIV/0!</v>
      </c>
      <c r="D668" s="246"/>
      <c r="E668" s="97" t="e">
        <f t="shared" si="49"/>
        <v>#DIV/0!</v>
      </c>
    </row>
    <row r="669" spans="1:5" ht="15">
      <c r="A669" s="352" t="s">
        <v>367</v>
      </c>
      <c r="B669" s="136"/>
      <c r="C669" s="97" t="e">
        <f t="shared" si="48"/>
        <v>#DIV/0!</v>
      </c>
      <c r="D669" s="246"/>
      <c r="E669" s="97" t="e">
        <f t="shared" si="49"/>
        <v>#DIV/0!</v>
      </c>
    </row>
    <row r="670" spans="1:5" ht="13.5" customHeight="1">
      <c r="A670" s="528" t="s">
        <v>370</v>
      </c>
      <c r="B670" s="136"/>
      <c r="C670" s="97" t="e">
        <f t="shared" si="48"/>
        <v>#DIV/0!</v>
      </c>
      <c r="D670" s="246"/>
      <c r="E670" s="97" t="e">
        <f t="shared" si="49"/>
        <v>#DIV/0!</v>
      </c>
    </row>
    <row r="671" spans="1:5" ht="15">
      <c r="A671" s="529" t="s">
        <v>368</v>
      </c>
      <c r="B671" s="136"/>
      <c r="C671" s="97" t="e">
        <f t="shared" si="48"/>
        <v>#DIV/0!</v>
      </c>
      <c r="D671" s="246"/>
      <c r="E671" s="97" t="e">
        <f t="shared" si="49"/>
        <v>#DIV/0!</v>
      </c>
    </row>
    <row r="672" spans="1:5" ht="15">
      <c r="A672" s="529" t="s">
        <v>369</v>
      </c>
      <c r="B672" s="136"/>
      <c r="C672" s="97" t="e">
        <f t="shared" si="48"/>
        <v>#DIV/0!</v>
      </c>
      <c r="D672" s="246"/>
      <c r="E672" s="97" t="e">
        <f t="shared" si="49"/>
        <v>#DIV/0!</v>
      </c>
    </row>
    <row r="673" spans="1:5" ht="15">
      <c r="A673" s="530" t="s">
        <v>377</v>
      </c>
      <c r="B673" s="136"/>
      <c r="C673" s="97" t="e">
        <f t="shared" si="48"/>
        <v>#DIV/0!</v>
      </c>
      <c r="D673" s="246"/>
      <c r="E673" s="97" t="e">
        <f t="shared" si="49"/>
        <v>#DIV/0!</v>
      </c>
    </row>
    <row r="674" spans="1:5" ht="15">
      <c r="A674" s="298" t="s">
        <v>378</v>
      </c>
      <c r="B674" s="136"/>
      <c r="C674" s="97" t="e">
        <f t="shared" si="48"/>
        <v>#DIV/0!</v>
      </c>
      <c r="D674" s="246"/>
      <c r="E674" s="97" t="e">
        <f t="shared" si="49"/>
        <v>#DIV/0!</v>
      </c>
    </row>
    <row r="675" spans="1:5" ht="15">
      <c r="A675" s="298" t="s">
        <v>379</v>
      </c>
      <c r="B675" s="136"/>
      <c r="C675" s="97" t="e">
        <f t="shared" si="48"/>
        <v>#DIV/0!</v>
      </c>
      <c r="D675" s="246"/>
      <c r="E675" s="97" t="e">
        <f t="shared" si="49"/>
        <v>#DIV/0!</v>
      </c>
    </row>
    <row r="676" spans="1:5" ht="15">
      <c r="A676" s="491" t="s">
        <v>380</v>
      </c>
      <c r="B676" s="137"/>
      <c r="C676" s="97" t="e">
        <f t="shared" si="48"/>
        <v>#DIV/0!</v>
      </c>
      <c r="D676" s="246"/>
      <c r="E676" s="97" t="e">
        <f t="shared" si="49"/>
        <v>#DIV/0!</v>
      </c>
    </row>
    <row r="677" spans="1:5" ht="15">
      <c r="A677" s="298" t="s">
        <v>381</v>
      </c>
      <c r="B677" s="137"/>
      <c r="C677" s="97" t="e">
        <f t="shared" si="48"/>
        <v>#DIV/0!</v>
      </c>
      <c r="D677" s="246"/>
      <c r="E677" s="97" t="e">
        <f t="shared" si="49"/>
        <v>#DIV/0!</v>
      </c>
    </row>
    <row r="678" spans="1:5" ht="15">
      <c r="A678" s="298" t="s">
        <v>382</v>
      </c>
      <c r="B678" s="137"/>
      <c r="C678" s="97" t="e">
        <f t="shared" si="48"/>
        <v>#DIV/0!</v>
      </c>
      <c r="D678" s="246"/>
      <c r="E678" s="97" t="e">
        <f t="shared" si="49"/>
        <v>#DIV/0!</v>
      </c>
    </row>
    <row r="679" spans="1:5" ht="15">
      <c r="A679" s="139" t="s">
        <v>292</v>
      </c>
      <c r="B679" s="136"/>
      <c r="C679" s="97" t="e">
        <f t="shared" si="48"/>
        <v>#DIV/0!</v>
      </c>
      <c r="D679" s="246"/>
      <c r="E679" s="97" t="e">
        <f t="shared" si="49"/>
        <v>#DIV/0!</v>
      </c>
    </row>
    <row r="680" spans="1:5" ht="15">
      <c r="A680" s="139" t="s">
        <v>293</v>
      </c>
      <c r="B680" s="136"/>
      <c r="C680" s="97" t="e">
        <f t="shared" si="48"/>
        <v>#DIV/0!</v>
      </c>
      <c r="D680" s="246"/>
      <c r="E680" s="97" t="e">
        <f t="shared" si="49"/>
        <v>#DIV/0!</v>
      </c>
    </row>
    <row r="681" spans="1:5" ht="15">
      <c r="A681" s="352" t="s">
        <v>341</v>
      </c>
      <c r="B681" s="136"/>
      <c r="C681" s="97" t="e">
        <f t="shared" si="48"/>
        <v>#DIV/0!</v>
      </c>
      <c r="D681" s="246"/>
      <c r="E681" s="97" t="e">
        <f t="shared" si="49"/>
        <v>#DIV/0!</v>
      </c>
    </row>
    <row r="682" spans="1:5" ht="15">
      <c r="A682" s="139" t="s">
        <v>294</v>
      </c>
      <c r="B682" s="136"/>
      <c r="C682" s="97" t="e">
        <f t="shared" si="48"/>
        <v>#DIV/0!</v>
      </c>
      <c r="D682" s="246"/>
      <c r="E682" s="97" t="e">
        <f t="shared" si="49"/>
        <v>#DIV/0!</v>
      </c>
    </row>
    <row r="683" spans="1:5" ht="15">
      <c r="A683" s="139" t="s">
        <v>295</v>
      </c>
      <c r="B683" s="136"/>
      <c r="C683" s="97" t="e">
        <f t="shared" si="48"/>
        <v>#DIV/0!</v>
      </c>
      <c r="D683" s="246"/>
      <c r="E683" s="97" t="e">
        <f t="shared" si="49"/>
        <v>#DIV/0!</v>
      </c>
    </row>
    <row r="684" spans="1:5" ht="15">
      <c r="A684" s="139" t="s">
        <v>296</v>
      </c>
      <c r="B684" s="136"/>
      <c r="C684" s="97" t="e">
        <f t="shared" si="48"/>
        <v>#DIV/0!</v>
      </c>
      <c r="D684" s="246"/>
      <c r="E684" s="97" t="e">
        <f t="shared" si="49"/>
        <v>#DIV/0!</v>
      </c>
    </row>
    <row r="685" spans="1:5" ht="15">
      <c r="A685" s="139" t="s">
        <v>326</v>
      </c>
      <c r="B685" s="136"/>
      <c r="C685" s="97" t="e">
        <f t="shared" si="48"/>
        <v>#DIV/0!</v>
      </c>
      <c r="D685" s="246"/>
      <c r="E685" s="97" t="e">
        <f t="shared" si="49"/>
        <v>#DIV/0!</v>
      </c>
    </row>
    <row r="686" spans="1:5" ht="15">
      <c r="A686" s="139" t="s">
        <v>273</v>
      </c>
      <c r="B686" s="136"/>
      <c r="C686" s="97" t="e">
        <f t="shared" si="48"/>
        <v>#DIV/0!</v>
      </c>
      <c r="D686" s="246"/>
      <c r="E686" s="97" t="e">
        <f t="shared" si="49"/>
        <v>#DIV/0!</v>
      </c>
    </row>
    <row r="687" spans="1:5" ht="15">
      <c r="A687" s="139" t="s">
        <v>274</v>
      </c>
      <c r="B687" s="137"/>
      <c r="C687" s="97" t="e">
        <f t="shared" si="48"/>
        <v>#DIV/0!</v>
      </c>
      <c r="D687" s="246"/>
      <c r="E687" s="97" t="e">
        <f t="shared" si="49"/>
        <v>#DIV/0!</v>
      </c>
    </row>
    <row r="688" spans="1:5" ht="15">
      <c r="A688" s="352" t="s">
        <v>342</v>
      </c>
      <c r="B688" s="137"/>
      <c r="C688" s="97" t="e">
        <f aca="true" t="shared" si="50" ref="C688:C694">B688/B$695*100</f>
        <v>#DIV/0!</v>
      </c>
      <c r="D688" s="246"/>
      <c r="E688" s="97" t="e">
        <f aca="true" t="shared" si="51" ref="E688:E694">D688/D$695*100</f>
        <v>#DIV/0!</v>
      </c>
    </row>
    <row r="689" spans="1:5" ht="15">
      <c r="A689" s="140" t="s">
        <v>291</v>
      </c>
      <c r="B689" s="137"/>
      <c r="C689" s="97" t="e">
        <f t="shared" si="50"/>
        <v>#DIV/0!</v>
      </c>
      <c r="D689" s="246"/>
      <c r="E689" s="97" t="e">
        <f t="shared" si="51"/>
        <v>#DIV/0!</v>
      </c>
    </row>
    <row r="690" spans="1:5" ht="15">
      <c r="A690" s="140" t="s">
        <v>298</v>
      </c>
      <c r="B690" s="137"/>
      <c r="C690" s="97" t="e">
        <f t="shared" si="50"/>
        <v>#DIV/0!</v>
      </c>
      <c r="D690" s="246"/>
      <c r="E690" s="97" t="e">
        <f t="shared" si="51"/>
        <v>#DIV/0!</v>
      </c>
    </row>
    <row r="691" spans="1:5" ht="15">
      <c r="A691" s="351" t="s">
        <v>343</v>
      </c>
      <c r="B691" s="137"/>
      <c r="C691" s="97" t="e">
        <f t="shared" si="50"/>
        <v>#DIV/0!</v>
      </c>
      <c r="D691" s="246"/>
      <c r="E691" s="97" t="e">
        <f t="shared" si="51"/>
        <v>#DIV/0!</v>
      </c>
    </row>
    <row r="692" spans="1:5" ht="15">
      <c r="A692" s="216" t="s">
        <v>402</v>
      </c>
      <c r="B692" s="137"/>
      <c r="C692" s="97" t="e">
        <f t="shared" si="50"/>
        <v>#DIV/0!</v>
      </c>
      <c r="D692" s="246"/>
      <c r="E692" s="97" t="e">
        <f t="shared" si="51"/>
        <v>#DIV/0!</v>
      </c>
    </row>
    <row r="693" spans="1:5" ht="15">
      <c r="A693" s="216" t="s">
        <v>403</v>
      </c>
      <c r="B693" s="137"/>
      <c r="C693" s="97" t="e">
        <f t="shared" si="50"/>
        <v>#DIV/0!</v>
      </c>
      <c r="D693" s="246"/>
      <c r="E693" s="97" t="e">
        <f t="shared" si="51"/>
        <v>#DIV/0!</v>
      </c>
    </row>
    <row r="694" spans="1:5" ht="15" thickBot="1">
      <c r="A694" s="141" t="s">
        <v>383</v>
      </c>
      <c r="B694" s="137"/>
      <c r="C694" s="97" t="e">
        <f t="shared" si="50"/>
        <v>#DIV/0!</v>
      </c>
      <c r="D694" s="246"/>
      <c r="E694" s="97" t="e">
        <f t="shared" si="51"/>
        <v>#DIV/0!</v>
      </c>
    </row>
    <row r="695" spans="1:5" ht="16.5" thickBot="1">
      <c r="A695" s="677" t="s">
        <v>256</v>
      </c>
      <c r="B695" s="678">
        <f>SUM(B624:B694)</f>
        <v>0</v>
      </c>
      <c r="C695" s="681"/>
      <c r="D695" s="678">
        <f>SUM(D624:D694)</f>
        <v>0</v>
      </c>
      <c r="E695" s="681"/>
    </row>
    <row r="696" spans="1:5" ht="16.5" thickBot="1">
      <c r="A696" s="237" t="s">
        <v>284</v>
      </c>
      <c r="B696" s="235">
        <f>SUM('Plan2 - UTI'!C168:C171)</f>
        <v>0</v>
      </c>
      <c r="D696" s="236">
        <f>'Plan2 - UTI'!C172</f>
        <v>0</v>
      </c>
      <c r="E696" s="32"/>
    </row>
    <row r="697" spans="1:5" ht="15" thickBot="1">
      <c r="A697" s="17"/>
      <c r="B697" s="33"/>
      <c r="C697" s="32"/>
      <c r="D697" s="33"/>
      <c r="E697" s="32"/>
    </row>
    <row r="698" spans="1:5" ht="16.5" thickBot="1">
      <c r="A698" s="669" t="s">
        <v>48</v>
      </c>
      <c r="B698" s="670" t="s">
        <v>81</v>
      </c>
      <c r="C698" s="671"/>
      <c r="D698" s="672" t="s">
        <v>90</v>
      </c>
      <c r="E698" s="673"/>
    </row>
    <row r="699" spans="1:5" ht="28.5" customHeight="1" thickBot="1">
      <c r="A699" s="142" t="s">
        <v>252</v>
      </c>
      <c r="B699" s="143" t="s">
        <v>253</v>
      </c>
      <c r="C699" s="143" t="s">
        <v>254</v>
      </c>
      <c r="D699" s="143" t="s">
        <v>255</v>
      </c>
      <c r="E699" s="143" t="s">
        <v>254</v>
      </c>
    </row>
    <row r="700" spans="1:5" ht="14.25">
      <c r="A700" s="139" t="s">
        <v>360</v>
      </c>
      <c r="B700" s="245"/>
      <c r="C700" s="138" t="e">
        <f aca="true" t="shared" si="52" ref="C700:C731">B700/B$771*100</f>
        <v>#DIV/0!</v>
      </c>
      <c r="D700" s="245"/>
      <c r="E700" s="138" t="e">
        <f aca="true" t="shared" si="53" ref="E700:E731">D700/D$771*100</f>
        <v>#DIV/0!</v>
      </c>
    </row>
    <row r="701" spans="1:5" ht="14.25">
      <c r="A701" s="139" t="s">
        <v>358</v>
      </c>
      <c r="B701" s="246"/>
      <c r="C701" s="97" t="e">
        <f t="shared" si="52"/>
        <v>#DIV/0!</v>
      </c>
      <c r="D701" s="246"/>
      <c r="E701" s="97" t="e">
        <f t="shared" si="53"/>
        <v>#DIV/0!</v>
      </c>
    </row>
    <row r="702" spans="1:5" ht="14.25">
      <c r="A702" s="139" t="s">
        <v>359</v>
      </c>
      <c r="B702" s="246"/>
      <c r="C702" s="97" t="e">
        <f t="shared" si="52"/>
        <v>#DIV/0!</v>
      </c>
      <c r="D702" s="246"/>
      <c r="E702" s="97" t="e">
        <f t="shared" si="53"/>
        <v>#DIV/0!</v>
      </c>
    </row>
    <row r="703" spans="1:5" ht="14.25">
      <c r="A703" s="139" t="s">
        <v>286</v>
      </c>
      <c r="B703" s="246"/>
      <c r="C703" s="97" t="e">
        <f t="shared" si="52"/>
        <v>#DIV/0!</v>
      </c>
      <c r="D703" s="246"/>
      <c r="E703" s="97" t="e">
        <f t="shared" si="53"/>
        <v>#DIV/0!</v>
      </c>
    </row>
    <row r="704" spans="1:5" ht="14.25">
      <c r="A704" s="139" t="s">
        <v>287</v>
      </c>
      <c r="B704" s="246"/>
      <c r="C704" s="97" t="e">
        <f t="shared" si="52"/>
        <v>#DIV/0!</v>
      </c>
      <c r="D704" s="246"/>
      <c r="E704" s="97" t="e">
        <f t="shared" si="53"/>
        <v>#DIV/0!</v>
      </c>
    </row>
    <row r="705" spans="1:5" ht="14.25">
      <c r="A705" s="139" t="s">
        <v>288</v>
      </c>
      <c r="B705" s="246"/>
      <c r="C705" s="97" t="e">
        <f t="shared" si="52"/>
        <v>#DIV/0!</v>
      </c>
      <c r="D705" s="246"/>
      <c r="E705" s="97" t="e">
        <f t="shared" si="53"/>
        <v>#DIV/0!</v>
      </c>
    </row>
    <row r="706" spans="1:5" ht="14.25">
      <c r="A706" s="139" t="s">
        <v>289</v>
      </c>
      <c r="B706" s="246"/>
      <c r="C706" s="97" t="e">
        <f t="shared" si="52"/>
        <v>#DIV/0!</v>
      </c>
      <c r="D706" s="246"/>
      <c r="E706" s="97" t="e">
        <f t="shared" si="53"/>
        <v>#DIV/0!</v>
      </c>
    </row>
    <row r="707" spans="1:5" ht="14.25">
      <c r="A707" s="139" t="s">
        <v>290</v>
      </c>
      <c r="B707" s="246"/>
      <c r="C707" s="97" t="e">
        <f t="shared" si="52"/>
        <v>#DIV/0!</v>
      </c>
      <c r="D707" s="246"/>
      <c r="E707" s="97" t="e">
        <f t="shared" si="53"/>
        <v>#DIV/0!</v>
      </c>
    </row>
    <row r="708" spans="1:5" ht="14.25">
      <c r="A708" s="139" t="s">
        <v>373</v>
      </c>
      <c r="B708" s="246"/>
      <c r="C708" s="97" t="e">
        <f t="shared" si="52"/>
        <v>#DIV/0!</v>
      </c>
      <c r="D708" s="246"/>
      <c r="E708" s="97" t="e">
        <f t="shared" si="53"/>
        <v>#DIV/0!</v>
      </c>
    </row>
    <row r="709" spans="1:5" ht="15">
      <c r="A709" s="139" t="s">
        <v>363</v>
      </c>
      <c r="B709" s="246"/>
      <c r="C709" s="97" t="e">
        <f t="shared" si="52"/>
        <v>#DIV/0!</v>
      </c>
      <c r="D709" s="246"/>
      <c r="E709" s="97" t="e">
        <f t="shared" si="53"/>
        <v>#DIV/0!</v>
      </c>
    </row>
    <row r="710" spans="1:5" ht="15">
      <c r="A710" s="298" t="s">
        <v>361</v>
      </c>
      <c r="B710" s="246"/>
      <c r="C710" s="97" t="e">
        <f t="shared" si="52"/>
        <v>#DIV/0!</v>
      </c>
      <c r="D710" s="246"/>
      <c r="E710" s="97" t="e">
        <f t="shared" si="53"/>
        <v>#DIV/0!</v>
      </c>
    </row>
    <row r="711" spans="1:5" ht="15">
      <c r="A711" s="298" t="s">
        <v>362</v>
      </c>
      <c r="B711" s="246"/>
      <c r="C711" s="97" t="e">
        <f t="shared" si="52"/>
        <v>#DIV/0!</v>
      </c>
      <c r="D711" s="246"/>
      <c r="E711" s="97" t="e">
        <f t="shared" si="53"/>
        <v>#DIV/0!</v>
      </c>
    </row>
    <row r="712" spans="1:5" ht="15">
      <c r="A712" s="139" t="s">
        <v>285</v>
      </c>
      <c r="B712" s="246"/>
      <c r="C712" s="97" t="e">
        <f t="shared" si="52"/>
        <v>#DIV/0!</v>
      </c>
      <c r="D712" s="246"/>
      <c r="E712" s="97" t="e">
        <f t="shared" si="53"/>
        <v>#DIV/0!</v>
      </c>
    </row>
    <row r="713" spans="1:5" ht="15">
      <c r="A713" s="139" t="s">
        <v>327</v>
      </c>
      <c r="B713" s="246"/>
      <c r="C713" s="97" t="e">
        <f t="shared" si="52"/>
        <v>#DIV/0!</v>
      </c>
      <c r="D713" s="246"/>
      <c r="E713" s="97" t="e">
        <f t="shared" si="53"/>
        <v>#DIV/0!</v>
      </c>
    </row>
    <row r="714" spans="1:5" ht="15">
      <c r="A714" s="352" t="s">
        <v>337</v>
      </c>
      <c r="B714" s="246"/>
      <c r="C714" s="97" t="e">
        <f t="shared" si="52"/>
        <v>#DIV/0!</v>
      </c>
      <c r="D714" s="246"/>
      <c r="E714" s="97" t="e">
        <f t="shared" si="53"/>
        <v>#DIV/0!</v>
      </c>
    </row>
    <row r="715" spans="1:5" ht="15">
      <c r="A715" s="139" t="s">
        <v>374</v>
      </c>
      <c r="B715" s="246"/>
      <c r="C715" s="97" t="e">
        <f t="shared" si="52"/>
        <v>#DIV/0!</v>
      </c>
      <c r="D715" s="246"/>
      <c r="E715" s="97" t="e">
        <f t="shared" si="53"/>
        <v>#DIV/0!</v>
      </c>
    </row>
    <row r="716" spans="1:5" ht="15">
      <c r="A716" s="492" t="s">
        <v>375</v>
      </c>
      <c r="B716" s="246"/>
      <c r="C716" s="97" t="e">
        <f t="shared" si="52"/>
        <v>#DIV/0!</v>
      </c>
      <c r="D716" s="246"/>
      <c r="E716" s="97" t="e">
        <f t="shared" si="53"/>
        <v>#DIV/0!</v>
      </c>
    </row>
    <row r="717" spans="1:5" ht="15">
      <c r="A717" s="492" t="s">
        <v>376</v>
      </c>
      <c r="B717" s="246"/>
      <c r="C717" s="97" t="e">
        <f t="shared" si="52"/>
        <v>#DIV/0!</v>
      </c>
      <c r="D717" s="246"/>
      <c r="E717" s="97" t="e">
        <f t="shared" si="53"/>
        <v>#DIV/0!</v>
      </c>
    </row>
    <row r="718" spans="1:5" ht="15">
      <c r="A718" s="216" t="s">
        <v>401</v>
      </c>
      <c r="B718" s="246"/>
      <c r="C718" s="97" t="e">
        <f t="shared" si="52"/>
        <v>#DIV/0!</v>
      </c>
      <c r="D718" s="246"/>
      <c r="E718" s="97" t="e">
        <f t="shared" si="53"/>
        <v>#DIV/0!</v>
      </c>
    </row>
    <row r="719" spans="1:5" ht="15">
      <c r="A719" s="139" t="s">
        <v>406</v>
      </c>
      <c r="B719" s="246"/>
      <c r="C719" s="97" t="e">
        <f t="shared" si="52"/>
        <v>#DIV/0!</v>
      </c>
      <c r="D719" s="246"/>
      <c r="E719" s="97" t="e">
        <f t="shared" si="53"/>
        <v>#DIV/0!</v>
      </c>
    </row>
    <row r="720" spans="1:5" ht="15">
      <c r="A720" s="140" t="s">
        <v>407</v>
      </c>
      <c r="B720" s="246"/>
      <c r="C720" s="97" t="e">
        <f t="shared" si="52"/>
        <v>#DIV/0!</v>
      </c>
      <c r="D720" s="246"/>
      <c r="E720" s="97" t="e">
        <f t="shared" si="53"/>
        <v>#DIV/0!</v>
      </c>
    </row>
    <row r="721" spans="1:5" ht="15">
      <c r="A721" s="139" t="s">
        <v>408</v>
      </c>
      <c r="B721" s="246"/>
      <c r="C721" s="97" t="e">
        <f t="shared" si="52"/>
        <v>#DIV/0!</v>
      </c>
      <c r="D721" s="246"/>
      <c r="E721" s="97" t="e">
        <f t="shared" si="53"/>
        <v>#DIV/0!</v>
      </c>
    </row>
    <row r="722" spans="1:5" ht="15">
      <c r="A722" s="352" t="s">
        <v>409</v>
      </c>
      <c r="B722" s="246"/>
      <c r="C722" s="97" t="e">
        <f t="shared" si="52"/>
        <v>#DIV/0!</v>
      </c>
      <c r="D722" s="246"/>
      <c r="E722" s="97" t="e">
        <f t="shared" si="53"/>
        <v>#DIV/0!</v>
      </c>
    </row>
    <row r="723" spans="1:5" ht="15">
      <c r="A723" s="351" t="s">
        <v>410</v>
      </c>
      <c r="B723" s="246"/>
      <c r="C723" s="97" t="e">
        <f t="shared" si="52"/>
        <v>#DIV/0!</v>
      </c>
      <c r="D723" s="246"/>
      <c r="E723" s="97" t="e">
        <f t="shared" si="53"/>
        <v>#DIV/0!</v>
      </c>
    </row>
    <row r="724" spans="1:5" ht="15">
      <c r="A724" s="140" t="s">
        <v>411</v>
      </c>
      <c r="B724" s="246"/>
      <c r="C724" s="97" t="e">
        <f t="shared" si="52"/>
        <v>#DIV/0!</v>
      </c>
      <c r="D724" s="246"/>
      <c r="E724" s="97" t="e">
        <f t="shared" si="53"/>
        <v>#DIV/0!</v>
      </c>
    </row>
    <row r="725" spans="1:5" ht="15">
      <c r="A725" s="140" t="s">
        <v>412</v>
      </c>
      <c r="B725" s="246"/>
      <c r="C725" s="97" t="e">
        <f t="shared" si="52"/>
        <v>#DIV/0!</v>
      </c>
      <c r="D725" s="246"/>
      <c r="E725" s="97" t="e">
        <f t="shared" si="53"/>
        <v>#DIV/0!</v>
      </c>
    </row>
    <row r="726" spans="1:5" ht="15">
      <c r="A726" s="298" t="s">
        <v>303</v>
      </c>
      <c r="B726" s="246"/>
      <c r="C726" s="97" t="e">
        <f t="shared" si="52"/>
        <v>#DIV/0!</v>
      </c>
      <c r="D726" s="246"/>
      <c r="E726" s="97" t="e">
        <f t="shared" si="53"/>
        <v>#DIV/0!</v>
      </c>
    </row>
    <row r="727" spans="1:5" ht="15">
      <c r="A727" s="298" t="s">
        <v>299</v>
      </c>
      <c r="B727" s="247"/>
      <c r="C727" s="97" t="e">
        <f t="shared" si="52"/>
        <v>#DIV/0!</v>
      </c>
      <c r="D727" s="246"/>
      <c r="E727" s="97" t="e">
        <f t="shared" si="53"/>
        <v>#DIV/0!</v>
      </c>
    </row>
    <row r="728" spans="1:5" ht="15">
      <c r="A728" s="298" t="s">
        <v>300</v>
      </c>
      <c r="B728" s="136"/>
      <c r="C728" s="97" t="e">
        <f t="shared" si="52"/>
        <v>#DIV/0!</v>
      </c>
      <c r="D728" s="246"/>
      <c r="E728" s="97" t="e">
        <f t="shared" si="53"/>
        <v>#DIV/0!</v>
      </c>
    </row>
    <row r="729" spans="1:5" ht="15">
      <c r="A729" s="298" t="s">
        <v>405</v>
      </c>
      <c r="B729" s="136"/>
      <c r="C729" s="97" t="e">
        <f t="shared" si="52"/>
        <v>#DIV/0!</v>
      </c>
      <c r="D729" s="246"/>
      <c r="E729" s="97" t="e">
        <f t="shared" si="53"/>
        <v>#DIV/0!</v>
      </c>
    </row>
    <row r="730" spans="1:5" ht="15">
      <c r="A730" s="298" t="s">
        <v>404</v>
      </c>
      <c r="B730" s="136"/>
      <c r="C730" s="97" t="e">
        <f t="shared" si="52"/>
        <v>#DIV/0!</v>
      </c>
      <c r="D730" s="246"/>
      <c r="E730" s="97" t="e">
        <f t="shared" si="53"/>
        <v>#DIV/0!</v>
      </c>
    </row>
    <row r="731" spans="1:5" ht="15">
      <c r="A731" s="139" t="s">
        <v>270</v>
      </c>
      <c r="B731" s="136"/>
      <c r="C731" s="97" t="e">
        <f t="shared" si="52"/>
        <v>#DIV/0!</v>
      </c>
      <c r="D731" s="246"/>
      <c r="E731" s="97" t="e">
        <f t="shared" si="53"/>
        <v>#DIV/0!</v>
      </c>
    </row>
    <row r="732" spans="1:5" ht="15">
      <c r="A732" s="139" t="s">
        <v>271</v>
      </c>
      <c r="B732" s="136"/>
      <c r="C732" s="97" t="e">
        <f aca="true" t="shared" si="54" ref="C732:C763">B732/B$771*100</f>
        <v>#DIV/0!</v>
      </c>
      <c r="D732" s="246"/>
      <c r="E732" s="97" t="e">
        <f aca="true" t="shared" si="55" ref="E732:E763">D732/D$771*100</f>
        <v>#DIV/0!</v>
      </c>
    </row>
    <row r="733" spans="1:5" ht="15">
      <c r="A733" s="139" t="s">
        <v>269</v>
      </c>
      <c r="B733" s="136"/>
      <c r="C733" s="97" t="e">
        <f t="shared" si="54"/>
        <v>#DIV/0!</v>
      </c>
      <c r="D733" s="246"/>
      <c r="E733" s="97" t="e">
        <f t="shared" si="55"/>
        <v>#DIV/0!</v>
      </c>
    </row>
    <row r="734" spans="1:5" ht="15">
      <c r="A734" s="139" t="s">
        <v>272</v>
      </c>
      <c r="B734" s="136"/>
      <c r="C734" s="97" t="e">
        <f t="shared" si="54"/>
        <v>#DIV/0!</v>
      </c>
      <c r="D734" s="246"/>
      <c r="E734" s="97" t="e">
        <f t="shared" si="55"/>
        <v>#DIV/0!</v>
      </c>
    </row>
    <row r="735" spans="1:5" ht="15">
      <c r="A735" s="139" t="s">
        <v>371</v>
      </c>
      <c r="B735" s="136"/>
      <c r="C735" s="97" t="e">
        <f t="shared" si="54"/>
        <v>#DIV/0!</v>
      </c>
      <c r="D735" s="246"/>
      <c r="E735" s="97" t="e">
        <f t="shared" si="55"/>
        <v>#DIV/0!</v>
      </c>
    </row>
    <row r="736" spans="1:5" ht="15">
      <c r="A736" s="139" t="s">
        <v>372</v>
      </c>
      <c r="B736" s="136"/>
      <c r="C736" s="97" t="e">
        <f t="shared" si="54"/>
        <v>#DIV/0!</v>
      </c>
      <c r="D736" s="246"/>
      <c r="E736" s="97" t="e">
        <f t="shared" si="55"/>
        <v>#DIV/0!</v>
      </c>
    </row>
    <row r="737" spans="1:5" ht="15">
      <c r="A737" s="139" t="s">
        <v>302</v>
      </c>
      <c r="B737" s="136"/>
      <c r="C737" s="97" t="e">
        <f t="shared" si="54"/>
        <v>#DIV/0!</v>
      </c>
      <c r="D737" s="246"/>
      <c r="E737" s="97" t="e">
        <f t="shared" si="55"/>
        <v>#DIV/0!</v>
      </c>
    </row>
    <row r="738" spans="1:5" ht="15">
      <c r="A738" s="139" t="s">
        <v>336</v>
      </c>
      <c r="B738" s="136"/>
      <c r="C738" s="97" t="e">
        <f t="shared" si="54"/>
        <v>#DIV/0!</v>
      </c>
      <c r="D738" s="246"/>
      <c r="E738" s="97" t="e">
        <f t="shared" si="55"/>
        <v>#DIV/0!</v>
      </c>
    </row>
    <row r="739" spans="1:5" ht="15">
      <c r="A739" s="139" t="s">
        <v>301</v>
      </c>
      <c r="B739" s="136"/>
      <c r="C739" s="97" t="e">
        <f t="shared" si="54"/>
        <v>#DIV/0!</v>
      </c>
      <c r="D739" s="246"/>
      <c r="E739" s="97" t="e">
        <f t="shared" si="55"/>
        <v>#DIV/0!</v>
      </c>
    </row>
    <row r="740" spans="1:5" ht="15">
      <c r="A740" s="351" t="s">
        <v>339</v>
      </c>
      <c r="B740" s="136"/>
      <c r="C740" s="97" t="e">
        <f t="shared" si="54"/>
        <v>#DIV/0!</v>
      </c>
      <c r="D740" s="246"/>
      <c r="E740" s="97" t="e">
        <f t="shared" si="55"/>
        <v>#DIV/0!</v>
      </c>
    </row>
    <row r="741" spans="1:5" ht="15">
      <c r="A741" s="351" t="s">
        <v>340</v>
      </c>
      <c r="B741" s="136"/>
      <c r="C741" s="97" t="e">
        <f t="shared" si="54"/>
        <v>#DIV/0!</v>
      </c>
      <c r="D741" s="246"/>
      <c r="E741" s="97" t="e">
        <f t="shared" si="55"/>
        <v>#DIV/0!</v>
      </c>
    </row>
    <row r="742" spans="1:5" ht="15">
      <c r="A742" s="139" t="s">
        <v>364</v>
      </c>
      <c r="B742" s="136"/>
      <c r="C742" s="97" t="e">
        <f t="shared" si="54"/>
        <v>#DIV/0!</v>
      </c>
      <c r="D742" s="246"/>
      <c r="E742" s="97" t="e">
        <f t="shared" si="55"/>
        <v>#DIV/0!</v>
      </c>
    </row>
    <row r="743" spans="1:5" ht="15">
      <c r="A743" s="139" t="s">
        <v>365</v>
      </c>
      <c r="B743" s="136"/>
      <c r="C743" s="97" t="e">
        <f t="shared" si="54"/>
        <v>#DIV/0!</v>
      </c>
      <c r="D743" s="246"/>
      <c r="E743" s="97" t="e">
        <f t="shared" si="55"/>
        <v>#DIV/0!</v>
      </c>
    </row>
    <row r="744" spans="1:5" ht="15">
      <c r="A744" s="139" t="s">
        <v>366</v>
      </c>
      <c r="B744" s="136"/>
      <c r="C744" s="97" t="e">
        <f t="shared" si="54"/>
        <v>#DIV/0!</v>
      </c>
      <c r="D744" s="246"/>
      <c r="E744" s="97" t="e">
        <f t="shared" si="55"/>
        <v>#DIV/0!</v>
      </c>
    </row>
    <row r="745" spans="1:5" ht="15">
      <c r="A745" s="352" t="s">
        <v>367</v>
      </c>
      <c r="B745" s="136"/>
      <c r="C745" s="97" t="e">
        <f t="shared" si="54"/>
        <v>#DIV/0!</v>
      </c>
      <c r="D745" s="246"/>
      <c r="E745" s="97" t="e">
        <f t="shared" si="55"/>
        <v>#DIV/0!</v>
      </c>
    </row>
    <row r="746" spans="1:5" ht="13.5" customHeight="1">
      <c r="A746" s="528" t="s">
        <v>370</v>
      </c>
      <c r="B746" s="136"/>
      <c r="C746" s="97" t="e">
        <f t="shared" si="54"/>
        <v>#DIV/0!</v>
      </c>
      <c r="D746" s="246"/>
      <c r="E746" s="97" t="e">
        <f t="shared" si="55"/>
        <v>#DIV/0!</v>
      </c>
    </row>
    <row r="747" spans="1:5" ht="15">
      <c r="A747" s="529" t="s">
        <v>368</v>
      </c>
      <c r="B747" s="136"/>
      <c r="C747" s="97" t="e">
        <f t="shared" si="54"/>
        <v>#DIV/0!</v>
      </c>
      <c r="D747" s="246"/>
      <c r="E747" s="97" t="e">
        <f t="shared" si="55"/>
        <v>#DIV/0!</v>
      </c>
    </row>
    <row r="748" spans="1:5" ht="15">
      <c r="A748" s="529" t="s">
        <v>369</v>
      </c>
      <c r="B748" s="136"/>
      <c r="C748" s="97" t="e">
        <f t="shared" si="54"/>
        <v>#DIV/0!</v>
      </c>
      <c r="D748" s="246"/>
      <c r="E748" s="97" t="e">
        <f t="shared" si="55"/>
        <v>#DIV/0!</v>
      </c>
    </row>
    <row r="749" spans="1:5" ht="15">
      <c r="A749" s="530" t="s">
        <v>377</v>
      </c>
      <c r="B749" s="136"/>
      <c r="C749" s="97" t="e">
        <f t="shared" si="54"/>
        <v>#DIV/0!</v>
      </c>
      <c r="D749" s="246"/>
      <c r="E749" s="97" t="e">
        <f t="shared" si="55"/>
        <v>#DIV/0!</v>
      </c>
    </row>
    <row r="750" spans="1:5" ht="15">
      <c r="A750" s="298" t="s">
        <v>378</v>
      </c>
      <c r="B750" s="136"/>
      <c r="C750" s="97" t="e">
        <f t="shared" si="54"/>
        <v>#DIV/0!</v>
      </c>
      <c r="D750" s="246"/>
      <c r="E750" s="97" t="e">
        <f t="shared" si="55"/>
        <v>#DIV/0!</v>
      </c>
    </row>
    <row r="751" spans="1:5" ht="15">
      <c r="A751" s="298" t="s">
        <v>379</v>
      </c>
      <c r="B751" s="136"/>
      <c r="C751" s="97" t="e">
        <f t="shared" si="54"/>
        <v>#DIV/0!</v>
      </c>
      <c r="D751" s="246"/>
      <c r="E751" s="97" t="e">
        <f t="shared" si="55"/>
        <v>#DIV/0!</v>
      </c>
    </row>
    <row r="752" spans="1:5" ht="15">
      <c r="A752" s="491" t="s">
        <v>380</v>
      </c>
      <c r="B752" s="137"/>
      <c r="C752" s="97" t="e">
        <f t="shared" si="54"/>
        <v>#DIV/0!</v>
      </c>
      <c r="D752" s="246"/>
      <c r="E752" s="97" t="e">
        <f t="shared" si="55"/>
        <v>#DIV/0!</v>
      </c>
    </row>
    <row r="753" spans="1:5" ht="15">
      <c r="A753" s="298" t="s">
        <v>381</v>
      </c>
      <c r="B753" s="137"/>
      <c r="C753" s="97" t="e">
        <f t="shared" si="54"/>
        <v>#DIV/0!</v>
      </c>
      <c r="D753" s="246"/>
      <c r="E753" s="97" t="e">
        <f t="shared" si="55"/>
        <v>#DIV/0!</v>
      </c>
    </row>
    <row r="754" spans="1:5" ht="15">
      <c r="A754" s="298" t="s">
        <v>382</v>
      </c>
      <c r="B754" s="137"/>
      <c r="C754" s="97" t="e">
        <f t="shared" si="54"/>
        <v>#DIV/0!</v>
      </c>
      <c r="D754" s="246"/>
      <c r="E754" s="97" t="e">
        <f t="shared" si="55"/>
        <v>#DIV/0!</v>
      </c>
    </row>
    <row r="755" spans="1:5" ht="15">
      <c r="A755" s="139" t="s">
        <v>292</v>
      </c>
      <c r="B755" s="136"/>
      <c r="C755" s="97" t="e">
        <f t="shared" si="54"/>
        <v>#DIV/0!</v>
      </c>
      <c r="D755" s="246"/>
      <c r="E755" s="97" t="e">
        <f t="shared" si="55"/>
        <v>#DIV/0!</v>
      </c>
    </row>
    <row r="756" spans="1:5" ht="15">
      <c r="A756" s="139" t="s">
        <v>293</v>
      </c>
      <c r="B756" s="136"/>
      <c r="C756" s="97" t="e">
        <f t="shared" si="54"/>
        <v>#DIV/0!</v>
      </c>
      <c r="D756" s="246"/>
      <c r="E756" s="97" t="e">
        <f t="shared" si="55"/>
        <v>#DIV/0!</v>
      </c>
    </row>
    <row r="757" spans="1:5" ht="15">
      <c r="A757" s="352" t="s">
        <v>341</v>
      </c>
      <c r="B757" s="136"/>
      <c r="C757" s="97" t="e">
        <f t="shared" si="54"/>
        <v>#DIV/0!</v>
      </c>
      <c r="D757" s="246"/>
      <c r="E757" s="97" t="e">
        <f t="shared" si="55"/>
        <v>#DIV/0!</v>
      </c>
    </row>
    <row r="758" spans="1:5" ht="15">
      <c r="A758" s="139" t="s">
        <v>294</v>
      </c>
      <c r="B758" s="136"/>
      <c r="C758" s="97" t="e">
        <f t="shared" si="54"/>
        <v>#DIV/0!</v>
      </c>
      <c r="D758" s="246"/>
      <c r="E758" s="97" t="e">
        <f t="shared" si="55"/>
        <v>#DIV/0!</v>
      </c>
    </row>
    <row r="759" spans="1:5" ht="15">
      <c r="A759" s="139" t="s">
        <v>295</v>
      </c>
      <c r="B759" s="136"/>
      <c r="C759" s="97" t="e">
        <f t="shared" si="54"/>
        <v>#DIV/0!</v>
      </c>
      <c r="D759" s="246"/>
      <c r="E759" s="97" t="e">
        <f t="shared" si="55"/>
        <v>#DIV/0!</v>
      </c>
    </row>
    <row r="760" spans="1:5" ht="15">
      <c r="A760" s="139" t="s">
        <v>296</v>
      </c>
      <c r="B760" s="136"/>
      <c r="C760" s="97" t="e">
        <f t="shared" si="54"/>
        <v>#DIV/0!</v>
      </c>
      <c r="D760" s="246"/>
      <c r="E760" s="97" t="e">
        <f t="shared" si="55"/>
        <v>#DIV/0!</v>
      </c>
    </row>
    <row r="761" spans="1:5" ht="15">
      <c r="A761" s="139" t="s">
        <v>326</v>
      </c>
      <c r="B761" s="136"/>
      <c r="C761" s="97" t="e">
        <f t="shared" si="54"/>
        <v>#DIV/0!</v>
      </c>
      <c r="D761" s="246"/>
      <c r="E761" s="97" t="e">
        <f t="shared" si="55"/>
        <v>#DIV/0!</v>
      </c>
    </row>
    <row r="762" spans="1:5" ht="15">
      <c r="A762" s="139" t="s">
        <v>273</v>
      </c>
      <c r="B762" s="136"/>
      <c r="C762" s="97" t="e">
        <f t="shared" si="54"/>
        <v>#DIV/0!</v>
      </c>
      <c r="D762" s="246"/>
      <c r="E762" s="97" t="e">
        <f t="shared" si="55"/>
        <v>#DIV/0!</v>
      </c>
    </row>
    <row r="763" spans="1:5" ht="15">
      <c r="A763" s="139" t="s">
        <v>274</v>
      </c>
      <c r="B763" s="137"/>
      <c r="C763" s="97" t="e">
        <f t="shared" si="54"/>
        <v>#DIV/0!</v>
      </c>
      <c r="D763" s="246"/>
      <c r="E763" s="97" t="e">
        <f t="shared" si="55"/>
        <v>#DIV/0!</v>
      </c>
    </row>
    <row r="764" spans="1:5" ht="15">
      <c r="A764" s="352" t="s">
        <v>342</v>
      </c>
      <c r="B764" s="137"/>
      <c r="C764" s="97" t="e">
        <f aca="true" t="shared" si="56" ref="C764:C770">B764/B$771*100</f>
        <v>#DIV/0!</v>
      </c>
      <c r="D764" s="246"/>
      <c r="E764" s="97" t="e">
        <f aca="true" t="shared" si="57" ref="E764:E770">D764/D$771*100</f>
        <v>#DIV/0!</v>
      </c>
    </row>
    <row r="765" spans="1:5" ht="15">
      <c r="A765" s="140" t="s">
        <v>291</v>
      </c>
      <c r="B765" s="137"/>
      <c r="C765" s="97" t="e">
        <f t="shared" si="56"/>
        <v>#DIV/0!</v>
      </c>
      <c r="D765" s="246"/>
      <c r="E765" s="97" t="e">
        <f t="shared" si="57"/>
        <v>#DIV/0!</v>
      </c>
    </row>
    <row r="766" spans="1:5" ht="15">
      <c r="A766" s="140" t="s">
        <v>298</v>
      </c>
      <c r="B766" s="137"/>
      <c r="C766" s="97" t="e">
        <f t="shared" si="56"/>
        <v>#DIV/0!</v>
      </c>
      <c r="D766" s="246"/>
      <c r="E766" s="97" t="e">
        <f t="shared" si="57"/>
        <v>#DIV/0!</v>
      </c>
    </row>
    <row r="767" spans="1:5" ht="15">
      <c r="A767" s="351" t="s">
        <v>343</v>
      </c>
      <c r="B767" s="137"/>
      <c r="C767" s="97" t="e">
        <f t="shared" si="56"/>
        <v>#DIV/0!</v>
      </c>
      <c r="D767" s="246"/>
      <c r="E767" s="97" t="e">
        <f t="shared" si="57"/>
        <v>#DIV/0!</v>
      </c>
    </row>
    <row r="768" spans="1:5" ht="15">
      <c r="A768" s="216" t="s">
        <v>402</v>
      </c>
      <c r="B768" s="137"/>
      <c r="C768" s="97" t="e">
        <f t="shared" si="56"/>
        <v>#DIV/0!</v>
      </c>
      <c r="D768" s="246"/>
      <c r="E768" s="97" t="e">
        <f t="shared" si="57"/>
        <v>#DIV/0!</v>
      </c>
    </row>
    <row r="769" spans="1:5" ht="15">
      <c r="A769" s="216" t="s">
        <v>403</v>
      </c>
      <c r="B769" s="137"/>
      <c r="C769" s="97" t="e">
        <f t="shared" si="56"/>
        <v>#DIV/0!</v>
      </c>
      <c r="D769" s="246"/>
      <c r="E769" s="97" t="e">
        <f t="shared" si="57"/>
        <v>#DIV/0!</v>
      </c>
    </row>
    <row r="770" spans="1:5" ht="15" thickBot="1">
      <c r="A770" s="141" t="s">
        <v>383</v>
      </c>
      <c r="B770" s="137"/>
      <c r="C770" s="97" t="e">
        <f t="shared" si="56"/>
        <v>#DIV/0!</v>
      </c>
      <c r="D770" s="246"/>
      <c r="E770" s="97" t="e">
        <f t="shared" si="57"/>
        <v>#DIV/0!</v>
      </c>
    </row>
    <row r="771" spans="1:5" ht="16.5" thickBot="1">
      <c r="A771" s="677" t="s">
        <v>256</v>
      </c>
      <c r="B771" s="678">
        <f>SUM(B700:B770)</f>
        <v>0</v>
      </c>
      <c r="C771" s="681"/>
      <c r="D771" s="678">
        <f>SUM(D700:D770)</f>
        <v>0</v>
      </c>
      <c r="E771" s="681"/>
    </row>
    <row r="772" spans="1:5" ht="16.5" thickBot="1">
      <c r="A772" s="237" t="s">
        <v>284</v>
      </c>
      <c r="B772" s="235">
        <f>SUM('Plan2 - UTI'!C185:C188)</f>
        <v>0</v>
      </c>
      <c r="D772" s="236">
        <f>'Plan2 - UTI'!C189</f>
        <v>0</v>
      </c>
      <c r="E772" s="32"/>
    </row>
    <row r="773" spans="1:5" ht="15" thickBot="1">
      <c r="A773" s="17"/>
      <c r="B773" s="33"/>
      <c r="C773" s="32"/>
      <c r="D773" s="33"/>
      <c r="E773" s="32"/>
    </row>
    <row r="774" spans="1:5" ht="16.5" thickBot="1">
      <c r="A774" s="669" t="s">
        <v>49</v>
      </c>
      <c r="B774" s="670" t="s">
        <v>81</v>
      </c>
      <c r="C774" s="671"/>
      <c r="D774" s="672" t="s">
        <v>90</v>
      </c>
      <c r="E774" s="673"/>
    </row>
    <row r="775" spans="1:5" ht="30" customHeight="1" thickBot="1">
      <c r="A775" s="142" t="s">
        <v>252</v>
      </c>
      <c r="B775" s="143" t="s">
        <v>253</v>
      </c>
      <c r="C775" s="143" t="s">
        <v>254</v>
      </c>
      <c r="D775" s="143" t="s">
        <v>255</v>
      </c>
      <c r="E775" s="143" t="s">
        <v>254</v>
      </c>
    </row>
    <row r="776" spans="1:5" ht="14.25">
      <c r="A776" s="139" t="s">
        <v>360</v>
      </c>
      <c r="B776" s="245"/>
      <c r="C776" s="138" t="e">
        <f aca="true" t="shared" si="58" ref="C776:C807">B776/B$847*100</f>
        <v>#DIV/0!</v>
      </c>
      <c r="D776" s="245"/>
      <c r="E776" s="138" t="e">
        <f aca="true" t="shared" si="59" ref="E776:E807">D776/D$847*100</f>
        <v>#DIV/0!</v>
      </c>
    </row>
    <row r="777" spans="1:5" ht="14.25">
      <c r="A777" s="139" t="s">
        <v>358</v>
      </c>
      <c r="B777" s="246"/>
      <c r="C777" s="97" t="e">
        <f t="shared" si="58"/>
        <v>#DIV/0!</v>
      </c>
      <c r="D777" s="246"/>
      <c r="E777" s="97" t="e">
        <f t="shared" si="59"/>
        <v>#DIV/0!</v>
      </c>
    </row>
    <row r="778" spans="1:5" ht="14.25">
      <c r="A778" s="139" t="s">
        <v>359</v>
      </c>
      <c r="B778" s="246"/>
      <c r="C778" s="97" t="e">
        <f t="shared" si="58"/>
        <v>#DIV/0!</v>
      </c>
      <c r="D778" s="246"/>
      <c r="E778" s="97" t="e">
        <f t="shared" si="59"/>
        <v>#DIV/0!</v>
      </c>
    </row>
    <row r="779" spans="1:5" ht="14.25">
      <c r="A779" s="139" t="s">
        <v>286</v>
      </c>
      <c r="B779" s="246"/>
      <c r="C779" s="97" t="e">
        <f t="shared" si="58"/>
        <v>#DIV/0!</v>
      </c>
      <c r="D779" s="246"/>
      <c r="E779" s="97" t="e">
        <f t="shared" si="59"/>
        <v>#DIV/0!</v>
      </c>
    </row>
    <row r="780" spans="1:5" ht="14.25">
      <c r="A780" s="139" t="s">
        <v>287</v>
      </c>
      <c r="B780" s="246"/>
      <c r="C780" s="97" t="e">
        <f t="shared" si="58"/>
        <v>#DIV/0!</v>
      </c>
      <c r="D780" s="246"/>
      <c r="E780" s="97" t="e">
        <f t="shared" si="59"/>
        <v>#DIV/0!</v>
      </c>
    </row>
    <row r="781" spans="1:5" ht="14.25">
      <c r="A781" s="139" t="s">
        <v>288</v>
      </c>
      <c r="B781" s="246"/>
      <c r="C781" s="97" t="e">
        <f t="shared" si="58"/>
        <v>#DIV/0!</v>
      </c>
      <c r="D781" s="246"/>
      <c r="E781" s="97" t="e">
        <f t="shared" si="59"/>
        <v>#DIV/0!</v>
      </c>
    </row>
    <row r="782" spans="1:5" ht="14.25">
      <c r="A782" s="139" t="s">
        <v>289</v>
      </c>
      <c r="B782" s="246"/>
      <c r="C782" s="97" t="e">
        <f t="shared" si="58"/>
        <v>#DIV/0!</v>
      </c>
      <c r="D782" s="246"/>
      <c r="E782" s="97" t="e">
        <f t="shared" si="59"/>
        <v>#DIV/0!</v>
      </c>
    </row>
    <row r="783" spans="1:5" ht="14.25">
      <c r="A783" s="139" t="s">
        <v>290</v>
      </c>
      <c r="B783" s="246"/>
      <c r="C783" s="97" t="e">
        <f t="shared" si="58"/>
        <v>#DIV/0!</v>
      </c>
      <c r="D783" s="246"/>
      <c r="E783" s="97" t="e">
        <f t="shared" si="59"/>
        <v>#DIV/0!</v>
      </c>
    </row>
    <row r="784" spans="1:5" ht="14.25">
      <c r="A784" s="139" t="s">
        <v>373</v>
      </c>
      <c r="B784" s="246"/>
      <c r="C784" s="97" t="e">
        <f t="shared" si="58"/>
        <v>#DIV/0!</v>
      </c>
      <c r="D784" s="246"/>
      <c r="E784" s="97" t="e">
        <f t="shared" si="59"/>
        <v>#DIV/0!</v>
      </c>
    </row>
    <row r="785" spans="1:5" ht="15">
      <c r="A785" s="139" t="s">
        <v>363</v>
      </c>
      <c r="B785" s="246"/>
      <c r="C785" s="97" t="e">
        <f t="shared" si="58"/>
        <v>#DIV/0!</v>
      </c>
      <c r="D785" s="246"/>
      <c r="E785" s="97" t="e">
        <f t="shared" si="59"/>
        <v>#DIV/0!</v>
      </c>
    </row>
    <row r="786" spans="1:5" ht="15">
      <c r="A786" s="298" t="s">
        <v>361</v>
      </c>
      <c r="B786" s="246"/>
      <c r="C786" s="97" t="e">
        <f t="shared" si="58"/>
        <v>#DIV/0!</v>
      </c>
      <c r="D786" s="246"/>
      <c r="E786" s="97" t="e">
        <f t="shared" si="59"/>
        <v>#DIV/0!</v>
      </c>
    </row>
    <row r="787" spans="1:5" ht="15">
      <c r="A787" s="298" t="s">
        <v>362</v>
      </c>
      <c r="B787" s="246"/>
      <c r="C787" s="97" t="e">
        <f t="shared" si="58"/>
        <v>#DIV/0!</v>
      </c>
      <c r="D787" s="246"/>
      <c r="E787" s="97" t="e">
        <f t="shared" si="59"/>
        <v>#DIV/0!</v>
      </c>
    </row>
    <row r="788" spans="1:5" ht="15">
      <c r="A788" s="139" t="s">
        <v>285</v>
      </c>
      <c r="B788" s="246"/>
      <c r="C788" s="97" t="e">
        <f t="shared" si="58"/>
        <v>#DIV/0!</v>
      </c>
      <c r="D788" s="246"/>
      <c r="E788" s="97" t="e">
        <f t="shared" si="59"/>
        <v>#DIV/0!</v>
      </c>
    </row>
    <row r="789" spans="1:5" ht="15">
      <c r="A789" s="139" t="s">
        <v>327</v>
      </c>
      <c r="B789" s="246"/>
      <c r="C789" s="97" t="e">
        <f t="shared" si="58"/>
        <v>#DIV/0!</v>
      </c>
      <c r="D789" s="246"/>
      <c r="E789" s="97" t="e">
        <f t="shared" si="59"/>
        <v>#DIV/0!</v>
      </c>
    </row>
    <row r="790" spans="1:5" ht="15">
      <c r="A790" s="352" t="s">
        <v>337</v>
      </c>
      <c r="B790" s="246"/>
      <c r="C790" s="97" t="e">
        <f t="shared" si="58"/>
        <v>#DIV/0!</v>
      </c>
      <c r="D790" s="246"/>
      <c r="E790" s="97" t="e">
        <f t="shared" si="59"/>
        <v>#DIV/0!</v>
      </c>
    </row>
    <row r="791" spans="1:5" ht="15">
      <c r="A791" s="139" t="s">
        <v>374</v>
      </c>
      <c r="B791" s="246"/>
      <c r="C791" s="97" t="e">
        <f t="shared" si="58"/>
        <v>#DIV/0!</v>
      </c>
      <c r="D791" s="246"/>
      <c r="E791" s="97" t="e">
        <f t="shared" si="59"/>
        <v>#DIV/0!</v>
      </c>
    </row>
    <row r="792" spans="1:5" ht="15">
      <c r="A792" s="492" t="s">
        <v>375</v>
      </c>
      <c r="B792" s="246"/>
      <c r="C792" s="97" t="e">
        <f t="shared" si="58"/>
        <v>#DIV/0!</v>
      </c>
      <c r="D792" s="246"/>
      <c r="E792" s="97" t="e">
        <f t="shared" si="59"/>
        <v>#DIV/0!</v>
      </c>
    </row>
    <row r="793" spans="1:5" ht="15">
      <c r="A793" s="492" t="s">
        <v>376</v>
      </c>
      <c r="B793" s="246"/>
      <c r="C793" s="97" t="e">
        <f t="shared" si="58"/>
        <v>#DIV/0!</v>
      </c>
      <c r="D793" s="246"/>
      <c r="E793" s="97" t="e">
        <f t="shared" si="59"/>
        <v>#DIV/0!</v>
      </c>
    </row>
    <row r="794" spans="1:5" ht="15">
      <c r="A794" s="216" t="s">
        <v>401</v>
      </c>
      <c r="B794" s="246"/>
      <c r="C794" s="97" t="e">
        <f t="shared" si="58"/>
        <v>#DIV/0!</v>
      </c>
      <c r="D794" s="246"/>
      <c r="E794" s="97" t="e">
        <f t="shared" si="59"/>
        <v>#DIV/0!</v>
      </c>
    </row>
    <row r="795" spans="1:5" ht="15">
      <c r="A795" s="139" t="s">
        <v>406</v>
      </c>
      <c r="B795" s="246"/>
      <c r="C795" s="97" t="e">
        <f t="shared" si="58"/>
        <v>#DIV/0!</v>
      </c>
      <c r="D795" s="246"/>
      <c r="E795" s="97" t="e">
        <f t="shared" si="59"/>
        <v>#DIV/0!</v>
      </c>
    </row>
    <row r="796" spans="1:5" ht="15">
      <c r="A796" s="140" t="s">
        <v>407</v>
      </c>
      <c r="B796" s="246"/>
      <c r="C796" s="97" t="e">
        <f t="shared" si="58"/>
        <v>#DIV/0!</v>
      </c>
      <c r="D796" s="246"/>
      <c r="E796" s="97" t="e">
        <f t="shared" si="59"/>
        <v>#DIV/0!</v>
      </c>
    </row>
    <row r="797" spans="1:5" ht="15">
      <c r="A797" s="139" t="s">
        <v>408</v>
      </c>
      <c r="B797" s="246"/>
      <c r="C797" s="97" t="e">
        <f t="shared" si="58"/>
        <v>#DIV/0!</v>
      </c>
      <c r="D797" s="246"/>
      <c r="E797" s="97" t="e">
        <f t="shared" si="59"/>
        <v>#DIV/0!</v>
      </c>
    </row>
    <row r="798" spans="1:5" ht="15">
      <c r="A798" s="352" t="s">
        <v>409</v>
      </c>
      <c r="B798" s="246"/>
      <c r="C798" s="97" t="e">
        <f t="shared" si="58"/>
        <v>#DIV/0!</v>
      </c>
      <c r="D798" s="246"/>
      <c r="E798" s="97" t="e">
        <f t="shared" si="59"/>
        <v>#DIV/0!</v>
      </c>
    </row>
    <row r="799" spans="1:5" ht="15">
      <c r="A799" s="351" t="s">
        <v>410</v>
      </c>
      <c r="B799" s="246"/>
      <c r="C799" s="97" t="e">
        <f t="shared" si="58"/>
        <v>#DIV/0!</v>
      </c>
      <c r="D799" s="246"/>
      <c r="E799" s="97" t="e">
        <f t="shared" si="59"/>
        <v>#DIV/0!</v>
      </c>
    </row>
    <row r="800" spans="1:5" ht="15">
      <c r="A800" s="140" t="s">
        <v>411</v>
      </c>
      <c r="B800" s="246"/>
      <c r="C800" s="97" t="e">
        <f t="shared" si="58"/>
        <v>#DIV/0!</v>
      </c>
      <c r="D800" s="246"/>
      <c r="E800" s="97" t="e">
        <f t="shared" si="59"/>
        <v>#DIV/0!</v>
      </c>
    </row>
    <row r="801" spans="1:5" ht="15">
      <c r="A801" s="140" t="s">
        <v>412</v>
      </c>
      <c r="B801" s="246"/>
      <c r="C801" s="97" t="e">
        <f t="shared" si="58"/>
        <v>#DIV/0!</v>
      </c>
      <c r="D801" s="246"/>
      <c r="E801" s="97" t="e">
        <f t="shared" si="59"/>
        <v>#DIV/0!</v>
      </c>
    </row>
    <row r="802" spans="1:5" ht="15">
      <c r="A802" s="298" t="s">
        <v>303</v>
      </c>
      <c r="B802" s="246"/>
      <c r="C802" s="97" t="e">
        <f t="shared" si="58"/>
        <v>#DIV/0!</v>
      </c>
      <c r="D802" s="246"/>
      <c r="E802" s="97" t="e">
        <f t="shared" si="59"/>
        <v>#DIV/0!</v>
      </c>
    </row>
    <row r="803" spans="1:5" ht="15">
      <c r="A803" s="298" t="s">
        <v>299</v>
      </c>
      <c r="B803" s="247"/>
      <c r="C803" s="97" t="e">
        <f t="shared" si="58"/>
        <v>#DIV/0!</v>
      </c>
      <c r="D803" s="246"/>
      <c r="E803" s="97" t="e">
        <f t="shared" si="59"/>
        <v>#DIV/0!</v>
      </c>
    </row>
    <row r="804" spans="1:5" ht="15">
      <c r="A804" s="298" t="s">
        <v>300</v>
      </c>
      <c r="B804" s="136"/>
      <c r="C804" s="97" t="e">
        <f t="shared" si="58"/>
        <v>#DIV/0!</v>
      </c>
      <c r="D804" s="246"/>
      <c r="E804" s="97" t="e">
        <f t="shared" si="59"/>
        <v>#DIV/0!</v>
      </c>
    </row>
    <row r="805" spans="1:5" ht="15">
      <c r="A805" s="298" t="s">
        <v>405</v>
      </c>
      <c r="B805" s="136"/>
      <c r="C805" s="97" t="e">
        <f t="shared" si="58"/>
        <v>#DIV/0!</v>
      </c>
      <c r="D805" s="246"/>
      <c r="E805" s="97" t="e">
        <f t="shared" si="59"/>
        <v>#DIV/0!</v>
      </c>
    </row>
    <row r="806" spans="1:5" ht="15">
      <c r="A806" s="298" t="s">
        <v>404</v>
      </c>
      <c r="B806" s="136"/>
      <c r="C806" s="97" t="e">
        <f t="shared" si="58"/>
        <v>#DIV/0!</v>
      </c>
      <c r="D806" s="246"/>
      <c r="E806" s="97" t="e">
        <f t="shared" si="59"/>
        <v>#DIV/0!</v>
      </c>
    </row>
    <row r="807" spans="1:5" ht="15">
      <c r="A807" s="139" t="s">
        <v>270</v>
      </c>
      <c r="B807" s="136"/>
      <c r="C807" s="97" t="e">
        <f t="shared" si="58"/>
        <v>#DIV/0!</v>
      </c>
      <c r="D807" s="246"/>
      <c r="E807" s="97" t="e">
        <f t="shared" si="59"/>
        <v>#DIV/0!</v>
      </c>
    </row>
    <row r="808" spans="1:5" ht="15">
      <c r="A808" s="139" t="s">
        <v>271</v>
      </c>
      <c r="B808" s="136"/>
      <c r="C808" s="97" t="e">
        <f aca="true" t="shared" si="60" ref="C808:C839">B808/B$847*100</f>
        <v>#DIV/0!</v>
      </c>
      <c r="D808" s="246"/>
      <c r="E808" s="97" t="e">
        <f aca="true" t="shared" si="61" ref="E808:E839">D808/D$847*100</f>
        <v>#DIV/0!</v>
      </c>
    </row>
    <row r="809" spans="1:5" ht="15">
      <c r="A809" s="139" t="s">
        <v>269</v>
      </c>
      <c r="B809" s="136"/>
      <c r="C809" s="97" t="e">
        <f t="shared" si="60"/>
        <v>#DIV/0!</v>
      </c>
      <c r="D809" s="246"/>
      <c r="E809" s="97" t="e">
        <f t="shared" si="61"/>
        <v>#DIV/0!</v>
      </c>
    </row>
    <row r="810" spans="1:5" ht="15">
      <c r="A810" s="139" t="s">
        <v>272</v>
      </c>
      <c r="B810" s="136"/>
      <c r="C810" s="97" t="e">
        <f t="shared" si="60"/>
        <v>#DIV/0!</v>
      </c>
      <c r="D810" s="246"/>
      <c r="E810" s="97" t="e">
        <f t="shared" si="61"/>
        <v>#DIV/0!</v>
      </c>
    </row>
    <row r="811" spans="1:5" ht="15">
      <c r="A811" s="139" t="s">
        <v>371</v>
      </c>
      <c r="B811" s="136"/>
      <c r="C811" s="97" t="e">
        <f t="shared" si="60"/>
        <v>#DIV/0!</v>
      </c>
      <c r="D811" s="246"/>
      <c r="E811" s="97" t="e">
        <f t="shared" si="61"/>
        <v>#DIV/0!</v>
      </c>
    </row>
    <row r="812" spans="1:5" ht="15">
      <c r="A812" s="139" t="s">
        <v>372</v>
      </c>
      <c r="B812" s="136"/>
      <c r="C812" s="97" t="e">
        <f t="shared" si="60"/>
        <v>#DIV/0!</v>
      </c>
      <c r="D812" s="246"/>
      <c r="E812" s="97" t="e">
        <f t="shared" si="61"/>
        <v>#DIV/0!</v>
      </c>
    </row>
    <row r="813" spans="1:5" ht="15">
      <c r="A813" s="139" t="s">
        <v>302</v>
      </c>
      <c r="B813" s="136"/>
      <c r="C813" s="97" t="e">
        <f t="shared" si="60"/>
        <v>#DIV/0!</v>
      </c>
      <c r="D813" s="246"/>
      <c r="E813" s="97" t="e">
        <f t="shared" si="61"/>
        <v>#DIV/0!</v>
      </c>
    </row>
    <row r="814" spans="1:5" ht="15">
      <c r="A814" s="139" t="s">
        <v>336</v>
      </c>
      <c r="B814" s="136"/>
      <c r="C814" s="97" t="e">
        <f t="shared" si="60"/>
        <v>#DIV/0!</v>
      </c>
      <c r="D814" s="246"/>
      <c r="E814" s="97" t="e">
        <f t="shared" si="61"/>
        <v>#DIV/0!</v>
      </c>
    </row>
    <row r="815" spans="1:5" ht="15">
      <c r="A815" s="139" t="s">
        <v>301</v>
      </c>
      <c r="B815" s="136"/>
      <c r="C815" s="97" t="e">
        <f t="shared" si="60"/>
        <v>#DIV/0!</v>
      </c>
      <c r="D815" s="246"/>
      <c r="E815" s="97" t="e">
        <f t="shared" si="61"/>
        <v>#DIV/0!</v>
      </c>
    </row>
    <row r="816" spans="1:5" ht="15">
      <c r="A816" s="351" t="s">
        <v>339</v>
      </c>
      <c r="B816" s="136"/>
      <c r="C816" s="97" t="e">
        <f t="shared" si="60"/>
        <v>#DIV/0!</v>
      </c>
      <c r="D816" s="246"/>
      <c r="E816" s="97" t="e">
        <f t="shared" si="61"/>
        <v>#DIV/0!</v>
      </c>
    </row>
    <row r="817" spans="1:5" ht="15">
      <c r="A817" s="351" t="s">
        <v>340</v>
      </c>
      <c r="B817" s="136"/>
      <c r="C817" s="97" t="e">
        <f t="shared" si="60"/>
        <v>#DIV/0!</v>
      </c>
      <c r="D817" s="246"/>
      <c r="E817" s="97" t="e">
        <f t="shared" si="61"/>
        <v>#DIV/0!</v>
      </c>
    </row>
    <row r="818" spans="1:5" ht="15">
      <c r="A818" s="139" t="s">
        <v>364</v>
      </c>
      <c r="B818" s="136"/>
      <c r="C818" s="97" t="e">
        <f t="shared" si="60"/>
        <v>#DIV/0!</v>
      </c>
      <c r="D818" s="246"/>
      <c r="E818" s="97" t="e">
        <f t="shared" si="61"/>
        <v>#DIV/0!</v>
      </c>
    </row>
    <row r="819" spans="1:5" ht="15">
      <c r="A819" s="139" t="s">
        <v>365</v>
      </c>
      <c r="B819" s="136"/>
      <c r="C819" s="97" t="e">
        <f t="shared" si="60"/>
        <v>#DIV/0!</v>
      </c>
      <c r="D819" s="246"/>
      <c r="E819" s="97" t="e">
        <f t="shared" si="61"/>
        <v>#DIV/0!</v>
      </c>
    </row>
    <row r="820" spans="1:5" ht="15">
      <c r="A820" s="139" t="s">
        <v>366</v>
      </c>
      <c r="B820" s="136"/>
      <c r="C820" s="97" t="e">
        <f t="shared" si="60"/>
        <v>#DIV/0!</v>
      </c>
      <c r="D820" s="246"/>
      <c r="E820" s="97" t="e">
        <f t="shared" si="61"/>
        <v>#DIV/0!</v>
      </c>
    </row>
    <row r="821" spans="1:5" ht="15">
      <c r="A821" s="352" t="s">
        <v>367</v>
      </c>
      <c r="B821" s="136"/>
      <c r="C821" s="97" t="e">
        <f t="shared" si="60"/>
        <v>#DIV/0!</v>
      </c>
      <c r="D821" s="246"/>
      <c r="E821" s="97" t="e">
        <f t="shared" si="61"/>
        <v>#DIV/0!</v>
      </c>
    </row>
    <row r="822" spans="1:5" ht="13.5" customHeight="1">
      <c r="A822" s="528" t="s">
        <v>370</v>
      </c>
      <c r="B822" s="136"/>
      <c r="C822" s="97" t="e">
        <f t="shared" si="60"/>
        <v>#DIV/0!</v>
      </c>
      <c r="D822" s="246"/>
      <c r="E822" s="97" t="e">
        <f t="shared" si="61"/>
        <v>#DIV/0!</v>
      </c>
    </row>
    <row r="823" spans="1:5" ht="15">
      <c r="A823" s="529" t="s">
        <v>368</v>
      </c>
      <c r="B823" s="136"/>
      <c r="C823" s="97" t="e">
        <f t="shared" si="60"/>
        <v>#DIV/0!</v>
      </c>
      <c r="D823" s="246"/>
      <c r="E823" s="97" t="e">
        <f t="shared" si="61"/>
        <v>#DIV/0!</v>
      </c>
    </row>
    <row r="824" spans="1:5" ht="15">
      <c r="A824" s="529" t="s">
        <v>369</v>
      </c>
      <c r="B824" s="136"/>
      <c r="C824" s="97" t="e">
        <f t="shared" si="60"/>
        <v>#DIV/0!</v>
      </c>
      <c r="D824" s="246"/>
      <c r="E824" s="97" t="e">
        <f t="shared" si="61"/>
        <v>#DIV/0!</v>
      </c>
    </row>
    <row r="825" spans="1:5" ht="15">
      <c r="A825" s="530" t="s">
        <v>377</v>
      </c>
      <c r="B825" s="136"/>
      <c r="C825" s="97" t="e">
        <f t="shared" si="60"/>
        <v>#DIV/0!</v>
      </c>
      <c r="D825" s="246"/>
      <c r="E825" s="97" t="e">
        <f t="shared" si="61"/>
        <v>#DIV/0!</v>
      </c>
    </row>
    <row r="826" spans="1:5" ht="15">
      <c r="A826" s="298" t="s">
        <v>378</v>
      </c>
      <c r="B826" s="136"/>
      <c r="C826" s="97" t="e">
        <f t="shared" si="60"/>
        <v>#DIV/0!</v>
      </c>
      <c r="D826" s="246"/>
      <c r="E826" s="97" t="e">
        <f t="shared" si="61"/>
        <v>#DIV/0!</v>
      </c>
    </row>
    <row r="827" spans="1:5" ht="15">
      <c r="A827" s="298" t="s">
        <v>379</v>
      </c>
      <c r="B827" s="136"/>
      <c r="C827" s="97" t="e">
        <f t="shared" si="60"/>
        <v>#DIV/0!</v>
      </c>
      <c r="D827" s="246"/>
      <c r="E827" s="97" t="e">
        <f t="shared" si="61"/>
        <v>#DIV/0!</v>
      </c>
    </row>
    <row r="828" spans="1:5" ht="15">
      <c r="A828" s="491" t="s">
        <v>380</v>
      </c>
      <c r="B828" s="137"/>
      <c r="C828" s="97" t="e">
        <f t="shared" si="60"/>
        <v>#DIV/0!</v>
      </c>
      <c r="D828" s="246"/>
      <c r="E828" s="97" t="e">
        <f t="shared" si="61"/>
        <v>#DIV/0!</v>
      </c>
    </row>
    <row r="829" spans="1:5" ht="15">
      <c r="A829" s="298" t="s">
        <v>381</v>
      </c>
      <c r="B829" s="137"/>
      <c r="C829" s="97" t="e">
        <f t="shared" si="60"/>
        <v>#DIV/0!</v>
      </c>
      <c r="D829" s="246"/>
      <c r="E829" s="97" t="e">
        <f t="shared" si="61"/>
        <v>#DIV/0!</v>
      </c>
    </row>
    <row r="830" spans="1:5" ht="15">
      <c r="A830" s="298" t="s">
        <v>382</v>
      </c>
      <c r="B830" s="137"/>
      <c r="C830" s="97" t="e">
        <f t="shared" si="60"/>
        <v>#DIV/0!</v>
      </c>
      <c r="D830" s="246"/>
      <c r="E830" s="97" t="e">
        <f t="shared" si="61"/>
        <v>#DIV/0!</v>
      </c>
    </row>
    <row r="831" spans="1:5" ht="15">
      <c r="A831" s="139" t="s">
        <v>292</v>
      </c>
      <c r="B831" s="136"/>
      <c r="C831" s="97" t="e">
        <f t="shared" si="60"/>
        <v>#DIV/0!</v>
      </c>
      <c r="D831" s="246"/>
      <c r="E831" s="97" t="e">
        <f t="shared" si="61"/>
        <v>#DIV/0!</v>
      </c>
    </row>
    <row r="832" spans="1:5" ht="15">
      <c r="A832" s="139" t="s">
        <v>293</v>
      </c>
      <c r="B832" s="136"/>
      <c r="C832" s="97" t="e">
        <f t="shared" si="60"/>
        <v>#DIV/0!</v>
      </c>
      <c r="D832" s="246"/>
      <c r="E832" s="97" t="e">
        <f t="shared" si="61"/>
        <v>#DIV/0!</v>
      </c>
    </row>
    <row r="833" spans="1:5" ht="15">
      <c r="A833" s="352" t="s">
        <v>341</v>
      </c>
      <c r="B833" s="136"/>
      <c r="C833" s="97" t="e">
        <f t="shared" si="60"/>
        <v>#DIV/0!</v>
      </c>
      <c r="D833" s="246"/>
      <c r="E833" s="97" t="e">
        <f t="shared" si="61"/>
        <v>#DIV/0!</v>
      </c>
    </row>
    <row r="834" spans="1:5" ht="15">
      <c r="A834" s="139" t="s">
        <v>294</v>
      </c>
      <c r="B834" s="136"/>
      <c r="C834" s="97" t="e">
        <f t="shared" si="60"/>
        <v>#DIV/0!</v>
      </c>
      <c r="D834" s="246"/>
      <c r="E834" s="97" t="e">
        <f t="shared" si="61"/>
        <v>#DIV/0!</v>
      </c>
    </row>
    <row r="835" spans="1:5" ht="15">
      <c r="A835" s="139" t="s">
        <v>295</v>
      </c>
      <c r="B835" s="136"/>
      <c r="C835" s="97" t="e">
        <f t="shared" si="60"/>
        <v>#DIV/0!</v>
      </c>
      <c r="D835" s="246"/>
      <c r="E835" s="97" t="e">
        <f t="shared" si="61"/>
        <v>#DIV/0!</v>
      </c>
    </row>
    <row r="836" spans="1:5" ht="15">
      <c r="A836" s="139" t="s">
        <v>296</v>
      </c>
      <c r="B836" s="136"/>
      <c r="C836" s="97" t="e">
        <f t="shared" si="60"/>
        <v>#DIV/0!</v>
      </c>
      <c r="D836" s="246"/>
      <c r="E836" s="97" t="e">
        <f t="shared" si="61"/>
        <v>#DIV/0!</v>
      </c>
    </row>
    <row r="837" spans="1:5" ht="15">
      <c r="A837" s="139" t="s">
        <v>326</v>
      </c>
      <c r="B837" s="136"/>
      <c r="C837" s="97" t="e">
        <f t="shared" si="60"/>
        <v>#DIV/0!</v>
      </c>
      <c r="D837" s="246"/>
      <c r="E837" s="97" t="e">
        <f t="shared" si="61"/>
        <v>#DIV/0!</v>
      </c>
    </row>
    <row r="838" spans="1:5" ht="15">
      <c r="A838" s="139" t="s">
        <v>273</v>
      </c>
      <c r="B838" s="136"/>
      <c r="C838" s="97" t="e">
        <f t="shared" si="60"/>
        <v>#DIV/0!</v>
      </c>
      <c r="D838" s="246"/>
      <c r="E838" s="97" t="e">
        <f t="shared" si="61"/>
        <v>#DIV/0!</v>
      </c>
    </row>
    <row r="839" spans="1:5" ht="15">
      <c r="A839" s="139" t="s">
        <v>274</v>
      </c>
      <c r="B839" s="137"/>
      <c r="C839" s="97" t="e">
        <f t="shared" si="60"/>
        <v>#DIV/0!</v>
      </c>
      <c r="D839" s="246"/>
      <c r="E839" s="97" t="e">
        <f t="shared" si="61"/>
        <v>#DIV/0!</v>
      </c>
    </row>
    <row r="840" spans="1:5" ht="15">
      <c r="A840" s="352" t="s">
        <v>342</v>
      </c>
      <c r="B840" s="137"/>
      <c r="C840" s="97" t="e">
        <f aca="true" t="shared" si="62" ref="C840:C846">B840/B$847*100</f>
        <v>#DIV/0!</v>
      </c>
      <c r="D840" s="246"/>
      <c r="E840" s="97" t="e">
        <f aca="true" t="shared" si="63" ref="E840:E846">D840/D$847*100</f>
        <v>#DIV/0!</v>
      </c>
    </row>
    <row r="841" spans="1:5" ht="15">
      <c r="A841" s="140" t="s">
        <v>291</v>
      </c>
      <c r="B841" s="137"/>
      <c r="C841" s="97" t="e">
        <f t="shared" si="62"/>
        <v>#DIV/0!</v>
      </c>
      <c r="D841" s="246"/>
      <c r="E841" s="97" t="e">
        <f t="shared" si="63"/>
        <v>#DIV/0!</v>
      </c>
    </row>
    <row r="842" spans="1:5" ht="15">
      <c r="A842" s="140" t="s">
        <v>298</v>
      </c>
      <c r="B842" s="137"/>
      <c r="C842" s="97" t="e">
        <f t="shared" si="62"/>
        <v>#DIV/0!</v>
      </c>
      <c r="D842" s="246"/>
      <c r="E842" s="97" t="e">
        <f t="shared" si="63"/>
        <v>#DIV/0!</v>
      </c>
    </row>
    <row r="843" spans="1:5" ht="15">
      <c r="A843" s="351" t="s">
        <v>343</v>
      </c>
      <c r="B843" s="137"/>
      <c r="C843" s="97" t="e">
        <f t="shared" si="62"/>
        <v>#DIV/0!</v>
      </c>
      <c r="D843" s="246"/>
      <c r="E843" s="97" t="e">
        <f t="shared" si="63"/>
        <v>#DIV/0!</v>
      </c>
    </row>
    <row r="844" spans="1:5" ht="15">
      <c r="A844" s="216" t="s">
        <v>402</v>
      </c>
      <c r="B844" s="137"/>
      <c r="C844" s="97" t="e">
        <f t="shared" si="62"/>
        <v>#DIV/0!</v>
      </c>
      <c r="D844" s="246"/>
      <c r="E844" s="97" t="e">
        <f t="shared" si="63"/>
        <v>#DIV/0!</v>
      </c>
    </row>
    <row r="845" spans="1:5" ht="15">
      <c r="A845" s="216" t="s">
        <v>403</v>
      </c>
      <c r="B845" s="137"/>
      <c r="C845" s="97" t="e">
        <f t="shared" si="62"/>
        <v>#DIV/0!</v>
      </c>
      <c r="D845" s="246"/>
      <c r="E845" s="97" t="e">
        <f t="shared" si="63"/>
        <v>#DIV/0!</v>
      </c>
    </row>
    <row r="846" spans="1:5" ht="15" thickBot="1">
      <c r="A846" s="141" t="s">
        <v>383</v>
      </c>
      <c r="B846" s="137"/>
      <c r="C846" s="97" t="e">
        <f t="shared" si="62"/>
        <v>#DIV/0!</v>
      </c>
      <c r="D846" s="246"/>
      <c r="E846" s="97" t="e">
        <f t="shared" si="63"/>
        <v>#DIV/0!</v>
      </c>
    </row>
    <row r="847" spans="1:5" ht="16.5" thickBot="1">
      <c r="A847" s="677" t="s">
        <v>256</v>
      </c>
      <c r="B847" s="678">
        <f>SUM(B776:B846)</f>
        <v>0</v>
      </c>
      <c r="C847" s="681"/>
      <c r="D847" s="678">
        <f>SUM(D776:D846)</f>
        <v>0</v>
      </c>
      <c r="E847" s="681"/>
    </row>
    <row r="848" spans="1:5" ht="16.5" thickBot="1">
      <c r="A848" s="237" t="s">
        <v>284</v>
      </c>
      <c r="B848" s="235">
        <f>SUM('Plan2 - UTI'!C202:C205)</f>
        <v>0</v>
      </c>
      <c r="D848" s="236">
        <f>'Plan2 - UTI'!C206</f>
        <v>0</v>
      </c>
      <c r="E848" s="32"/>
    </row>
    <row r="849" spans="1:5" ht="15" thickBot="1">
      <c r="A849" s="17"/>
      <c r="B849" s="33"/>
      <c r="C849" s="32"/>
      <c r="D849" s="33"/>
      <c r="E849" s="32"/>
    </row>
    <row r="850" spans="1:5" ht="16.5" thickBot="1">
      <c r="A850" s="669" t="s">
        <v>195</v>
      </c>
      <c r="B850" s="670" t="s">
        <v>81</v>
      </c>
      <c r="C850" s="671"/>
      <c r="D850" s="672" t="s">
        <v>90</v>
      </c>
      <c r="E850" s="673"/>
    </row>
    <row r="851" spans="1:5" ht="25.5" customHeight="1" thickBot="1">
      <c r="A851" s="142" t="s">
        <v>252</v>
      </c>
      <c r="B851" s="143" t="s">
        <v>253</v>
      </c>
      <c r="C851" s="143" t="s">
        <v>254</v>
      </c>
      <c r="D851" s="143" t="s">
        <v>255</v>
      </c>
      <c r="E851" s="143" t="s">
        <v>254</v>
      </c>
    </row>
    <row r="852" spans="1:5" ht="14.25">
      <c r="A852" s="139" t="s">
        <v>360</v>
      </c>
      <c r="B852" s="245"/>
      <c r="C852" s="138" t="e">
        <f aca="true" t="shared" si="64" ref="C852:C883">B852/B$923*100</f>
        <v>#DIV/0!</v>
      </c>
      <c r="D852" s="245"/>
      <c r="E852" s="138" t="e">
        <f aca="true" t="shared" si="65" ref="E852:E883">D852/D$923*100</f>
        <v>#DIV/0!</v>
      </c>
    </row>
    <row r="853" spans="1:5" ht="14.25">
      <c r="A853" s="139" t="s">
        <v>358</v>
      </c>
      <c r="B853" s="246"/>
      <c r="C853" s="97" t="e">
        <f t="shared" si="64"/>
        <v>#DIV/0!</v>
      </c>
      <c r="D853" s="246"/>
      <c r="E853" s="97" t="e">
        <f t="shared" si="65"/>
        <v>#DIV/0!</v>
      </c>
    </row>
    <row r="854" spans="1:5" ht="14.25">
      <c r="A854" s="139" t="s">
        <v>359</v>
      </c>
      <c r="B854" s="246"/>
      <c r="C854" s="97" t="e">
        <f t="shared" si="64"/>
        <v>#DIV/0!</v>
      </c>
      <c r="D854" s="246"/>
      <c r="E854" s="97" t="e">
        <f t="shared" si="65"/>
        <v>#DIV/0!</v>
      </c>
    </row>
    <row r="855" spans="1:5" ht="14.25">
      <c r="A855" s="139" t="s">
        <v>286</v>
      </c>
      <c r="B855" s="246"/>
      <c r="C855" s="97" t="e">
        <f t="shared" si="64"/>
        <v>#DIV/0!</v>
      </c>
      <c r="D855" s="246"/>
      <c r="E855" s="97" t="e">
        <f t="shared" si="65"/>
        <v>#DIV/0!</v>
      </c>
    </row>
    <row r="856" spans="1:5" ht="14.25">
      <c r="A856" s="139" t="s">
        <v>287</v>
      </c>
      <c r="B856" s="246"/>
      <c r="C856" s="97" t="e">
        <f t="shared" si="64"/>
        <v>#DIV/0!</v>
      </c>
      <c r="D856" s="246"/>
      <c r="E856" s="97" t="e">
        <f t="shared" si="65"/>
        <v>#DIV/0!</v>
      </c>
    </row>
    <row r="857" spans="1:5" ht="14.25">
      <c r="A857" s="139" t="s">
        <v>288</v>
      </c>
      <c r="B857" s="246"/>
      <c r="C857" s="97" t="e">
        <f t="shared" si="64"/>
        <v>#DIV/0!</v>
      </c>
      <c r="D857" s="246"/>
      <c r="E857" s="97" t="e">
        <f t="shared" si="65"/>
        <v>#DIV/0!</v>
      </c>
    </row>
    <row r="858" spans="1:5" ht="14.25">
      <c r="A858" s="139" t="s">
        <v>289</v>
      </c>
      <c r="B858" s="246"/>
      <c r="C858" s="97" t="e">
        <f t="shared" si="64"/>
        <v>#DIV/0!</v>
      </c>
      <c r="D858" s="246"/>
      <c r="E858" s="97" t="e">
        <f t="shared" si="65"/>
        <v>#DIV/0!</v>
      </c>
    </row>
    <row r="859" spans="1:5" ht="14.25">
      <c r="A859" s="139" t="s">
        <v>290</v>
      </c>
      <c r="B859" s="246"/>
      <c r="C859" s="97" t="e">
        <f t="shared" si="64"/>
        <v>#DIV/0!</v>
      </c>
      <c r="D859" s="246"/>
      <c r="E859" s="97" t="e">
        <f t="shared" si="65"/>
        <v>#DIV/0!</v>
      </c>
    </row>
    <row r="860" spans="1:5" ht="14.25">
      <c r="A860" s="139" t="s">
        <v>373</v>
      </c>
      <c r="B860" s="246"/>
      <c r="C860" s="97" t="e">
        <f t="shared" si="64"/>
        <v>#DIV/0!</v>
      </c>
      <c r="D860" s="246"/>
      <c r="E860" s="97" t="e">
        <f t="shared" si="65"/>
        <v>#DIV/0!</v>
      </c>
    </row>
    <row r="861" spans="1:5" ht="15">
      <c r="A861" s="139" t="s">
        <v>363</v>
      </c>
      <c r="B861" s="246"/>
      <c r="C861" s="97" t="e">
        <f t="shared" si="64"/>
        <v>#DIV/0!</v>
      </c>
      <c r="D861" s="246"/>
      <c r="E861" s="97" t="e">
        <f t="shared" si="65"/>
        <v>#DIV/0!</v>
      </c>
    </row>
    <row r="862" spans="1:5" ht="15">
      <c r="A862" s="298" t="s">
        <v>361</v>
      </c>
      <c r="B862" s="246"/>
      <c r="C862" s="97" t="e">
        <f t="shared" si="64"/>
        <v>#DIV/0!</v>
      </c>
      <c r="D862" s="246"/>
      <c r="E862" s="97" t="e">
        <f t="shared" si="65"/>
        <v>#DIV/0!</v>
      </c>
    </row>
    <row r="863" spans="1:5" ht="15">
      <c r="A863" s="298" t="s">
        <v>362</v>
      </c>
      <c r="B863" s="246"/>
      <c r="C863" s="97" t="e">
        <f t="shared" si="64"/>
        <v>#DIV/0!</v>
      </c>
      <c r="D863" s="246"/>
      <c r="E863" s="97" t="e">
        <f t="shared" si="65"/>
        <v>#DIV/0!</v>
      </c>
    </row>
    <row r="864" spans="1:5" ht="15">
      <c r="A864" s="139" t="s">
        <v>285</v>
      </c>
      <c r="B864" s="246"/>
      <c r="C864" s="97" t="e">
        <f t="shared" si="64"/>
        <v>#DIV/0!</v>
      </c>
      <c r="D864" s="246"/>
      <c r="E864" s="97" t="e">
        <f t="shared" si="65"/>
        <v>#DIV/0!</v>
      </c>
    </row>
    <row r="865" spans="1:5" ht="15">
      <c r="A865" s="139" t="s">
        <v>327</v>
      </c>
      <c r="B865" s="246"/>
      <c r="C865" s="97" t="e">
        <f t="shared" si="64"/>
        <v>#DIV/0!</v>
      </c>
      <c r="D865" s="246"/>
      <c r="E865" s="97" t="e">
        <f t="shared" si="65"/>
        <v>#DIV/0!</v>
      </c>
    </row>
    <row r="866" spans="1:5" ht="15">
      <c r="A866" s="352" t="s">
        <v>337</v>
      </c>
      <c r="B866" s="246"/>
      <c r="C866" s="97" t="e">
        <f t="shared" si="64"/>
        <v>#DIV/0!</v>
      </c>
      <c r="D866" s="246"/>
      <c r="E866" s="97" t="e">
        <f t="shared" si="65"/>
        <v>#DIV/0!</v>
      </c>
    </row>
    <row r="867" spans="1:5" ht="15">
      <c r="A867" s="139" t="s">
        <v>374</v>
      </c>
      <c r="B867" s="246"/>
      <c r="C867" s="97" t="e">
        <f t="shared" si="64"/>
        <v>#DIV/0!</v>
      </c>
      <c r="D867" s="246"/>
      <c r="E867" s="97" t="e">
        <f t="shared" si="65"/>
        <v>#DIV/0!</v>
      </c>
    </row>
    <row r="868" spans="1:5" ht="15">
      <c r="A868" s="492" t="s">
        <v>375</v>
      </c>
      <c r="B868" s="246"/>
      <c r="C868" s="97" t="e">
        <f t="shared" si="64"/>
        <v>#DIV/0!</v>
      </c>
      <c r="D868" s="246"/>
      <c r="E868" s="97" t="e">
        <f t="shared" si="65"/>
        <v>#DIV/0!</v>
      </c>
    </row>
    <row r="869" spans="1:5" ht="15">
      <c r="A869" s="492" t="s">
        <v>376</v>
      </c>
      <c r="B869" s="246"/>
      <c r="C869" s="97" t="e">
        <f t="shared" si="64"/>
        <v>#DIV/0!</v>
      </c>
      <c r="D869" s="246"/>
      <c r="E869" s="97" t="e">
        <f t="shared" si="65"/>
        <v>#DIV/0!</v>
      </c>
    </row>
    <row r="870" spans="1:5" ht="15">
      <c r="A870" s="216" t="s">
        <v>401</v>
      </c>
      <c r="B870" s="246"/>
      <c r="C870" s="97" t="e">
        <f t="shared" si="64"/>
        <v>#DIV/0!</v>
      </c>
      <c r="D870" s="246"/>
      <c r="E870" s="97" t="e">
        <f t="shared" si="65"/>
        <v>#DIV/0!</v>
      </c>
    </row>
    <row r="871" spans="1:5" ht="15">
      <c r="A871" s="139" t="s">
        <v>406</v>
      </c>
      <c r="B871" s="246"/>
      <c r="C871" s="97" t="e">
        <f t="shared" si="64"/>
        <v>#DIV/0!</v>
      </c>
      <c r="D871" s="246"/>
      <c r="E871" s="97" t="e">
        <f t="shared" si="65"/>
        <v>#DIV/0!</v>
      </c>
    </row>
    <row r="872" spans="1:5" ht="15">
      <c r="A872" s="140" t="s">
        <v>407</v>
      </c>
      <c r="B872" s="246"/>
      <c r="C872" s="97" t="e">
        <f t="shared" si="64"/>
        <v>#DIV/0!</v>
      </c>
      <c r="D872" s="246"/>
      <c r="E872" s="97" t="e">
        <f t="shared" si="65"/>
        <v>#DIV/0!</v>
      </c>
    </row>
    <row r="873" spans="1:5" ht="15">
      <c r="A873" s="139" t="s">
        <v>408</v>
      </c>
      <c r="B873" s="246"/>
      <c r="C873" s="97" t="e">
        <f t="shared" si="64"/>
        <v>#DIV/0!</v>
      </c>
      <c r="D873" s="246"/>
      <c r="E873" s="97" t="e">
        <f t="shared" si="65"/>
        <v>#DIV/0!</v>
      </c>
    </row>
    <row r="874" spans="1:5" ht="15">
      <c r="A874" s="352" t="s">
        <v>409</v>
      </c>
      <c r="B874" s="246"/>
      <c r="C874" s="97" t="e">
        <f t="shared" si="64"/>
        <v>#DIV/0!</v>
      </c>
      <c r="D874" s="246"/>
      <c r="E874" s="97" t="e">
        <f t="shared" si="65"/>
        <v>#DIV/0!</v>
      </c>
    </row>
    <row r="875" spans="1:5" ht="15">
      <c r="A875" s="351" t="s">
        <v>410</v>
      </c>
      <c r="B875" s="246"/>
      <c r="C875" s="97" t="e">
        <f t="shared" si="64"/>
        <v>#DIV/0!</v>
      </c>
      <c r="D875" s="246"/>
      <c r="E875" s="97" t="e">
        <f t="shared" si="65"/>
        <v>#DIV/0!</v>
      </c>
    </row>
    <row r="876" spans="1:5" ht="15">
      <c r="A876" s="140" t="s">
        <v>411</v>
      </c>
      <c r="B876" s="246"/>
      <c r="C876" s="97" t="e">
        <f t="shared" si="64"/>
        <v>#DIV/0!</v>
      </c>
      <c r="D876" s="246"/>
      <c r="E876" s="97" t="e">
        <f t="shared" si="65"/>
        <v>#DIV/0!</v>
      </c>
    </row>
    <row r="877" spans="1:5" ht="15">
      <c r="A877" s="140" t="s">
        <v>412</v>
      </c>
      <c r="B877" s="246"/>
      <c r="C877" s="97" t="e">
        <f t="shared" si="64"/>
        <v>#DIV/0!</v>
      </c>
      <c r="D877" s="246"/>
      <c r="E877" s="97" t="e">
        <f t="shared" si="65"/>
        <v>#DIV/0!</v>
      </c>
    </row>
    <row r="878" spans="1:5" ht="15">
      <c r="A878" s="298" t="s">
        <v>303</v>
      </c>
      <c r="B878" s="246"/>
      <c r="C878" s="97" t="e">
        <f t="shared" si="64"/>
        <v>#DIV/0!</v>
      </c>
      <c r="D878" s="246"/>
      <c r="E878" s="97" t="e">
        <f t="shared" si="65"/>
        <v>#DIV/0!</v>
      </c>
    </row>
    <row r="879" spans="1:6" ht="15">
      <c r="A879" s="298" t="s">
        <v>299</v>
      </c>
      <c r="B879" s="247"/>
      <c r="C879" s="97" t="e">
        <f t="shared" si="64"/>
        <v>#DIV/0!</v>
      </c>
      <c r="D879" s="246"/>
      <c r="E879" s="97" t="e">
        <f t="shared" si="65"/>
        <v>#DIV/0!</v>
      </c>
      <c r="F879" s="199"/>
    </row>
    <row r="880" spans="1:6" ht="15">
      <c r="A880" s="298" t="s">
        <v>300</v>
      </c>
      <c r="B880" s="136"/>
      <c r="C880" s="97" t="e">
        <f t="shared" si="64"/>
        <v>#DIV/0!</v>
      </c>
      <c r="D880" s="246"/>
      <c r="E880" s="97" t="e">
        <f t="shared" si="65"/>
        <v>#DIV/0!</v>
      </c>
      <c r="F880" s="199"/>
    </row>
    <row r="881" spans="1:6" ht="15">
      <c r="A881" s="298" t="s">
        <v>405</v>
      </c>
      <c r="B881" s="136"/>
      <c r="C881" s="97" t="e">
        <f t="shared" si="64"/>
        <v>#DIV/0!</v>
      </c>
      <c r="D881" s="246"/>
      <c r="E881" s="97" t="e">
        <f t="shared" si="65"/>
        <v>#DIV/0!</v>
      </c>
      <c r="F881" s="199"/>
    </row>
    <row r="882" spans="1:6" ht="15">
      <c r="A882" s="298" t="s">
        <v>404</v>
      </c>
      <c r="B882" s="136"/>
      <c r="C882" s="97" t="e">
        <f t="shared" si="64"/>
        <v>#DIV/0!</v>
      </c>
      <c r="D882" s="246"/>
      <c r="E882" s="97" t="e">
        <f t="shared" si="65"/>
        <v>#DIV/0!</v>
      </c>
      <c r="F882" s="199"/>
    </row>
    <row r="883" spans="1:6" ht="15">
      <c r="A883" s="139" t="s">
        <v>270</v>
      </c>
      <c r="B883" s="136"/>
      <c r="C883" s="97" t="e">
        <f t="shared" si="64"/>
        <v>#DIV/0!</v>
      </c>
      <c r="D883" s="246"/>
      <c r="E883" s="97" t="e">
        <f t="shared" si="65"/>
        <v>#DIV/0!</v>
      </c>
      <c r="F883" s="199"/>
    </row>
    <row r="884" spans="1:6" ht="15">
      <c r="A884" s="139" t="s">
        <v>271</v>
      </c>
      <c r="B884" s="136"/>
      <c r="C884" s="97" t="e">
        <f aca="true" t="shared" si="66" ref="C884:C915">B884/B$923*100</f>
        <v>#DIV/0!</v>
      </c>
      <c r="D884" s="246"/>
      <c r="E884" s="97" t="e">
        <f aca="true" t="shared" si="67" ref="E884:E915">D884/D$923*100</f>
        <v>#DIV/0!</v>
      </c>
      <c r="F884" s="199"/>
    </row>
    <row r="885" spans="1:6" ht="15">
      <c r="A885" s="139" t="s">
        <v>269</v>
      </c>
      <c r="B885" s="136"/>
      <c r="C885" s="97" t="e">
        <f t="shared" si="66"/>
        <v>#DIV/0!</v>
      </c>
      <c r="D885" s="246"/>
      <c r="E885" s="97" t="e">
        <f t="shared" si="67"/>
        <v>#DIV/0!</v>
      </c>
      <c r="F885" s="199"/>
    </row>
    <row r="886" spans="1:6" ht="15">
      <c r="A886" s="139" t="s">
        <v>272</v>
      </c>
      <c r="B886" s="136"/>
      <c r="C886" s="97" t="e">
        <f t="shared" si="66"/>
        <v>#DIV/0!</v>
      </c>
      <c r="D886" s="246"/>
      <c r="E886" s="97" t="e">
        <f t="shared" si="67"/>
        <v>#DIV/0!</v>
      </c>
      <c r="F886" s="199"/>
    </row>
    <row r="887" spans="1:6" ht="15">
      <c r="A887" s="139" t="s">
        <v>371</v>
      </c>
      <c r="B887" s="136"/>
      <c r="C887" s="97" t="e">
        <f t="shared" si="66"/>
        <v>#DIV/0!</v>
      </c>
      <c r="D887" s="246"/>
      <c r="E887" s="97" t="e">
        <f t="shared" si="67"/>
        <v>#DIV/0!</v>
      </c>
      <c r="F887" s="199"/>
    </row>
    <row r="888" spans="1:6" ht="15">
      <c r="A888" s="139" t="s">
        <v>372</v>
      </c>
      <c r="B888" s="136"/>
      <c r="C888" s="97" t="e">
        <f t="shared" si="66"/>
        <v>#DIV/0!</v>
      </c>
      <c r="D888" s="246"/>
      <c r="E888" s="97" t="e">
        <f t="shared" si="67"/>
        <v>#DIV/0!</v>
      </c>
      <c r="F888" s="199"/>
    </row>
    <row r="889" spans="1:6" ht="15">
      <c r="A889" s="139" t="s">
        <v>302</v>
      </c>
      <c r="B889" s="136"/>
      <c r="C889" s="97" t="e">
        <f t="shared" si="66"/>
        <v>#DIV/0!</v>
      </c>
      <c r="D889" s="246"/>
      <c r="E889" s="97" t="e">
        <f t="shared" si="67"/>
        <v>#DIV/0!</v>
      </c>
      <c r="F889" s="199"/>
    </row>
    <row r="890" spans="1:6" ht="15">
      <c r="A890" s="139" t="s">
        <v>336</v>
      </c>
      <c r="B890" s="136"/>
      <c r="C890" s="97" t="e">
        <f t="shared" si="66"/>
        <v>#DIV/0!</v>
      </c>
      <c r="D890" s="246"/>
      <c r="E890" s="97" t="e">
        <f t="shared" si="67"/>
        <v>#DIV/0!</v>
      </c>
      <c r="F890" s="199"/>
    </row>
    <row r="891" spans="1:6" ht="15">
      <c r="A891" s="139" t="s">
        <v>301</v>
      </c>
      <c r="B891" s="136"/>
      <c r="C891" s="97" t="e">
        <f t="shared" si="66"/>
        <v>#DIV/0!</v>
      </c>
      <c r="D891" s="246"/>
      <c r="E891" s="97" t="e">
        <f t="shared" si="67"/>
        <v>#DIV/0!</v>
      </c>
      <c r="F891" s="199"/>
    </row>
    <row r="892" spans="1:6" ht="15">
      <c r="A892" s="351" t="s">
        <v>339</v>
      </c>
      <c r="B892" s="136"/>
      <c r="C892" s="97" t="e">
        <f t="shared" si="66"/>
        <v>#DIV/0!</v>
      </c>
      <c r="D892" s="246"/>
      <c r="E892" s="97" t="e">
        <f t="shared" si="67"/>
        <v>#DIV/0!</v>
      </c>
      <c r="F892" s="199"/>
    </row>
    <row r="893" spans="1:6" ht="15">
      <c r="A893" s="351" t="s">
        <v>340</v>
      </c>
      <c r="B893" s="136"/>
      <c r="C893" s="97" t="e">
        <f t="shared" si="66"/>
        <v>#DIV/0!</v>
      </c>
      <c r="D893" s="246"/>
      <c r="E893" s="97" t="e">
        <f t="shared" si="67"/>
        <v>#DIV/0!</v>
      </c>
      <c r="F893" s="199"/>
    </row>
    <row r="894" spans="1:6" ht="15">
      <c r="A894" s="139" t="s">
        <v>364</v>
      </c>
      <c r="B894" s="136"/>
      <c r="C894" s="97" t="e">
        <f t="shared" si="66"/>
        <v>#DIV/0!</v>
      </c>
      <c r="D894" s="246"/>
      <c r="E894" s="97" t="e">
        <f t="shared" si="67"/>
        <v>#DIV/0!</v>
      </c>
      <c r="F894" s="199"/>
    </row>
    <row r="895" spans="1:6" ht="15">
      <c r="A895" s="139" t="s">
        <v>365</v>
      </c>
      <c r="B895" s="136"/>
      <c r="C895" s="97" t="e">
        <f t="shared" si="66"/>
        <v>#DIV/0!</v>
      </c>
      <c r="D895" s="246"/>
      <c r="E895" s="97" t="e">
        <f t="shared" si="67"/>
        <v>#DIV/0!</v>
      </c>
      <c r="F895" s="199"/>
    </row>
    <row r="896" spans="1:6" ht="15">
      <c r="A896" s="139" t="s">
        <v>366</v>
      </c>
      <c r="B896" s="136"/>
      <c r="C896" s="97" t="e">
        <f t="shared" si="66"/>
        <v>#DIV/0!</v>
      </c>
      <c r="D896" s="246"/>
      <c r="E896" s="97" t="e">
        <f t="shared" si="67"/>
        <v>#DIV/0!</v>
      </c>
      <c r="F896" s="199"/>
    </row>
    <row r="897" spans="1:6" ht="15">
      <c r="A897" s="352" t="s">
        <v>367</v>
      </c>
      <c r="B897" s="136"/>
      <c r="C897" s="97" t="e">
        <f t="shared" si="66"/>
        <v>#DIV/0!</v>
      </c>
      <c r="D897" s="246"/>
      <c r="E897" s="97" t="e">
        <f t="shared" si="67"/>
        <v>#DIV/0!</v>
      </c>
      <c r="F897" s="199"/>
    </row>
    <row r="898" spans="1:6" ht="13.5" customHeight="1">
      <c r="A898" s="528" t="s">
        <v>370</v>
      </c>
      <c r="B898" s="136"/>
      <c r="C898" s="97" t="e">
        <f t="shared" si="66"/>
        <v>#DIV/0!</v>
      </c>
      <c r="D898" s="246"/>
      <c r="E898" s="97" t="e">
        <f t="shared" si="67"/>
        <v>#DIV/0!</v>
      </c>
      <c r="F898" s="199"/>
    </row>
    <row r="899" spans="1:6" ht="15">
      <c r="A899" s="529" t="s">
        <v>368</v>
      </c>
      <c r="B899" s="136"/>
      <c r="C899" s="97" t="e">
        <f t="shared" si="66"/>
        <v>#DIV/0!</v>
      </c>
      <c r="D899" s="246"/>
      <c r="E899" s="97" t="e">
        <f t="shared" si="67"/>
        <v>#DIV/0!</v>
      </c>
      <c r="F899" s="199"/>
    </row>
    <row r="900" spans="1:6" ht="15">
      <c r="A900" s="529" t="s">
        <v>369</v>
      </c>
      <c r="B900" s="136"/>
      <c r="C900" s="97" t="e">
        <f t="shared" si="66"/>
        <v>#DIV/0!</v>
      </c>
      <c r="D900" s="246"/>
      <c r="E900" s="97" t="e">
        <f t="shared" si="67"/>
        <v>#DIV/0!</v>
      </c>
      <c r="F900" s="199"/>
    </row>
    <row r="901" spans="1:6" ht="15">
      <c r="A901" s="530" t="s">
        <v>377</v>
      </c>
      <c r="B901" s="136"/>
      <c r="C901" s="97" t="e">
        <f t="shared" si="66"/>
        <v>#DIV/0!</v>
      </c>
      <c r="D901" s="246"/>
      <c r="E901" s="97" t="e">
        <f t="shared" si="67"/>
        <v>#DIV/0!</v>
      </c>
      <c r="F901" s="199"/>
    </row>
    <row r="902" spans="1:6" ht="15">
      <c r="A902" s="298" t="s">
        <v>378</v>
      </c>
      <c r="B902" s="136"/>
      <c r="C902" s="97" t="e">
        <f t="shared" si="66"/>
        <v>#DIV/0!</v>
      </c>
      <c r="D902" s="246"/>
      <c r="E902" s="97" t="e">
        <f t="shared" si="67"/>
        <v>#DIV/0!</v>
      </c>
      <c r="F902" s="199"/>
    </row>
    <row r="903" spans="1:6" ht="15">
      <c r="A903" s="298" t="s">
        <v>379</v>
      </c>
      <c r="B903" s="136"/>
      <c r="C903" s="97" t="e">
        <f t="shared" si="66"/>
        <v>#DIV/0!</v>
      </c>
      <c r="D903" s="246"/>
      <c r="E903" s="97" t="e">
        <f t="shared" si="67"/>
        <v>#DIV/0!</v>
      </c>
      <c r="F903" s="199"/>
    </row>
    <row r="904" spans="1:6" ht="15">
      <c r="A904" s="491" t="s">
        <v>380</v>
      </c>
      <c r="B904" s="137"/>
      <c r="C904" s="97" t="e">
        <f t="shared" si="66"/>
        <v>#DIV/0!</v>
      </c>
      <c r="D904" s="246"/>
      <c r="E904" s="97" t="e">
        <f t="shared" si="67"/>
        <v>#DIV/0!</v>
      </c>
      <c r="F904" s="199"/>
    </row>
    <row r="905" spans="1:6" ht="15">
      <c r="A905" s="298" t="s">
        <v>381</v>
      </c>
      <c r="B905" s="137"/>
      <c r="C905" s="97" t="e">
        <f t="shared" si="66"/>
        <v>#DIV/0!</v>
      </c>
      <c r="D905" s="246"/>
      <c r="E905" s="97" t="e">
        <f t="shared" si="67"/>
        <v>#DIV/0!</v>
      </c>
      <c r="F905" s="199"/>
    </row>
    <row r="906" spans="1:6" ht="15">
      <c r="A906" s="298" t="s">
        <v>382</v>
      </c>
      <c r="B906" s="137"/>
      <c r="C906" s="97" t="e">
        <f t="shared" si="66"/>
        <v>#DIV/0!</v>
      </c>
      <c r="D906" s="246"/>
      <c r="E906" s="97" t="e">
        <f t="shared" si="67"/>
        <v>#DIV/0!</v>
      </c>
      <c r="F906" s="199"/>
    </row>
    <row r="907" spans="1:6" ht="15">
      <c r="A907" s="139" t="s">
        <v>292</v>
      </c>
      <c r="B907" s="136"/>
      <c r="C907" s="97" t="e">
        <f t="shared" si="66"/>
        <v>#DIV/0!</v>
      </c>
      <c r="D907" s="246"/>
      <c r="E907" s="97" t="e">
        <f t="shared" si="67"/>
        <v>#DIV/0!</v>
      </c>
      <c r="F907" s="199"/>
    </row>
    <row r="908" spans="1:6" ht="15">
      <c r="A908" s="139" t="s">
        <v>293</v>
      </c>
      <c r="B908" s="136"/>
      <c r="C908" s="97" t="e">
        <f t="shared" si="66"/>
        <v>#DIV/0!</v>
      </c>
      <c r="D908" s="246"/>
      <c r="E908" s="97" t="e">
        <f t="shared" si="67"/>
        <v>#DIV/0!</v>
      </c>
      <c r="F908" s="199"/>
    </row>
    <row r="909" spans="1:6" ht="15">
      <c r="A909" s="352" t="s">
        <v>341</v>
      </c>
      <c r="B909" s="136"/>
      <c r="C909" s="97" t="e">
        <f t="shared" si="66"/>
        <v>#DIV/0!</v>
      </c>
      <c r="D909" s="246"/>
      <c r="E909" s="97" t="e">
        <f t="shared" si="67"/>
        <v>#DIV/0!</v>
      </c>
      <c r="F909" s="199"/>
    </row>
    <row r="910" spans="1:6" ht="15">
      <c r="A910" s="139" t="s">
        <v>294</v>
      </c>
      <c r="B910" s="136"/>
      <c r="C910" s="97" t="e">
        <f t="shared" si="66"/>
        <v>#DIV/0!</v>
      </c>
      <c r="D910" s="246"/>
      <c r="E910" s="97" t="e">
        <f t="shared" si="67"/>
        <v>#DIV/0!</v>
      </c>
      <c r="F910" s="199"/>
    </row>
    <row r="911" spans="1:6" ht="15">
      <c r="A911" s="139" t="s">
        <v>295</v>
      </c>
      <c r="B911" s="136"/>
      <c r="C911" s="97" t="e">
        <f t="shared" si="66"/>
        <v>#DIV/0!</v>
      </c>
      <c r="D911" s="246"/>
      <c r="E911" s="97" t="e">
        <f t="shared" si="67"/>
        <v>#DIV/0!</v>
      </c>
      <c r="F911" s="199"/>
    </row>
    <row r="912" spans="1:6" ht="15">
      <c r="A912" s="139" t="s">
        <v>296</v>
      </c>
      <c r="B912" s="136"/>
      <c r="C912" s="97" t="e">
        <f t="shared" si="66"/>
        <v>#DIV/0!</v>
      </c>
      <c r="D912" s="246"/>
      <c r="E912" s="97" t="e">
        <f t="shared" si="67"/>
        <v>#DIV/0!</v>
      </c>
      <c r="F912" s="199"/>
    </row>
    <row r="913" spans="1:6" ht="15">
      <c r="A913" s="139" t="s">
        <v>326</v>
      </c>
      <c r="B913" s="136"/>
      <c r="C913" s="97" t="e">
        <f t="shared" si="66"/>
        <v>#DIV/0!</v>
      </c>
      <c r="D913" s="246"/>
      <c r="E913" s="97" t="e">
        <f t="shared" si="67"/>
        <v>#DIV/0!</v>
      </c>
      <c r="F913" s="199"/>
    </row>
    <row r="914" spans="1:6" ht="15">
      <c r="A914" s="139" t="s">
        <v>273</v>
      </c>
      <c r="B914" s="136"/>
      <c r="C914" s="97" t="e">
        <f t="shared" si="66"/>
        <v>#DIV/0!</v>
      </c>
      <c r="D914" s="246"/>
      <c r="E914" s="97" t="e">
        <f t="shared" si="67"/>
        <v>#DIV/0!</v>
      </c>
      <c r="F914" s="199"/>
    </row>
    <row r="915" spans="1:6" ht="15">
      <c r="A915" s="139" t="s">
        <v>274</v>
      </c>
      <c r="B915" s="137"/>
      <c r="C915" s="97" t="e">
        <f t="shared" si="66"/>
        <v>#DIV/0!</v>
      </c>
      <c r="D915" s="246"/>
      <c r="E915" s="97" t="e">
        <f t="shared" si="67"/>
        <v>#DIV/0!</v>
      </c>
      <c r="F915" s="199"/>
    </row>
    <row r="916" spans="1:5" ht="15">
      <c r="A916" s="352" t="s">
        <v>342</v>
      </c>
      <c r="B916" s="137"/>
      <c r="C916" s="97" t="e">
        <f aca="true" t="shared" si="68" ref="C916:C922">B916/B$923*100</f>
        <v>#DIV/0!</v>
      </c>
      <c r="D916" s="246"/>
      <c r="E916" s="97" t="e">
        <f aca="true" t="shared" si="69" ref="E916:E922">D916/D$923*100</f>
        <v>#DIV/0!</v>
      </c>
    </row>
    <row r="917" spans="1:5" ht="15">
      <c r="A917" s="140" t="s">
        <v>291</v>
      </c>
      <c r="B917" s="137"/>
      <c r="C917" s="97" t="e">
        <f t="shared" si="68"/>
        <v>#DIV/0!</v>
      </c>
      <c r="D917" s="246"/>
      <c r="E917" s="97" t="e">
        <f t="shared" si="69"/>
        <v>#DIV/0!</v>
      </c>
    </row>
    <row r="918" spans="1:5" ht="15">
      <c r="A918" s="140" t="s">
        <v>298</v>
      </c>
      <c r="B918" s="137"/>
      <c r="C918" s="97" t="e">
        <f t="shared" si="68"/>
        <v>#DIV/0!</v>
      </c>
      <c r="D918" s="246"/>
      <c r="E918" s="97" t="e">
        <f t="shared" si="69"/>
        <v>#DIV/0!</v>
      </c>
    </row>
    <row r="919" spans="1:5" ht="15">
      <c r="A919" s="351" t="s">
        <v>343</v>
      </c>
      <c r="B919" s="137"/>
      <c r="C919" s="97" t="e">
        <f t="shared" si="68"/>
        <v>#DIV/0!</v>
      </c>
      <c r="D919" s="246"/>
      <c r="E919" s="97" t="e">
        <f t="shared" si="69"/>
        <v>#DIV/0!</v>
      </c>
    </row>
    <row r="920" spans="1:5" ht="15">
      <c r="A920" s="216" t="s">
        <v>402</v>
      </c>
      <c r="B920" s="137"/>
      <c r="C920" s="97" t="e">
        <f t="shared" si="68"/>
        <v>#DIV/0!</v>
      </c>
      <c r="D920" s="246"/>
      <c r="E920" s="97" t="e">
        <f t="shared" si="69"/>
        <v>#DIV/0!</v>
      </c>
    </row>
    <row r="921" spans="1:5" ht="15">
      <c r="A921" s="216" t="s">
        <v>403</v>
      </c>
      <c r="B921" s="137"/>
      <c r="C921" s="97" t="e">
        <f t="shared" si="68"/>
        <v>#DIV/0!</v>
      </c>
      <c r="D921" s="246"/>
      <c r="E921" s="97" t="e">
        <f t="shared" si="69"/>
        <v>#DIV/0!</v>
      </c>
    </row>
    <row r="922" spans="1:5" ht="15" thickBot="1">
      <c r="A922" s="141" t="s">
        <v>383</v>
      </c>
      <c r="B922" s="137"/>
      <c r="C922" s="97" t="e">
        <f t="shared" si="68"/>
        <v>#DIV/0!</v>
      </c>
      <c r="D922" s="246"/>
      <c r="E922" s="97" t="e">
        <f t="shared" si="69"/>
        <v>#DIV/0!</v>
      </c>
    </row>
    <row r="923" spans="1:5" ht="16.5" thickBot="1">
      <c r="A923" s="677" t="s">
        <v>256</v>
      </c>
      <c r="B923" s="678">
        <f>SUM(B852:B922)</f>
        <v>0</v>
      </c>
      <c r="C923" s="681"/>
      <c r="D923" s="678">
        <f>SUM(D852:D922)</f>
        <v>0</v>
      </c>
      <c r="E923" s="681"/>
    </row>
    <row r="924" spans="1:5" ht="16.5" thickBot="1">
      <c r="A924" s="237" t="s">
        <v>284</v>
      </c>
      <c r="B924" s="235">
        <f>SUM('Plan2 - UTI'!C219:C222)</f>
        <v>0</v>
      </c>
      <c r="D924" s="236">
        <f>'Plan2 - UTI'!C223</f>
        <v>0</v>
      </c>
      <c r="E924" s="32"/>
    </row>
    <row r="925" spans="1:5" ht="16.5" thickBot="1">
      <c r="A925" s="98"/>
      <c r="B925" s="219"/>
      <c r="D925" s="220"/>
      <c r="E925" s="32"/>
    </row>
    <row r="926" spans="1:5" ht="15.75" thickBot="1">
      <c r="A926" s="217" t="s">
        <v>275</v>
      </c>
      <c r="B926" s="33"/>
      <c r="C926" s="32"/>
      <c r="D926" s="33"/>
      <c r="E926" s="32"/>
    </row>
    <row r="927" spans="1:5" ht="16.5" thickBot="1">
      <c r="A927" s="674" t="s">
        <v>14</v>
      </c>
      <c r="B927" s="674" t="s">
        <v>81</v>
      </c>
      <c r="C927" s="675"/>
      <c r="D927" s="674" t="s">
        <v>90</v>
      </c>
      <c r="E927" s="676"/>
    </row>
    <row r="928" spans="1:5" ht="28.5" customHeight="1" thickBot="1">
      <c r="A928" s="142" t="s">
        <v>252</v>
      </c>
      <c r="B928" s="143" t="s">
        <v>253</v>
      </c>
      <c r="C928" s="143" t="s">
        <v>254</v>
      </c>
      <c r="D928" s="143" t="s">
        <v>255</v>
      </c>
      <c r="E928" s="143" t="s">
        <v>254</v>
      </c>
    </row>
    <row r="929" spans="1:5" ht="15">
      <c r="A929" s="139" t="s">
        <v>360</v>
      </c>
      <c r="B929" s="299">
        <f>B16+B92+B168+B244+B320+B396+B472+B548+B624+B700+B776+B852</f>
        <v>0</v>
      </c>
      <c r="C929" s="483" t="e">
        <f aca="true" t="shared" si="70" ref="C929:C960">B929/B$1000*100</f>
        <v>#DIV/0!</v>
      </c>
      <c r="D929" s="299">
        <f>D16+D92+D168+D244+D320+D396+D472+D548+D624+D3700+D776+D852</f>
        <v>0</v>
      </c>
      <c r="E929" s="483" t="e">
        <f aca="true" t="shared" si="71" ref="E929:E960">D929/D$1000*100</f>
        <v>#DIV/0!</v>
      </c>
    </row>
    <row r="930" spans="1:5" ht="15">
      <c r="A930" s="139" t="s">
        <v>358</v>
      </c>
      <c r="B930" s="300">
        <f>B17+B93+B169+B245+B321+B397+B473+B549+B625+B701+B777+B853</f>
        <v>0</v>
      </c>
      <c r="C930" s="484" t="e">
        <f t="shared" si="70"/>
        <v>#DIV/0!</v>
      </c>
      <c r="D930" s="300">
        <f>D17+D93+D169+D245+D321+D397+D473+D549+D625+D701+D777+D853</f>
        <v>0</v>
      </c>
      <c r="E930" s="484" t="e">
        <f t="shared" si="71"/>
        <v>#DIV/0!</v>
      </c>
    </row>
    <row r="931" spans="1:5" ht="15">
      <c r="A931" s="139" t="s">
        <v>359</v>
      </c>
      <c r="B931" s="300">
        <f aca="true" t="shared" si="72" ref="B931:B994">B18+B94+B170+B246+B322+B398+B474+B550+B626+B702+B778+B854</f>
        <v>0</v>
      </c>
      <c r="C931" s="484" t="e">
        <f t="shared" si="70"/>
        <v>#DIV/0!</v>
      </c>
      <c r="D931" s="300">
        <f aca="true" t="shared" si="73" ref="D931:D994">D18+D94+D170+D246+D322+D398+D474+D550+D626+D702+D778+D854</f>
        <v>0</v>
      </c>
      <c r="E931" s="484" t="e">
        <f t="shared" si="71"/>
        <v>#DIV/0!</v>
      </c>
    </row>
    <row r="932" spans="1:5" ht="15">
      <c r="A932" s="139" t="s">
        <v>286</v>
      </c>
      <c r="B932" s="300">
        <f t="shared" si="72"/>
        <v>0</v>
      </c>
      <c r="C932" s="484" t="e">
        <f t="shared" si="70"/>
        <v>#DIV/0!</v>
      </c>
      <c r="D932" s="300">
        <f t="shared" si="73"/>
        <v>0</v>
      </c>
      <c r="E932" s="484" t="e">
        <f t="shared" si="71"/>
        <v>#DIV/0!</v>
      </c>
    </row>
    <row r="933" spans="1:5" ht="15">
      <c r="A933" s="139" t="s">
        <v>287</v>
      </c>
      <c r="B933" s="300">
        <f t="shared" si="72"/>
        <v>0</v>
      </c>
      <c r="C933" s="484" t="e">
        <f t="shared" si="70"/>
        <v>#DIV/0!</v>
      </c>
      <c r="D933" s="300">
        <f t="shared" si="73"/>
        <v>0</v>
      </c>
      <c r="E933" s="484" t="e">
        <f t="shared" si="71"/>
        <v>#DIV/0!</v>
      </c>
    </row>
    <row r="934" spans="1:5" ht="15">
      <c r="A934" s="139" t="s">
        <v>288</v>
      </c>
      <c r="B934" s="300">
        <f t="shared" si="72"/>
        <v>0</v>
      </c>
      <c r="C934" s="484" t="e">
        <f t="shared" si="70"/>
        <v>#DIV/0!</v>
      </c>
      <c r="D934" s="300">
        <f t="shared" si="73"/>
        <v>0</v>
      </c>
      <c r="E934" s="484" t="e">
        <f t="shared" si="71"/>
        <v>#DIV/0!</v>
      </c>
    </row>
    <row r="935" spans="1:5" ht="15">
      <c r="A935" s="139" t="s">
        <v>289</v>
      </c>
      <c r="B935" s="300">
        <f t="shared" si="72"/>
        <v>0</v>
      </c>
      <c r="C935" s="484" t="e">
        <f t="shared" si="70"/>
        <v>#DIV/0!</v>
      </c>
      <c r="D935" s="300">
        <f t="shared" si="73"/>
        <v>0</v>
      </c>
      <c r="E935" s="484" t="e">
        <f t="shared" si="71"/>
        <v>#DIV/0!</v>
      </c>
    </row>
    <row r="936" spans="1:5" ht="15">
      <c r="A936" s="139" t="s">
        <v>290</v>
      </c>
      <c r="B936" s="300">
        <f t="shared" si="72"/>
        <v>0</v>
      </c>
      <c r="C936" s="484" t="e">
        <f t="shared" si="70"/>
        <v>#DIV/0!</v>
      </c>
      <c r="D936" s="300">
        <f t="shared" si="73"/>
        <v>0</v>
      </c>
      <c r="E936" s="484" t="e">
        <f t="shared" si="71"/>
        <v>#DIV/0!</v>
      </c>
    </row>
    <row r="937" spans="1:5" ht="15">
      <c r="A937" s="139" t="s">
        <v>373</v>
      </c>
      <c r="B937" s="300">
        <f t="shared" si="72"/>
        <v>0</v>
      </c>
      <c r="C937" s="484" t="e">
        <f t="shared" si="70"/>
        <v>#DIV/0!</v>
      </c>
      <c r="D937" s="300">
        <f t="shared" si="73"/>
        <v>0</v>
      </c>
      <c r="E937" s="484" t="e">
        <f t="shared" si="71"/>
        <v>#DIV/0!</v>
      </c>
    </row>
    <row r="938" spans="1:5" ht="15">
      <c r="A938" s="139" t="s">
        <v>363</v>
      </c>
      <c r="B938" s="300">
        <f t="shared" si="72"/>
        <v>0</v>
      </c>
      <c r="C938" s="484" t="e">
        <f t="shared" si="70"/>
        <v>#DIV/0!</v>
      </c>
      <c r="D938" s="300">
        <f t="shared" si="73"/>
        <v>0</v>
      </c>
      <c r="E938" s="484" t="e">
        <f t="shared" si="71"/>
        <v>#DIV/0!</v>
      </c>
    </row>
    <row r="939" spans="1:5" ht="15">
      <c r="A939" s="298" t="s">
        <v>361</v>
      </c>
      <c r="B939" s="300">
        <f t="shared" si="72"/>
        <v>0</v>
      </c>
      <c r="C939" s="484" t="e">
        <f t="shared" si="70"/>
        <v>#DIV/0!</v>
      </c>
      <c r="D939" s="300">
        <f t="shared" si="73"/>
        <v>0</v>
      </c>
      <c r="E939" s="484" t="e">
        <f t="shared" si="71"/>
        <v>#DIV/0!</v>
      </c>
    </row>
    <row r="940" spans="1:5" ht="15">
      <c r="A940" s="298" t="s">
        <v>362</v>
      </c>
      <c r="B940" s="300">
        <f t="shared" si="72"/>
        <v>0</v>
      </c>
      <c r="C940" s="484" t="e">
        <f t="shared" si="70"/>
        <v>#DIV/0!</v>
      </c>
      <c r="D940" s="300">
        <f t="shared" si="73"/>
        <v>0</v>
      </c>
      <c r="E940" s="484" t="e">
        <f t="shared" si="71"/>
        <v>#DIV/0!</v>
      </c>
    </row>
    <row r="941" spans="1:5" ht="15">
      <c r="A941" s="139" t="s">
        <v>285</v>
      </c>
      <c r="B941" s="300">
        <f t="shared" si="72"/>
        <v>0</v>
      </c>
      <c r="C941" s="484" t="e">
        <f t="shared" si="70"/>
        <v>#DIV/0!</v>
      </c>
      <c r="D941" s="300">
        <f t="shared" si="73"/>
        <v>0</v>
      </c>
      <c r="E941" s="484" t="e">
        <f t="shared" si="71"/>
        <v>#DIV/0!</v>
      </c>
    </row>
    <row r="942" spans="1:5" ht="15">
      <c r="A942" s="139" t="s">
        <v>327</v>
      </c>
      <c r="B942" s="300">
        <f t="shared" si="72"/>
        <v>0</v>
      </c>
      <c r="C942" s="484" t="e">
        <f t="shared" si="70"/>
        <v>#DIV/0!</v>
      </c>
      <c r="D942" s="300">
        <f t="shared" si="73"/>
        <v>0</v>
      </c>
      <c r="E942" s="484" t="e">
        <f t="shared" si="71"/>
        <v>#DIV/0!</v>
      </c>
    </row>
    <row r="943" spans="1:5" ht="15">
      <c r="A943" s="352" t="s">
        <v>337</v>
      </c>
      <c r="B943" s="300">
        <f t="shared" si="72"/>
        <v>0</v>
      </c>
      <c r="C943" s="484" t="e">
        <f t="shared" si="70"/>
        <v>#DIV/0!</v>
      </c>
      <c r="D943" s="300">
        <f t="shared" si="73"/>
        <v>0</v>
      </c>
      <c r="E943" s="484" t="e">
        <f t="shared" si="71"/>
        <v>#DIV/0!</v>
      </c>
    </row>
    <row r="944" spans="1:5" ht="15">
      <c r="A944" s="139" t="s">
        <v>374</v>
      </c>
      <c r="B944" s="300">
        <f t="shared" si="72"/>
        <v>0</v>
      </c>
      <c r="C944" s="484" t="e">
        <f t="shared" si="70"/>
        <v>#DIV/0!</v>
      </c>
      <c r="D944" s="300">
        <f t="shared" si="73"/>
        <v>0</v>
      </c>
      <c r="E944" s="484" t="e">
        <f t="shared" si="71"/>
        <v>#DIV/0!</v>
      </c>
    </row>
    <row r="945" spans="1:5" ht="15">
      <c r="A945" s="492" t="s">
        <v>375</v>
      </c>
      <c r="B945" s="300">
        <f t="shared" si="72"/>
        <v>0</v>
      </c>
      <c r="C945" s="484" t="e">
        <f t="shared" si="70"/>
        <v>#DIV/0!</v>
      </c>
      <c r="D945" s="300">
        <f t="shared" si="73"/>
        <v>0</v>
      </c>
      <c r="E945" s="484" t="e">
        <f t="shared" si="71"/>
        <v>#DIV/0!</v>
      </c>
    </row>
    <row r="946" spans="1:5" ht="15">
      <c r="A946" s="492" t="s">
        <v>376</v>
      </c>
      <c r="B946" s="300">
        <f t="shared" si="72"/>
        <v>0</v>
      </c>
      <c r="C946" s="484" t="e">
        <f t="shared" si="70"/>
        <v>#DIV/0!</v>
      </c>
      <c r="D946" s="300">
        <f t="shared" si="73"/>
        <v>0</v>
      </c>
      <c r="E946" s="484" t="e">
        <f t="shared" si="71"/>
        <v>#DIV/0!</v>
      </c>
    </row>
    <row r="947" spans="1:5" ht="15">
      <c r="A947" s="216" t="s">
        <v>401</v>
      </c>
      <c r="B947" s="300">
        <f t="shared" si="72"/>
        <v>0</v>
      </c>
      <c r="C947" s="484" t="e">
        <f t="shared" si="70"/>
        <v>#DIV/0!</v>
      </c>
      <c r="D947" s="300">
        <f t="shared" si="73"/>
        <v>0</v>
      </c>
      <c r="E947" s="484" t="e">
        <f t="shared" si="71"/>
        <v>#DIV/0!</v>
      </c>
    </row>
    <row r="948" spans="1:5" ht="15">
      <c r="A948" s="139" t="s">
        <v>406</v>
      </c>
      <c r="B948" s="300">
        <f t="shared" si="72"/>
        <v>0</v>
      </c>
      <c r="C948" s="484" t="e">
        <f t="shared" si="70"/>
        <v>#DIV/0!</v>
      </c>
      <c r="D948" s="300">
        <f t="shared" si="73"/>
        <v>0</v>
      </c>
      <c r="E948" s="484" t="e">
        <f t="shared" si="71"/>
        <v>#DIV/0!</v>
      </c>
    </row>
    <row r="949" spans="1:5" ht="15">
      <c r="A949" s="140" t="s">
        <v>407</v>
      </c>
      <c r="B949" s="300">
        <f t="shared" si="72"/>
        <v>0</v>
      </c>
      <c r="C949" s="484" t="e">
        <f t="shared" si="70"/>
        <v>#DIV/0!</v>
      </c>
      <c r="D949" s="300">
        <f t="shared" si="73"/>
        <v>0</v>
      </c>
      <c r="E949" s="484" t="e">
        <f t="shared" si="71"/>
        <v>#DIV/0!</v>
      </c>
    </row>
    <row r="950" spans="1:5" ht="15">
      <c r="A950" s="139" t="s">
        <v>408</v>
      </c>
      <c r="B950" s="300">
        <f t="shared" si="72"/>
        <v>0</v>
      </c>
      <c r="C950" s="484" t="e">
        <f t="shared" si="70"/>
        <v>#DIV/0!</v>
      </c>
      <c r="D950" s="300">
        <f t="shared" si="73"/>
        <v>0</v>
      </c>
      <c r="E950" s="484" t="e">
        <f t="shared" si="71"/>
        <v>#DIV/0!</v>
      </c>
    </row>
    <row r="951" spans="1:5" ht="15">
      <c r="A951" s="352" t="s">
        <v>409</v>
      </c>
      <c r="B951" s="300">
        <f t="shared" si="72"/>
        <v>0</v>
      </c>
      <c r="C951" s="484" t="e">
        <f t="shared" si="70"/>
        <v>#DIV/0!</v>
      </c>
      <c r="D951" s="300">
        <f t="shared" si="73"/>
        <v>0</v>
      </c>
      <c r="E951" s="484" t="e">
        <f t="shared" si="71"/>
        <v>#DIV/0!</v>
      </c>
    </row>
    <row r="952" spans="1:5" ht="15">
      <c r="A952" s="351" t="s">
        <v>410</v>
      </c>
      <c r="B952" s="300">
        <f t="shared" si="72"/>
        <v>0</v>
      </c>
      <c r="C952" s="484" t="e">
        <f t="shared" si="70"/>
        <v>#DIV/0!</v>
      </c>
      <c r="D952" s="300">
        <f t="shared" si="73"/>
        <v>0</v>
      </c>
      <c r="E952" s="484" t="e">
        <f t="shared" si="71"/>
        <v>#DIV/0!</v>
      </c>
    </row>
    <row r="953" spans="1:5" ht="15">
      <c r="A953" s="140" t="s">
        <v>411</v>
      </c>
      <c r="B953" s="300">
        <f t="shared" si="72"/>
        <v>0</v>
      </c>
      <c r="C953" s="484" t="e">
        <f t="shared" si="70"/>
        <v>#DIV/0!</v>
      </c>
      <c r="D953" s="300">
        <f t="shared" si="73"/>
        <v>0</v>
      </c>
      <c r="E953" s="484" t="e">
        <f t="shared" si="71"/>
        <v>#DIV/0!</v>
      </c>
    </row>
    <row r="954" spans="1:5" ht="15">
      <c r="A954" s="140" t="s">
        <v>412</v>
      </c>
      <c r="B954" s="300">
        <f t="shared" si="72"/>
        <v>0</v>
      </c>
      <c r="C954" s="484" t="e">
        <f t="shared" si="70"/>
        <v>#DIV/0!</v>
      </c>
      <c r="D954" s="300">
        <f t="shared" si="73"/>
        <v>0</v>
      </c>
      <c r="E954" s="484" t="e">
        <f t="shared" si="71"/>
        <v>#DIV/0!</v>
      </c>
    </row>
    <row r="955" spans="1:5" ht="15">
      <c r="A955" s="298" t="s">
        <v>303</v>
      </c>
      <c r="B955" s="300">
        <f t="shared" si="72"/>
        <v>0</v>
      </c>
      <c r="C955" s="484" t="e">
        <f t="shared" si="70"/>
        <v>#DIV/0!</v>
      </c>
      <c r="D955" s="300">
        <f t="shared" si="73"/>
        <v>0</v>
      </c>
      <c r="E955" s="484" t="e">
        <f t="shared" si="71"/>
        <v>#DIV/0!</v>
      </c>
    </row>
    <row r="956" spans="1:5" ht="15">
      <c r="A956" s="298" t="s">
        <v>299</v>
      </c>
      <c r="B956" s="300">
        <f t="shared" si="72"/>
        <v>0</v>
      </c>
      <c r="C956" s="484" t="e">
        <f t="shared" si="70"/>
        <v>#DIV/0!</v>
      </c>
      <c r="D956" s="300">
        <f t="shared" si="73"/>
        <v>0</v>
      </c>
      <c r="E956" s="484" t="e">
        <f t="shared" si="71"/>
        <v>#DIV/0!</v>
      </c>
    </row>
    <row r="957" spans="1:5" ht="15">
      <c r="A957" s="298" t="s">
        <v>300</v>
      </c>
      <c r="B957" s="300">
        <f t="shared" si="72"/>
        <v>0</v>
      </c>
      <c r="C957" s="484" t="e">
        <f t="shared" si="70"/>
        <v>#DIV/0!</v>
      </c>
      <c r="D957" s="300">
        <f t="shared" si="73"/>
        <v>0</v>
      </c>
      <c r="E957" s="484" t="e">
        <f t="shared" si="71"/>
        <v>#DIV/0!</v>
      </c>
    </row>
    <row r="958" spans="1:5" ht="15">
      <c r="A958" s="298" t="s">
        <v>405</v>
      </c>
      <c r="B958" s="300">
        <f t="shared" si="72"/>
        <v>0</v>
      </c>
      <c r="C958" s="484" t="e">
        <f t="shared" si="70"/>
        <v>#DIV/0!</v>
      </c>
      <c r="D958" s="300">
        <f t="shared" si="73"/>
        <v>0</v>
      </c>
      <c r="E958" s="484" t="e">
        <f t="shared" si="71"/>
        <v>#DIV/0!</v>
      </c>
    </row>
    <row r="959" spans="1:5" ht="15">
      <c r="A959" s="298" t="s">
        <v>404</v>
      </c>
      <c r="B959" s="300">
        <f t="shared" si="72"/>
        <v>0</v>
      </c>
      <c r="C959" s="484" t="e">
        <f t="shared" si="70"/>
        <v>#DIV/0!</v>
      </c>
      <c r="D959" s="300">
        <f t="shared" si="73"/>
        <v>0</v>
      </c>
      <c r="E959" s="484" t="e">
        <f t="shared" si="71"/>
        <v>#DIV/0!</v>
      </c>
    </row>
    <row r="960" spans="1:5" ht="15">
      <c r="A960" s="139" t="s">
        <v>270</v>
      </c>
      <c r="B960" s="300">
        <f t="shared" si="72"/>
        <v>0</v>
      </c>
      <c r="C960" s="484" t="e">
        <f t="shared" si="70"/>
        <v>#DIV/0!</v>
      </c>
      <c r="D960" s="300">
        <f t="shared" si="73"/>
        <v>0</v>
      </c>
      <c r="E960" s="484" t="e">
        <f t="shared" si="71"/>
        <v>#DIV/0!</v>
      </c>
    </row>
    <row r="961" spans="1:5" ht="15">
      <c r="A961" s="139" t="s">
        <v>271</v>
      </c>
      <c r="B961" s="300">
        <f t="shared" si="72"/>
        <v>0</v>
      </c>
      <c r="C961" s="484" t="e">
        <f aca="true" t="shared" si="74" ref="C961:C992">B961/B$1000*100</f>
        <v>#DIV/0!</v>
      </c>
      <c r="D961" s="300">
        <f t="shared" si="73"/>
        <v>0</v>
      </c>
      <c r="E961" s="484" t="e">
        <f aca="true" t="shared" si="75" ref="E961:E992">D961/D$1000*100</f>
        <v>#DIV/0!</v>
      </c>
    </row>
    <row r="962" spans="1:5" ht="15">
      <c r="A962" s="139" t="s">
        <v>269</v>
      </c>
      <c r="B962" s="300">
        <f t="shared" si="72"/>
        <v>0</v>
      </c>
      <c r="C962" s="484" t="e">
        <f t="shared" si="74"/>
        <v>#DIV/0!</v>
      </c>
      <c r="D962" s="300">
        <f t="shared" si="73"/>
        <v>0</v>
      </c>
      <c r="E962" s="484" t="e">
        <f t="shared" si="75"/>
        <v>#DIV/0!</v>
      </c>
    </row>
    <row r="963" spans="1:5" ht="15">
      <c r="A963" s="139" t="s">
        <v>272</v>
      </c>
      <c r="B963" s="300">
        <f t="shared" si="72"/>
        <v>0</v>
      </c>
      <c r="C963" s="484" t="e">
        <f t="shared" si="74"/>
        <v>#DIV/0!</v>
      </c>
      <c r="D963" s="300">
        <f t="shared" si="73"/>
        <v>0</v>
      </c>
      <c r="E963" s="484" t="e">
        <f t="shared" si="75"/>
        <v>#DIV/0!</v>
      </c>
    </row>
    <row r="964" spans="1:5" ht="15">
      <c r="A964" s="139" t="s">
        <v>371</v>
      </c>
      <c r="B964" s="300">
        <f t="shared" si="72"/>
        <v>0</v>
      </c>
      <c r="C964" s="484" t="e">
        <f t="shared" si="74"/>
        <v>#DIV/0!</v>
      </c>
      <c r="D964" s="300">
        <f t="shared" si="73"/>
        <v>0</v>
      </c>
      <c r="E964" s="484" t="e">
        <f t="shared" si="75"/>
        <v>#DIV/0!</v>
      </c>
    </row>
    <row r="965" spans="1:5" ht="15">
      <c r="A965" s="139" t="s">
        <v>372</v>
      </c>
      <c r="B965" s="300">
        <f t="shared" si="72"/>
        <v>0</v>
      </c>
      <c r="C965" s="484" t="e">
        <f t="shared" si="74"/>
        <v>#DIV/0!</v>
      </c>
      <c r="D965" s="300">
        <f t="shared" si="73"/>
        <v>0</v>
      </c>
      <c r="E965" s="484" t="e">
        <f t="shared" si="75"/>
        <v>#DIV/0!</v>
      </c>
    </row>
    <row r="966" spans="1:5" ht="15">
      <c r="A966" s="139" t="s">
        <v>302</v>
      </c>
      <c r="B966" s="300">
        <f t="shared" si="72"/>
        <v>0</v>
      </c>
      <c r="C966" s="484" t="e">
        <f t="shared" si="74"/>
        <v>#DIV/0!</v>
      </c>
      <c r="D966" s="300">
        <f t="shared" si="73"/>
        <v>0</v>
      </c>
      <c r="E966" s="484" t="e">
        <f t="shared" si="75"/>
        <v>#DIV/0!</v>
      </c>
    </row>
    <row r="967" spans="1:5" ht="15">
      <c r="A967" s="139" t="s">
        <v>336</v>
      </c>
      <c r="B967" s="300">
        <f t="shared" si="72"/>
        <v>0</v>
      </c>
      <c r="C967" s="484" t="e">
        <f t="shared" si="74"/>
        <v>#DIV/0!</v>
      </c>
      <c r="D967" s="300">
        <f t="shared" si="73"/>
        <v>0</v>
      </c>
      <c r="E967" s="484" t="e">
        <f t="shared" si="75"/>
        <v>#DIV/0!</v>
      </c>
    </row>
    <row r="968" spans="1:5" ht="15">
      <c r="A968" s="139" t="s">
        <v>301</v>
      </c>
      <c r="B968" s="300">
        <f t="shared" si="72"/>
        <v>0</v>
      </c>
      <c r="C968" s="484" t="e">
        <f t="shared" si="74"/>
        <v>#DIV/0!</v>
      </c>
      <c r="D968" s="300">
        <f t="shared" si="73"/>
        <v>0</v>
      </c>
      <c r="E968" s="484" t="e">
        <f t="shared" si="75"/>
        <v>#DIV/0!</v>
      </c>
    </row>
    <row r="969" spans="1:5" ht="15">
      <c r="A969" s="351" t="s">
        <v>339</v>
      </c>
      <c r="B969" s="300">
        <f t="shared" si="72"/>
        <v>0</v>
      </c>
      <c r="C969" s="484" t="e">
        <f t="shared" si="74"/>
        <v>#DIV/0!</v>
      </c>
      <c r="D969" s="300">
        <f t="shared" si="73"/>
        <v>0</v>
      </c>
      <c r="E969" s="484" t="e">
        <f t="shared" si="75"/>
        <v>#DIV/0!</v>
      </c>
    </row>
    <row r="970" spans="1:5" ht="15">
      <c r="A970" s="351" t="s">
        <v>340</v>
      </c>
      <c r="B970" s="300">
        <f t="shared" si="72"/>
        <v>0</v>
      </c>
      <c r="C970" s="484" t="e">
        <f t="shared" si="74"/>
        <v>#DIV/0!</v>
      </c>
      <c r="D970" s="300">
        <f t="shared" si="73"/>
        <v>0</v>
      </c>
      <c r="E970" s="484" t="e">
        <f t="shared" si="75"/>
        <v>#DIV/0!</v>
      </c>
    </row>
    <row r="971" spans="1:5" ht="15">
      <c r="A971" s="139" t="s">
        <v>364</v>
      </c>
      <c r="B971" s="300">
        <f t="shared" si="72"/>
        <v>0</v>
      </c>
      <c r="C971" s="484" t="e">
        <f t="shared" si="74"/>
        <v>#DIV/0!</v>
      </c>
      <c r="D971" s="300">
        <f t="shared" si="73"/>
        <v>0</v>
      </c>
      <c r="E971" s="484" t="e">
        <f t="shared" si="75"/>
        <v>#DIV/0!</v>
      </c>
    </row>
    <row r="972" spans="1:5" ht="15">
      <c r="A972" s="139" t="s">
        <v>365</v>
      </c>
      <c r="B972" s="300">
        <f t="shared" si="72"/>
        <v>0</v>
      </c>
      <c r="C972" s="484" t="e">
        <f t="shared" si="74"/>
        <v>#DIV/0!</v>
      </c>
      <c r="D972" s="300">
        <f t="shared" si="73"/>
        <v>0</v>
      </c>
      <c r="E972" s="484" t="e">
        <f t="shared" si="75"/>
        <v>#DIV/0!</v>
      </c>
    </row>
    <row r="973" spans="1:5" ht="15">
      <c r="A973" s="139" t="s">
        <v>366</v>
      </c>
      <c r="B973" s="300">
        <f t="shared" si="72"/>
        <v>0</v>
      </c>
      <c r="C973" s="484" t="e">
        <f t="shared" si="74"/>
        <v>#DIV/0!</v>
      </c>
      <c r="D973" s="300">
        <f t="shared" si="73"/>
        <v>0</v>
      </c>
      <c r="E973" s="484" t="e">
        <f t="shared" si="75"/>
        <v>#DIV/0!</v>
      </c>
    </row>
    <row r="974" spans="1:5" ht="15">
      <c r="A974" s="352" t="s">
        <v>367</v>
      </c>
      <c r="B974" s="300">
        <f t="shared" si="72"/>
        <v>0</v>
      </c>
      <c r="C974" s="484" t="e">
        <f t="shared" si="74"/>
        <v>#DIV/0!</v>
      </c>
      <c r="D974" s="300">
        <f t="shared" si="73"/>
        <v>0</v>
      </c>
      <c r="E974" s="484" t="e">
        <f t="shared" si="75"/>
        <v>#DIV/0!</v>
      </c>
    </row>
    <row r="975" spans="1:5" ht="15">
      <c r="A975" s="528" t="s">
        <v>370</v>
      </c>
      <c r="B975" s="300">
        <f t="shared" si="72"/>
        <v>0</v>
      </c>
      <c r="C975" s="484" t="e">
        <f t="shared" si="74"/>
        <v>#DIV/0!</v>
      </c>
      <c r="D975" s="300">
        <f t="shared" si="73"/>
        <v>0</v>
      </c>
      <c r="E975" s="484" t="e">
        <f t="shared" si="75"/>
        <v>#DIV/0!</v>
      </c>
    </row>
    <row r="976" spans="1:5" ht="15">
      <c r="A976" s="529" t="s">
        <v>368</v>
      </c>
      <c r="B976" s="300">
        <f t="shared" si="72"/>
        <v>0</v>
      </c>
      <c r="C976" s="484" t="e">
        <f t="shared" si="74"/>
        <v>#DIV/0!</v>
      </c>
      <c r="D976" s="300">
        <f t="shared" si="73"/>
        <v>0</v>
      </c>
      <c r="E976" s="484" t="e">
        <f t="shared" si="75"/>
        <v>#DIV/0!</v>
      </c>
    </row>
    <row r="977" spans="1:5" ht="15">
      <c r="A977" s="529" t="s">
        <v>369</v>
      </c>
      <c r="B977" s="300">
        <f t="shared" si="72"/>
        <v>0</v>
      </c>
      <c r="C977" s="484" t="e">
        <f t="shared" si="74"/>
        <v>#DIV/0!</v>
      </c>
      <c r="D977" s="300">
        <f t="shared" si="73"/>
        <v>0</v>
      </c>
      <c r="E977" s="484" t="e">
        <f t="shared" si="75"/>
        <v>#DIV/0!</v>
      </c>
    </row>
    <row r="978" spans="1:5" ht="15">
      <c r="A978" s="530" t="s">
        <v>377</v>
      </c>
      <c r="B978" s="300">
        <f t="shared" si="72"/>
        <v>0</v>
      </c>
      <c r="C978" s="484" t="e">
        <f t="shared" si="74"/>
        <v>#DIV/0!</v>
      </c>
      <c r="D978" s="300">
        <f t="shared" si="73"/>
        <v>0</v>
      </c>
      <c r="E978" s="484" t="e">
        <f t="shared" si="75"/>
        <v>#DIV/0!</v>
      </c>
    </row>
    <row r="979" spans="1:5" ht="15">
      <c r="A979" s="298" t="s">
        <v>378</v>
      </c>
      <c r="B979" s="300">
        <f t="shared" si="72"/>
        <v>0</v>
      </c>
      <c r="C979" s="484" t="e">
        <f t="shared" si="74"/>
        <v>#DIV/0!</v>
      </c>
      <c r="D979" s="300">
        <f t="shared" si="73"/>
        <v>0</v>
      </c>
      <c r="E979" s="484" t="e">
        <f t="shared" si="75"/>
        <v>#DIV/0!</v>
      </c>
    </row>
    <row r="980" spans="1:5" ht="15">
      <c r="A980" s="298" t="s">
        <v>379</v>
      </c>
      <c r="B980" s="300">
        <f t="shared" si="72"/>
        <v>0</v>
      </c>
      <c r="C980" s="484" t="e">
        <f t="shared" si="74"/>
        <v>#DIV/0!</v>
      </c>
      <c r="D980" s="300">
        <f t="shared" si="73"/>
        <v>0</v>
      </c>
      <c r="E980" s="484" t="e">
        <f t="shared" si="75"/>
        <v>#DIV/0!</v>
      </c>
    </row>
    <row r="981" spans="1:5" ht="15">
      <c r="A981" s="491" t="s">
        <v>380</v>
      </c>
      <c r="B981" s="300">
        <f t="shared" si="72"/>
        <v>0</v>
      </c>
      <c r="C981" s="484" t="e">
        <f t="shared" si="74"/>
        <v>#DIV/0!</v>
      </c>
      <c r="D981" s="300">
        <f t="shared" si="73"/>
        <v>0</v>
      </c>
      <c r="E981" s="484" t="e">
        <f t="shared" si="75"/>
        <v>#DIV/0!</v>
      </c>
    </row>
    <row r="982" spans="1:5" ht="15">
      <c r="A982" s="298" t="s">
        <v>381</v>
      </c>
      <c r="B982" s="300">
        <f t="shared" si="72"/>
        <v>0</v>
      </c>
      <c r="C982" s="484" t="e">
        <f t="shared" si="74"/>
        <v>#DIV/0!</v>
      </c>
      <c r="D982" s="300">
        <f t="shared" si="73"/>
        <v>0</v>
      </c>
      <c r="E982" s="484" t="e">
        <f t="shared" si="75"/>
        <v>#DIV/0!</v>
      </c>
    </row>
    <row r="983" spans="1:5" ht="15">
      <c r="A983" s="298" t="s">
        <v>382</v>
      </c>
      <c r="B983" s="300">
        <f t="shared" si="72"/>
        <v>0</v>
      </c>
      <c r="C983" s="484" t="e">
        <f t="shared" si="74"/>
        <v>#DIV/0!</v>
      </c>
      <c r="D983" s="300">
        <f t="shared" si="73"/>
        <v>0</v>
      </c>
      <c r="E983" s="484" t="e">
        <f t="shared" si="75"/>
        <v>#DIV/0!</v>
      </c>
    </row>
    <row r="984" spans="1:5" ht="15">
      <c r="A984" s="139" t="s">
        <v>292</v>
      </c>
      <c r="B984" s="300">
        <f t="shared" si="72"/>
        <v>0</v>
      </c>
      <c r="C984" s="484" t="e">
        <f t="shared" si="74"/>
        <v>#DIV/0!</v>
      </c>
      <c r="D984" s="300">
        <f t="shared" si="73"/>
        <v>0</v>
      </c>
      <c r="E984" s="484" t="e">
        <f t="shared" si="75"/>
        <v>#DIV/0!</v>
      </c>
    </row>
    <row r="985" spans="1:5" ht="15">
      <c r="A985" s="139" t="s">
        <v>293</v>
      </c>
      <c r="B985" s="300">
        <f t="shared" si="72"/>
        <v>0</v>
      </c>
      <c r="C985" s="484" t="e">
        <f t="shared" si="74"/>
        <v>#DIV/0!</v>
      </c>
      <c r="D985" s="300">
        <f t="shared" si="73"/>
        <v>0</v>
      </c>
      <c r="E985" s="484" t="e">
        <f t="shared" si="75"/>
        <v>#DIV/0!</v>
      </c>
    </row>
    <row r="986" spans="1:5" ht="15">
      <c r="A986" s="352" t="s">
        <v>341</v>
      </c>
      <c r="B986" s="300">
        <f t="shared" si="72"/>
        <v>0</v>
      </c>
      <c r="C986" s="484" t="e">
        <f t="shared" si="74"/>
        <v>#DIV/0!</v>
      </c>
      <c r="D986" s="300">
        <f t="shared" si="73"/>
        <v>0</v>
      </c>
      <c r="E986" s="484" t="e">
        <f t="shared" si="75"/>
        <v>#DIV/0!</v>
      </c>
    </row>
    <row r="987" spans="1:5" ht="15">
      <c r="A987" s="139" t="s">
        <v>294</v>
      </c>
      <c r="B987" s="300">
        <f t="shared" si="72"/>
        <v>0</v>
      </c>
      <c r="C987" s="484" t="e">
        <f t="shared" si="74"/>
        <v>#DIV/0!</v>
      </c>
      <c r="D987" s="300">
        <f t="shared" si="73"/>
        <v>0</v>
      </c>
      <c r="E987" s="484" t="e">
        <f t="shared" si="75"/>
        <v>#DIV/0!</v>
      </c>
    </row>
    <row r="988" spans="1:5" ht="15">
      <c r="A988" s="139" t="s">
        <v>295</v>
      </c>
      <c r="B988" s="300">
        <f t="shared" si="72"/>
        <v>0</v>
      </c>
      <c r="C988" s="484" t="e">
        <f t="shared" si="74"/>
        <v>#DIV/0!</v>
      </c>
      <c r="D988" s="300">
        <f t="shared" si="73"/>
        <v>0</v>
      </c>
      <c r="E988" s="484" t="e">
        <f t="shared" si="75"/>
        <v>#DIV/0!</v>
      </c>
    </row>
    <row r="989" spans="1:5" ht="15">
      <c r="A989" s="139" t="s">
        <v>296</v>
      </c>
      <c r="B989" s="300">
        <f t="shared" si="72"/>
        <v>0</v>
      </c>
      <c r="C989" s="484" t="e">
        <f t="shared" si="74"/>
        <v>#DIV/0!</v>
      </c>
      <c r="D989" s="300">
        <f t="shared" si="73"/>
        <v>0</v>
      </c>
      <c r="E989" s="484" t="e">
        <f t="shared" si="75"/>
        <v>#DIV/0!</v>
      </c>
    </row>
    <row r="990" spans="1:5" ht="15">
      <c r="A990" s="139" t="s">
        <v>326</v>
      </c>
      <c r="B990" s="300">
        <f t="shared" si="72"/>
        <v>0</v>
      </c>
      <c r="C990" s="484" t="e">
        <f t="shared" si="74"/>
        <v>#DIV/0!</v>
      </c>
      <c r="D990" s="300">
        <f t="shared" si="73"/>
        <v>0</v>
      </c>
      <c r="E990" s="484" t="e">
        <f t="shared" si="75"/>
        <v>#DIV/0!</v>
      </c>
    </row>
    <row r="991" spans="1:5" ht="15">
      <c r="A991" s="139" t="s">
        <v>273</v>
      </c>
      <c r="B991" s="300">
        <f t="shared" si="72"/>
        <v>0</v>
      </c>
      <c r="C991" s="484" t="e">
        <f t="shared" si="74"/>
        <v>#DIV/0!</v>
      </c>
      <c r="D991" s="300">
        <f t="shared" si="73"/>
        <v>0</v>
      </c>
      <c r="E991" s="484" t="e">
        <f t="shared" si="75"/>
        <v>#DIV/0!</v>
      </c>
    </row>
    <row r="992" spans="1:5" ht="15">
      <c r="A992" s="139" t="s">
        <v>274</v>
      </c>
      <c r="B992" s="300">
        <f t="shared" si="72"/>
        <v>0</v>
      </c>
      <c r="C992" s="484" t="e">
        <f t="shared" si="74"/>
        <v>#DIV/0!</v>
      </c>
      <c r="D992" s="300">
        <f t="shared" si="73"/>
        <v>0</v>
      </c>
      <c r="E992" s="484" t="e">
        <f t="shared" si="75"/>
        <v>#DIV/0!</v>
      </c>
    </row>
    <row r="993" spans="1:5" ht="15">
      <c r="A993" s="352" t="s">
        <v>342</v>
      </c>
      <c r="B993" s="300">
        <f t="shared" si="72"/>
        <v>0</v>
      </c>
      <c r="C993" s="484" t="e">
        <f aca="true" t="shared" si="76" ref="C993:C999">B993/B$1000*100</f>
        <v>#DIV/0!</v>
      </c>
      <c r="D993" s="300">
        <f t="shared" si="73"/>
        <v>0</v>
      </c>
      <c r="E993" s="484" t="e">
        <f aca="true" t="shared" si="77" ref="E993:E999">D993/D$1000*100</f>
        <v>#DIV/0!</v>
      </c>
    </row>
    <row r="994" spans="1:5" ht="15">
      <c r="A994" s="140" t="s">
        <v>291</v>
      </c>
      <c r="B994" s="300">
        <f t="shared" si="72"/>
        <v>0</v>
      </c>
      <c r="C994" s="484" t="e">
        <f t="shared" si="76"/>
        <v>#DIV/0!</v>
      </c>
      <c r="D994" s="300">
        <f t="shared" si="73"/>
        <v>0</v>
      </c>
      <c r="E994" s="484" t="e">
        <f t="shared" si="77"/>
        <v>#DIV/0!</v>
      </c>
    </row>
    <row r="995" spans="1:5" ht="15">
      <c r="A995" s="140" t="s">
        <v>298</v>
      </c>
      <c r="B995" s="300">
        <f>B82+B158+B234+B310+B386+B462+B538+B614+B690+B766+B842+B918</f>
        <v>0</v>
      </c>
      <c r="C995" s="484" t="e">
        <f t="shared" si="76"/>
        <v>#DIV/0!</v>
      </c>
      <c r="D995" s="300">
        <f>D82+D158+D234+D310+D386+D462+D538+D614+D690+D766+D842+D918</f>
        <v>0</v>
      </c>
      <c r="E995" s="484" t="e">
        <f t="shared" si="77"/>
        <v>#DIV/0!</v>
      </c>
    </row>
    <row r="996" spans="1:5" ht="15">
      <c r="A996" s="351" t="s">
        <v>343</v>
      </c>
      <c r="B996" s="300">
        <f>B83+B159+B235+B311+B387+B463+B539+B615+B691+B767+B843+B919</f>
        <v>0</v>
      </c>
      <c r="C996" s="484" t="e">
        <f t="shared" si="76"/>
        <v>#DIV/0!</v>
      </c>
      <c r="D996" s="300">
        <f>D83+D159+D235+D311+D387+D463+D539+D615+D691+D767+D843+D919</f>
        <v>0</v>
      </c>
      <c r="E996" s="484" t="e">
        <f t="shared" si="77"/>
        <v>#DIV/0!</v>
      </c>
    </row>
    <row r="997" spans="1:5" ht="15">
      <c r="A997" s="216" t="s">
        <v>402</v>
      </c>
      <c r="B997" s="300">
        <f>B84+B160+B236+B312+B388+B464+B540+B616+B692+B768+B844+B920</f>
        <v>0</v>
      </c>
      <c r="C997" s="484" t="e">
        <f t="shared" si="76"/>
        <v>#DIV/0!</v>
      </c>
      <c r="D997" s="300">
        <f>D84+D160+D236+D312+D388+D464+D540+D616+D692+D768+D844+D920</f>
        <v>0</v>
      </c>
      <c r="E997" s="484" t="e">
        <f t="shared" si="77"/>
        <v>#DIV/0!</v>
      </c>
    </row>
    <row r="998" spans="1:5" ht="15">
      <c r="A998" s="216" t="s">
        <v>403</v>
      </c>
      <c r="B998" s="300">
        <f>B85+B161+B237+B313+B389+B465+B541+B617+B693+B769+B845+B921</f>
        <v>0</v>
      </c>
      <c r="C998" s="484" t="e">
        <f t="shared" si="76"/>
        <v>#DIV/0!</v>
      </c>
      <c r="D998" s="300">
        <f>D85+D161+D237+D313+D389+D465+D541+D617+D693+D769+D845+D921</f>
        <v>0</v>
      </c>
      <c r="E998" s="484" t="e">
        <f t="shared" si="77"/>
        <v>#DIV/0!</v>
      </c>
    </row>
    <row r="999" spans="1:5" ht="15.75" thickBot="1">
      <c r="A999" s="141" t="s">
        <v>383</v>
      </c>
      <c r="B999" s="300">
        <f>B86+B162+B238+B314+B390+B466+B542+B618+B694+B770+B846+B922</f>
        <v>0</v>
      </c>
      <c r="C999" s="484" t="e">
        <f t="shared" si="76"/>
        <v>#DIV/0!</v>
      </c>
      <c r="D999" s="300">
        <f>D86+D162+D238+D314+D390+D466+D542+D618+D694+D770+D846+D922</f>
        <v>0</v>
      </c>
      <c r="E999" s="484" t="e">
        <f t="shared" si="77"/>
        <v>#DIV/0!</v>
      </c>
    </row>
    <row r="1000" spans="1:5" ht="16.5" thickBot="1">
      <c r="A1000" s="677" t="s">
        <v>256</v>
      </c>
      <c r="B1000" s="678">
        <f>SUM(B929:B999)</f>
        <v>0</v>
      </c>
      <c r="C1000" s="679"/>
      <c r="D1000" s="678">
        <f>SUM(D929:D999)</f>
        <v>0</v>
      </c>
      <c r="E1000" s="680"/>
    </row>
    <row r="1001" spans="1:4" ht="16.5" thickBot="1">
      <c r="A1001" s="237" t="s">
        <v>284</v>
      </c>
      <c r="B1001" s="235">
        <f>'Plan2 - UTI'!C240</f>
        <v>0</v>
      </c>
      <c r="D1001" s="236">
        <f>'Plan2 - UTI'!C241</f>
        <v>0</v>
      </c>
    </row>
    <row r="1002" ht="12.75">
      <c r="A1002" s="17"/>
    </row>
  </sheetData>
  <sheetProtection selectLockedCells="1"/>
  <mergeCells count="2">
    <mergeCell ref="A13:E13"/>
    <mergeCell ref="A12:E12"/>
  </mergeCells>
  <printOptions/>
  <pageMargins left="0.1968503937007874" right="0.1968503937007874" top="0.3937007874015748" bottom="0" header="0.5118110236220472" footer="0.5118110236220472"/>
  <pageSetup orientation="landscape" paperSize="9" scale="70" r:id="rId1"/>
  <headerFooter alignWithMargins="0">
    <oddHeader>&amp;CDivisão de Infecção Hospitalar - Planilha 5A</oddHeader>
    <oddFooter>&amp;R&amp;P de &amp;N - &amp;D</oddFooter>
  </headerFooter>
  <rowBreaks count="1" manualBreakCount="1">
    <brk id="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005"/>
  <sheetViews>
    <sheetView zoomScale="70" zoomScaleNormal="70" zoomScalePageLayoutView="0" workbookViewId="0" topLeftCell="A1">
      <selection activeCell="A91" sqref="A91:E91"/>
    </sheetView>
  </sheetViews>
  <sheetFormatPr defaultColWidth="31.00390625" defaultRowHeight="12.75"/>
  <cols>
    <col min="1" max="1" width="131.28125" style="16" customWidth="1"/>
    <col min="2" max="2" width="22.57421875" style="26" customWidth="1"/>
    <col min="3" max="3" width="25.140625" style="17" customWidth="1"/>
    <col min="4" max="4" width="23.57421875" style="17" customWidth="1"/>
    <col min="5" max="5" width="17.57421875" style="17" customWidth="1"/>
    <col min="6" max="16384" width="31.00390625" style="17" customWidth="1"/>
  </cols>
  <sheetData>
    <row r="1" spans="1:5" ht="29.25" customHeight="1" thickBot="1" thickTop="1">
      <c r="A1" s="687" t="s">
        <v>320</v>
      </c>
      <c r="B1" s="688"/>
      <c r="C1" s="688"/>
      <c r="D1" s="689"/>
      <c r="E1" s="104"/>
    </row>
    <row r="2" spans="1:5" ht="18.75" thickBot="1">
      <c r="A2" s="611" t="s">
        <v>51</v>
      </c>
      <c r="B2" s="657"/>
      <c r="C2" s="612"/>
      <c r="D2" s="690"/>
      <c r="E2" s="29"/>
    </row>
    <row r="3" spans="1:5" ht="15.75">
      <c r="A3" s="691" t="s">
        <v>399</v>
      </c>
      <c r="B3" s="660"/>
      <c r="C3" s="660"/>
      <c r="D3" s="692"/>
      <c r="E3" s="103"/>
    </row>
    <row r="4" spans="1:5" ht="15">
      <c r="A4" s="693" t="s">
        <v>398</v>
      </c>
      <c r="B4" s="663"/>
      <c r="C4" s="663"/>
      <c r="D4" s="694"/>
      <c r="E4" s="99"/>
    </row>
    <row r="5" spans="1:5" ht="16.5" thickBot="1">
      <c r="A5" s="695" t="s">
        <v>249</v>
      </c>
      <c r="B5" s="666"/>
      <c r="C5" s="667"/>
      <c r="D5" s="696"/>
      <c r="E5" s="99"/>
    </row>
    <row r="6" spans="1:5" ht="15">
      <c r="A6" s="372" t="s">
        <v>15</v>
      </c>
      <c r="B6" s="445"/>
      <c r="C6" s="446"/>
      <c r="D6" s="447"/>
      <c r="E6" s="29"/>
    </row>
    <row r="7" spans="1:5" ht="15">
      <c r="A7" s="410" t="s">
        <v>257</v>
      </c>
      <c r="B7" s="448"/>
      <c r="C7" s="449"/>
      <c r="D7" s="450"/>
      <c r="E7" s="29"/>
    </row>
    <row r="8" spans="1:5" ht="15">
      <c r="A8" s="410" t="s">
        <v>258</v>
      </c>
      <c r="B8" s="451"/>
      <c r="C8" s="413"/>
      <c r="D8" s="450"/>
      <c r="E8" s="29"/>
    </row>
    <row r="9" spans="1:5" ht="15">
      <c r="A9" s="410" t="s">
        <v>259</v>
      </c>
      <c r="B9" s="451"/>
      <c r="C9" s="451"/>
      <c r="D9" s="450"/>
      <c r="E9" s="29"/>
    </row>
    <row r="10" spans="1:5" ht="15">
      <c r="A10" s="410" t="s">
        <v>260</v>
      </c>
      <c r="B10" s="452"/>
      <c r="C10" s="452"/>
      <c r="D10" s="450"/>
      <c r="E10" s="29"/>
    </row>
    <row r="11" spans="1:5" ht="15">
      <c r="A11" s="410" t="s">
        <v>16</v>
      </c>
      <c r="B11" s="452"/>
      <c r="C11" s="452"/>
      <c r="D11" s="450"/>
      <c r="E11" s="29"/>
    </row>
    <row r="12" spans="1:5" ht="15">
      <c r="A12" s="410" t="s">
        <v>261</v>
      </c>
      <c r="B12" s="452"/>
      <c r="C12" s="452"/>
      <c r="D12" s="450"/>
      <c r="E12" s="29"/>
    </row>
    <row r="13" spans="1:5" ht="14.25" customHeight="1">
      <c r="A13" s="407" t="s">
        <v>262</v>
      </c>
      <c r="B13" s="451"/>
      <c r="C13" s="413"/>
      <c r="D13" s="450"/>
      <c r="E13" s="29"/>
    </row>
    <row r="14" spans="1:5" ht="15">
      <c r="A14" s="410" t="s">
        <v>263</v>
      </c>
      <c r="B14" s="452"/>
      <c r="C14" s="452"/>
      <c r="D14" s="450"/>
      <c r="E14" s="29"/>
    </row>
    <row r="15" spans="1:5" ht="15.75" thickBot="1">
      <c r="A15" s="453" t="s">
        <v>264</v>
      </c>
      <c r="B15" s="454"/>
      <c r="C15" s="454"/>
      <c r="D15" s="455"/>
      <c r="E15" s="29"/>
    </row>
    <row r="16" spans="1:5" ht="17.25" customHeight="1" thickTop="1">
      <c r="A16" s="764" t="s">
        <v>52</v>
      </c>
      <c r="B16" s="764"/>
      <c r="C16" s="764"/>
      <c r="D16" s="764"/>
      <c r="E16" s="764"/>
    </row>
    <row r="17" spans="1:5" ht="15.75" thickBot="1">
      <c r="A17" s="764"/>
      <c r="B17" s="764"/>
      <c r="C17" s="764"/>
      <c r="D17" s="764"/>
      <c r="E17" s="764"/>
    </row>
    <row r="18" spans="1:5" ht="16.5" thickBot="1">
      <c r="A18" s="669" t="s">
        <v>194</v>
      </c>
      <c r="B18" s="697" t="s">
        <v>196</v>
      </c>
      <c r="C18" s="671"/>
      <c r="D18" s="672" t="s">
        <v>82</v>
      </c>
      <c r="E18" s="673"/>
    </row>
    <row r="19" spans="1:5" ht="28.5" customHeight="1" thickBot="1">
      <c r="A19" s="142" t="s">
        <v>252</v>
      </c>
      <c r="B19" s="143" t="s">
        <v>253</v>
      </c>
      <c r="C19" s="143" t="s">
        <v>254</v>
      </c>
      <c r="D19" s="143" t="s">
        <v>255</v>
      </c>
      <c r="E19" s="143" t="s">
        <v>254</v>
      </c>
    </row>
    <row r="20" spans="1:5" s="16" customFormat="1" ht="14.25">
      <c r="A20" s="139" t="s">
        <v>360</v>
      </c>
      <c r="B20" s="135"/>
      <c r="C20" s="138" t="e">
        <f aca="true" t="shared" si="0" ref="C20:C51">B20/B$91*100</f>
        <v>#DIV/0!</v>
      </c>
      <c r="D20" s="135"/>
      <c r="E20" s="138" t="e">
        <f aca="true" t="shared" si="1" ref="E20:E51">D20/D$91*100</f>
        <v>#DIV/0!</v>
      </c>
    </row>
    <row r="21" spans="1:5" ht="14.25">
      <c r="A21" s="139" t="s">
        <v>358</v>
      </c>
      <c r="B21" s="136"/>
      <c r="C21" s="96" t="e">
        <f t="shared" si="0"/>
        <v>#DIV/0!</v>
      </c>
      <c r="D21" s="136"/>
      <c r="E21" s="96" t="e">
        <f t="shared" si="1"/>
        <v>#DIV/0!</v>
      </c>
    </row>
    <row r="22" spans="1:5" ht="14.25">
      <c r="A22" s="139" t="s">
        <v>359</v>
      </c>
      <c r="B22" s="136"/>
      <c r="C22" s="96" t="e">
        <f t="shared" si="0"/>
        <v>#DIV/0!</v>
      </c>
      <c r="D22" s="136"/>
      <c r="E22" s="96" t="e">
        <f t="shared" si="1"/>
        <v>#DIV/0!</v>
      </c>
    </row>
    <row r="23" spans="1:5" ht="14.25">
      <c r="A23" s="139" t="s">
        <v>286</v>
      </c>
      <c r="B23" s="136"/>
      <c r="C23" s="96" t="e">
        <f t="shared" si="0"/>
        <v>#DIV/0!</v>
      </c>
      <c r="D23" s="136"/>
      <c r="E23" s="96" t="e">
        <f t="shared" si="1"/>
        <v>#DIV/0!</v>
      </c>
    </row>
    <row r="24" spans="1:5" ht="14.25">
      <c r="A24" s="139" t="s">
        <v>287</v>
      </c>
      <c r="B24" s="136"/>
      <c r="C24" s="96" t="e">
        <f t="shared" si="0"/>
        <v>#DIV/0!</v>
      </c>
      <c r="D24" s="136"/>
      <c r="E24" s="96" t="e">
        <f t="shared" si="1"/>
        <v>#DIV/0!</v>
      </c>
    </row>
    <row r="25" spans="1:5" ht="14.25">
      <c r="A25" s="139" t="s">
        <v>288</v>
      </c>
      <c r="B25" s="136"/>
      <c r="C25" s="96" t="e">
        <f t="shared" si="0"/>
        <v>#DIV/0!</v>
      </c>
      <c r="D25" s="136"/>
      <c r="E25" s="96" t="e">
        <f t="shared" si="1"/>
        <v>#DIV/0!</v>
      </c>
    </row>
    <row r="26" spans="1:5" ht="14.25">
      <c r="A26" s="139" t="s">
        <v>289</v>
      </c>
      <c r="B26" s="136"/>
      <c r="C26" s="96" t="e">
        <f t="shared" si="0"/>
        <v>#DIV/0!</v>
      </c>
      <c r="D26" s="136"/>
      <c r="E26" s="96" t="e">
        <f t="shared" si="1"/>
        <v>#DIV/0!</v>
      </c>
    </row>
    <row r="27" spans="1:5" ht="14.25">
      <c r="A27" s="139" t="s">
        <v>290</v>
      </c>
      <c r="B27" s="136"/>
      <c r="C27" s="96" t="e">
        <f t="shared" si="0"/>
        <v>#DIV/0!</v>
      </c>
      <c r="D27" s="136"/>
      <c r="E27" s="96" t="e">
        <f t="shared" si="1"/>
        <v>#DIV/0!</v>
      </c>
    </row>
    <row r="28" spans="1:5" ht="14.25">
      <c r="A28" s="139" t="s">
        <v>373</v>
      </c>
      <c r="B28" s="136"/>
      <c r="C28" s="96" t="e">
        <f t="shared" si="0"/>
        <v>#DIV/0!</v>
      </c>
      <c r="D28" s="136"/>
      <c r="E28" s="96" t="e">
        <f t="shared" si="1"/>
        <v>#DIV/0!</v>
      </c>
    </row>
    <row r="29" spans="1:5" ht="15">
      <c r="A29" s="139" t="s">
        <v>363</v>
      </c>
      <c r="B29" s="136"/>
      <c r="C29" s="96" t="e">
        <f t="shared" si="0"/>
        <v>#DIV/0!</v>
      </c>
      <c r="D29" s="136"/>
      <c r="E29" s="96" t="e">
        <f t="shared" si="1"/>
        <v>#DIV/0!</v>
      </c>
    </row>
    <row r="30" spans="1:5" ht="15">
      <c r="A30" s="298" t="s">
        <v>361</v>
      </c>
      <c r="B30" s="136"/>
      <c r="C30" s="96" t="e">
        <f t="shared" si="0"/>
        <v>#DIV/0!</v>
      </c>
      <c r="D30" s="136"/>
      <c r="E30" s="96" t="e">
        <f t="shared" si="1"/>
        <v>#DIV/0!</v>
      </c>
    </row>
    <row r="31" spans="1:5" ht="15">
      <c r="A31" s="298" t="s">
        <v>362</v>
      </c>
      <c r="B31" s="136"/>
      <c r="C31" s="96" t="e">
        <f t="shared" si="0"/>
        <v>#DIV/0!</v>
      </c>
      <c r="D31" s="136"/>
      <c r="E31" s="96" t="e">
        <f t="shared" si="1"/>
        <v>#DIV/0!</v>
      </c>
    </row>
    <row r="32" spans="1:5" ht="15">
      <c r="A32" s="139" t="s">
        <v>285</v>
      </c>
      <c r="B32" s="136"/>
      <c r="C32" s="96" t="e">
        <f t="shared" si="0"/>
        <v>#DIV/0!</v>
      </c>
      <c r="D32" s="136"/>
      <c r="E32" s="96" t="e">
        <f t="shared" si="1"/>
        <v>#DIV/0!</v>
      </c>
    </row>
    <row r="33" spans="1:5" ht="15">
      <c r="A33" s="139" t="s">
        <v>327</v>
      </c>
      <c r="B33" s="136"/>
      <c r="C33" s="96" t="e">
        <f t="shared" si="0"/>
        <v>#DIV/0!</v>
      </c>
      <c r="D33" s="136"/>
      <c r="E33" s="96" t="e">
        <f t="shared" si="1"/>
        <v>#DIV/0!</v>
      </c>
    </row>
    <row r="34" spans="1:5" ht="15">
      <c r="A34" s="352" t="s">
        <v>337</v>
      </c>
      <c r="B34" s="136"/>
      <c r="C34" s="96" t="e">
        <f t="shared" si="0"/>
        <v>#DIV/0!</v>
      </c>
      <c r="D34" s="136"/>
      <c r="E34" s="96" t="e">
        <f t="shared" si="1"/>
        <v>#DIV/0!</v>
      </c>
    </row>
    <row r="35" spans="1:5" ht="15">
      <c r="A35" s="139" t="s">
        <v>374</v>
      </c>
      <c r="B35" s="136"/>
      <c r="C35" s="96" t="e">
        <f t="shared" si="0"/>
        <v>#DIV/0!</v>
      </c>
      <c r="D35" s="136"/>
      <c r="E35" s="96" t="e">
        <f t="shared" si="1"/>
        <v>#DIV/0!</v>
      </c>
    </row>
    <row r="36" spans="1:5" ht="15">
      <c r="A36" s="492" t="s">
        <v>375</v>
      </c>
      <c r="B36" s="136"/>
      <c r="C36" s="96" t="e">
        <f t="shared" si="0"/>
        <v>#DIV/0!</v>
      </c>
      <c r="D36" s="136"/>
      <c r="E36" s="96" t="e">
        <f t="shared" si="1"/>
        <v>#DIV/0!</v>
      </c>
    </row>
    <row r="37" spans="1:5" ht="15">
      <c r="A37" s="492" t="s">
        <v>376</v>
      </c>
      <c r="B37" s="136"/>
      <c r="C37" s="96" t="e">
        <f t="shared" si="0"/>
        <v>#DIV/0!</v>
      </c>
      <c r="D37" s="136"/>
      <c r="E37" s="96" t="e">
        <f t="shared" si="1"/>
        <v>#DIV/0!</v>
      </c>
    </row>
    <row r="38" spans="1:5" ht="15">
      <c r="A38" s="216" t="s">
        <v>401</v>
      </c>
      <c r="B38" s="136"/>
      <c r="C38" s="96" t="e">
        <f t="shared" si="0"/>
        <v>#DIV/0!</v>
      </c>
      <c r="D38" s="136"/>
      <c r="E38" s="96" t="e">
        <f t="shared" si="1"/>
        <v>#DIV/0!</v>
      </c>
    </row>
    <row r="39" spans="1:5" ht="15">
      <c r="A39" s="139" t="s">
        <v>406</v>
      </c>
      <c r="B39" s="136"/>
      <c r="C39" s="96" t="e">
        <f t="shared" si="0"/>
        <v>#DIV/0!</v>
      </c>
      <c r="D39" s="136"/>
      <c r="E39" s="96" t="e">
        <f t="shared" si="1"/>
        <v>#DIV/0!</v>
      </c>
    </row>
    <row r="40" spans="1:5" ht="15">
      <c r="A40" s="140" t="s">
        <v>407</v>
      </c>
      <c r="B40" s="136"/>
      <c r="C40" s="96" t="e">
        <f t="shared" si="0"/>
        <v>#DIV/0!</v>
      </c>
      <c r="D40" s="136"/>
      <c r="E40" s="96" t="e">
        <f t="shared" si="1"/>
        <v>#DIV/0!</v>
      </c>
    </row>
    <row r="41" spans="1:5" ht="15">
      <c r="A41" s="139" t="s">
        <v>408</v>
      </c>
      <c r="B41" s="136"/>
      <c r="C41" s="96" t="e">
        <f t="shared" si="0"/>
        <v>#DIV/0!</v>
      </c>
      <c r="D41" s="136"/>
      <c r="E41" s="96" t="e">
        <f t="shared" si="1"/>
        <v>#DIV/0!</v>
      </c>
    </row>
    <row r="42" spans="1:5" ht="15">
      <c r="A42" s="352" t="s">
        <v>409</v>
      </c>
      <c r="B42" s="136"/>
      <c r="C42" s="96" t="e">
        <f t="shared" si="0"/>
        <v>#DIV/0!</v>
      </c>
      <c r="D42" s="136"/>
      <c r="E42" s="96" t="e">
        <f t="shared" si="1"/>
        <v>#DIV/0!</v>
      </c>
    </row>
    <row r="43" spans="1:5" ht="15">
      <c r="A43" s="351" t="s">
        <v>410</v>
      </c>
      <c r="B43" s="136"/>
      <c r="C43" s="96" t="e">
        <f t="shared" si="0"/>
        <v>#DIV/0!</v>
      </c>
      <c r="D43" s="136"/>
      <c r="E43" s="96" t="e">
        <f t="shared" si="1"/>
        <v>#DIV/0!</v>
      </c>
    </row>
    <row r="44" spans="1:5" ht="15">
      <c r="A44" s="140" t="s">
        <v>411</v>
      </c>
      <c r="B44" s="136"/>
      <c r="C44" s="96" t="e">
        <f t="shared" si="0"/>
        <v>#DIV/0!</v>
      </c>
      <c r="D44" s="136"/>
      <c r="E44" s="96" t="e">
        <f t="shared" si="1"/>
        <v>#DIV/0!</v>
      </c>
    </row>
    <row r="45" spans="1:5" ht="15">
      <c r="A45" s="140" t="s">
        <v>412</v>
      </c>
      <c r="B45" s="136"/>
      <c r="C45" s="96" t="e">
        <f t="shared" si="0"/>
        <v>#DIV/0!</v>
      </c>
      <c r="D45" s="136"/>
      <c r="E45" s="96" t="e">
        <f t="shared" si="1"/>
        <v>#DIV/0!</v>
      </c>
    </row>
    <row r="46" spans="1:5" ht="15">
      <c r="A46" s="298" t="s">
        <v>303</v>
      </c>
      <c r="B46" s="136"/>
      <c r="C46" s="96" t="e">
        <f t="shared" si="0"/>
        <v>#DIV/0!</v>
      </c>
      <c r="D46" s="136"/>
      <c r="E46" s="96" t="e">
        <f t="shared" si="1"/>
        <v>#DIV/0!</v>
      </c>
    </row>
    <row r="47" spans="1:5" ht="15">
      <c r="A47" s="298" t="s">
        <v>299</v>
      </c>
      <c r="B47" s="136"/>
      <c r="C47" s="96" t="e">
        <f t="shared" si="0"/>
        <v>#DIV/0!</v>
      </c>
      <c r="D47" s="136"/>
      <c r="E47" s="96" t="e">
        <f t="shared" si="1"/>
        <v>#DIV/0!</v>
      </c>
    </row>
    <row r="48" spans="1:5" ht="15">
      <c r="A48" s="298" t="s">
        <v>300</v>
      </c>
      <c r="B48" s="136"/>
      <c r="C48" s="96" t="e">
        <f t="shared" si="0"/>
        <v>#DIV/0!</v>
      </c>
      <c r="D48" s="136"/>
      <c r="E48" s="96" t="e">
        <f t="shared" si="1"/>
        <v>#DIV/0!</v>
      </c>
    </row>
    <row r="49" spans="1:5" ht="15">
      <c r="A49" s="298" t="s">
        <v>405</v>
      </c>
      <c r="B49" s="136"/>
      <c r="C49" s="96" t="e">
        <f t="shared" si="0"/>
        <v>#DIV/0!</v>
      </c>
      <c r="D49" s="136"/>
      <c r="E49" s="96" t="e">
        <f t="shared" si="1"/>
        <v>#DIV/0!</v>
      </c>
    </row>
    <row r="50" spans="1:5" ht="15">
      <c r="A50" s="298" t="s">
        <v>404</v>
      </c>
      <c r="B50" s="136"/>
      <c r="C50" s="96" t="e">
        <f t="shared" si="0"/>
        <v>#DIV/0!</v>
      </c>
      <c r="D50" s="136"/>
      <c r="E50" s="96" t="e">
        <f t="shared" si="1"/>
        <v>#DIV/0!</v>
      </c>
    </row>
    <row r="51" spans="1:5" ht="15">
      <c r="A51" s="139" t="s">
        <v>270</v>
      </c>
      <c r="B51" s="136"/>
      <c r="C51" s="96" t="e">
        <f t="shared" si="0"/>
        <v>#DIV/0!</v>
      </c>
      <c r="D51" s="136"/>
      <c r="E51" s="96" t="e">
        <f t="shared" si="1"/>
        <v>#DIV/0!</v>
      </c>
    </row>
    <row r="52" spans="1:5" ht="15">
      <c r="A52" s="139" t="s">
        <v>271</v>
      </c>
      <c r="B52" s="136"/>
      <c r="C52" s="96" t="e">
        <f aca="true" t="shared" si="2" ref="C52:C83">B52/B$91*100</f>
        <v>#DIV/0!</v>
      </c>
      <c r="D52" s="136"/>
      <c r="E52" s="96" t="e">
        <f aca="true" t="shared" si="3" ref="E52:E83">D52/D$91*100</f>
        <v>#DIV/0!</v>
      </c>
    </row>
    <row r="53" spans="1:5" ht="15">
      <c r="A53" s="139" t="s">
        <v>269</v>
      </c>
      <c r="B53" s="136"/>
      <c r="C53" s="96" t="e">
        <f t="shared" si="2"/>
        <v>#DIV/0!</v>
      </c>
      <c r="D53" s="136"/>
      <c r="E53" s="96" t="e">
        <f t="shared" si="3"/>
        <v>#DIV/0!</v>
      </c>
    </row>
    <row r="54" spans="1:5" ht="15">
      <c r="A54" s="139" t="s">
        <v>272</v>
      </c>
      <c r="B54" s="136"/>
      <c r="C54" s="96" t="e">
        <f t="shared" si="2"/>
        <v>#DIV/0!</v>
      </c>
      <c r="D54" s="136"/>
      <c r="E54" s="96" t="e">
        <f t="shared" si="3"/>
        <v>#DIV/0!</v>
      </c>
    </row>
    <row r="55" spans="1:5" ht="15">
      <c r="A55" s="139" t="s">
        <v>371</v>
      </c>
      <c r="B55" s="136"/>
      <c r="C55" s="96" t="e">
        <f t="shared" si="2"/>
        <v>#DIV/0!</v>
      </c>
      <c r="D55" s="136"/>
      <c r="E55" s="96" t="e">
        <f t="shared" si="3"/>
        <v>#DIV/0!</v>
      </c>
    </row>
    <row r="56" spans="1:5" ht="15">
      <c r="A56" s="139" t="s">
        <v>372</v>
      </c>
      <c r="B56" s="136"/>
      <c r="C56" s="96" t="e">
        <f t="shared" si="2"/>
        <v>#DIV/0!</v>
      </c>
      <c r="D56" s="136"/>
      <c r="E56" s="96" t="e">
        <f t="shared" si="3"/>
        <v>#DIV/0!</v>
      </c>
    </row>
    <row r="57" spans="1:5" ht="15">
      <c r="A57" s="139" t="s">
        <v>302</v>
      </c>
      <c r="B57" s="136"/>
      <c r="C57" s="96" t="e">
        <f t="shared" si="2"/>
        <v>#DIV/0!</v>
      </c>
      <c r="D57" s="136"/>
      <c r="E57" s="96" t="e">
        <f t="shared" si="3"/>
        <v>#DIV/0!</v>
      </c>
    </row>
    <row r="58" spans="1:5" ht="15">
      <c r="A58" s="139" t="s">
        <v>336</v>
      </c>
      <c r="B58" s="136"/>
      <c r="C58" s="96" t="e">
        <f t="shared" si="2"/>
        <v>#DIV/0!</v>
      </c>
      <c r="D58" s="136"/>
      <c r="E58" s="96" t="e">
        <f t="shared" si="3"/>
        <v>#DIV/0!</v>
      </c>
    </row>
    <row r="59" spans="1:5" ht="15">
      <c r="A59" s="139" t="s">
        <v>301</v>
      </c>
      <c r="B59" s="136"/>
      <c r="C59" s="96" t="e">
        <f t="shared" si="2"/>
        <v>#DIV/0!</v>
      </c>
      <c r="D59" s="136"/>
      <c r="E59" s="96" t="e">
        <f t="shared" si="3"/>
        <v>#DIV/0!</v>
      </c>
    </row>
    <row r="60" spans="1:5" ht="15">
      <c r="A60" s="351" t="s">
        <v>339</v>
      </c>
      <c r="B60" s="136"/>
      <c r="C60" s="96" t="e">
        <f t="shared" si="2"/>
        <v>#DIV/0!</v>
      </c>
      <c r="D60" s="136"/>
      <c r="E60" s="96" t="e">
        <f t="shared" si="3"/>
        <v>#DIV/0!</v>
      </c>
    </row>
    <row r="61" spans="1:5" ht="15">
      <c r="A61" s="351" t="s">
        <v>340</v>
      </c>
      <c r="B61" s="136"/>
      <c r="C61" s="96" t="e">
        <f t="shared" si="2"/>
        <v>#DIV/0!</v>
      </c>
      <c r="D61" s="136"/>
      <c r="E61" s="96" t="e">
        <f t="shared" si="3"/>
        <v>#DIV/0!</v>
      </c>
    </row>
    <row r="62" spans="1:5" ht="15">
      <c r="A62" s="139" t="s">
        <v>364</v>
      </c>
      <c r="B62" s="136"/>
      <c r="C62" s="96" t="e">
        <f t="shared" si="2"/>
        <v>#DIV/0!</v>
      </c>
      <c r="D62" s="136"/>
      <c r="E62" s="96" t="e">
        <f t="shared" si="3"/>
        <v>#DIV/0!</v>
      </c>
    </row>
    <row r="63" spans="1:5" ht="15">
      <c r="A63" s="139" t="s">
        <v>365</v>
      </c>
      <c r="B63" s="136"/>
      <c r="C63" s="96" t="e">
        <f t="shared" si="2"/>
        <v>#DIV/0!</v>
      </c>
      <c r="D63" s="136"/>
      <c r="E63" s="96" t="e">
        <f t="shared" si="3"/>
        <v>#DIV/0!</v>
      </c>
    </row>
    <row r="64" spans="1:5" ht="15">
      <c r="A64" s="139" t="s">
        <v>366</v>
      </c>
      <c r="B64" s="136"/>
      <c r="C64" s="96" t="e">
        <f t="shared" si="2"/>
        <v>#DIV/0!</v>
      </c>
      <c r="D64" s="136"/>
      <c r="E64" s="96" t="e">
        <f t="shared" si="3"/>
        <v>#DIV/0!</v>
      </c>
    </row>
    <row r="65" spans="1:5" ht="15">
      <c r="A65" s="352" t="s">
        <v>367</v>
      </c>
      <c r="B65" s="136"/>
      <c r="C65" s="96" t="e">
        <f t="shared" si="2"/>
        <v>#DIV/0!</v>
      </c>
      <c r="D65" s="136"/>
      <c r="E65" s="96" t="e">
        <f t="shared" si="3"/>
        <v>#DIV/0!</v>
      </c>
    </row>
    <row r="66" spans="1:5" ht="15">
      <c r="A66" s="528" t="s">
        <v>370</v>
      </c>
      <c r="B66" s="136"/>
      <c r="C66" s="96" t="e">
        <f t="shared" si="2"/>
        <v>#DIV/0!</v>
      </c>
      <c r="D66" s="136"/>
      <c r="E66" s="96" t="e">
        <f t="shared" si="3"/>
        <v>#DIV/0!</v>
      </c>
    </row>
    <row r="67" spans="1:5" ht="15">
      <c r="A67" s="529" t="s">
        <v>368</v>
      </c>
      <c r="B67" s="137"/>
      <c r="C67" s="96" t="e">
        <f t="shared" si="2"/>
        <v>#DIV/0!</v>
      </c>
      <c r="D67" s="137"/>
      <c r="E67" s="96" t="e">
        <f t="shared" si="3"/>
        <v>#DIV/0!</v>
      </c>
    </row>
    <row r="68" spans="1:5" ht="15">
      <c r="A68" s="529" t="s">
        <v>369</v>
      </c>
      <c r="B68" s="137"/>
      <c r="C68" s="96" t="e">
        <f t="shared" si="2"/>
        <v>#DIV/0!</v>
      </c>
      <c r="D68" s="137"/>
      <c r="E68" s="96" t="e">
        <f t="shared" si="3"/>
        <v>#DIV/0!</v>
      </c>
    </row>
    <row r="69" spans="1:5" ht="15">
      <c r="A69" s="530" t="s">
        <v>377</v>
      </c>
      <c r="B69" s="137"/>
      <c r="C69" s="96" t="e">
        <f t="shared" si="2"/>
        <v>#DIV/0!</v>
      </c>
      <c r="D69" s="137"/>
      <c r="E69" s="96" t="e">
        <f t="shared" si="3"/>
        <v>#DIV/0!</v>
      </c>
    </row>
    <row r="70" spans="1:5" ht="15">
      <c r="A70" s="298" t="s">
        <v>378</v>
      </c>
      <c r="B70" s="136"/>
      <c r="C70" s="96" t="e">
        <f t="shared" si="2"/>
        <v>#DIV/0!</v>
      </c>
      <c r="D70" s="136"/>
      <c r="E70" s="96" t="e">
        <f t="shared" si="3"/>
        <v>#DIV/0!</v>
      </c>
    </row>
    <row r="71" spans="1:5" ht="15">
      <c r="A71" s="298" t="s">
        <v>379</v>
      </c>
      <c r="B71" s="136"/>
      <c r="C71" s="96" t="e">
        <f t="shared" si="2"/>
        <v>#DIV/0!</v>
      </c>
      <c r="D71" s="136"/>
      <c r="E71" s="96" t="e">
        <f t="shared" si="3"/>
        <v>#DIV/0!</v>
      </c>
    </row>
    <row r="72" spans="1:5" ht="15">
      <c r="A72" s="491" t="s">
        <v>380</v>
      </c>
      <c r="B72" s="136"/>
      <c r="C72" s="96" t="e">
        <f t="shared" si="2"/>
        <v>#DIV/0!</v>
      </c>
      <c r="D72" s="136"/>
      <c r="E72" s="96" t="e">
        <f t="shared" si="3"/>
        <v>#DIV/0!</v>
      </c>
    </row>
    <row r="73" spans="1:5" ht="15">
      <c r="A73" s="298" t="s">
        <v>381</v>
      </c>
      <c r="B73" s="136"/>
      <c r="C73" s="96" t="e">
        <f t="shared" si="2"/>
        <v>#DIV/0!</v>
      </c>
      <c r="D73" s="136"/>
      <c r="E73" s="96" t="e">
        <f t="shared" si="3"/>
        <v>#DIV/0!</v>
      </c>
    </row>
    <row r="74" spans="1:5" ht="15">
      <c r="A74" s="298" t="s">
        <v>382</v>
      </c>
      <c r="B74" s="137"/>
      <c r="C74" s="96" t="e">
        <f t="shared" si="2"/>
        <v>#DIV/0!</v>
      </c>
      <c r="D74" s="137"/>
      <c r="E74" s="96" t="e">
        <f t="shared" si="3"/>
        <v>#DIV/0!</v>
      </c>
    </row>
    <row r="75" spans="1:5" ht="15">
      <c r="A75" s="139" t="s">
        <v>292</v>
      </c>
      <c r="B75" s="137"/>
      <c r="C75" s="96" t="e">
        <f t="shared" si="2"/>
        <v>#DIV/0!</v>
      </c>
      <c r="D75" s="137"/>
      <c r="E75" s="96" t="e">
        <f t="shared" si="3"/>
        <v>#DIV/0!</v>
      </c>
    </row>
    <row r="76" spans="1:5" ht="15">
      <c r="A76" s="139" t="s">
        <v>293</v>
      </c>
      <c r="B76" s="137"/>
      <c r="C76" s="96" t="e">
        <f t="shared" si="2"/>
        <v>#DIV/0!</v>
      </c>
      <c r="D76" s="137"/>
      <c r="E76" s="96" t="e">
        <f t="shared" si="3"/>
        <v>#DIV/0!</v>
      </c>
    </row>
    <row r="77" spans="1:5" ht="14.25" customHeight="1">
      <c r="A77" s="352" t="s">
        <v>341</v>
      </c>
      <c r="B77" s="137"/>
      <c r="C77" s="96" t="e">
        <f t="shared" si="2"/>
        <v>#DIV/0!</v>
      </c>
      <c r="D77" s="137"/>
      <c r="E77" s="96" t="e">
        <f t="shared" si="3"/>
        <v>#DIV/0!</v>
      </c>
    </row>
    <row r="78" spans="1:5" ht="15">
      <c r="A78" s="139" t="s">
        <v>294</v>
      </c>
      <c r="B78" s="137"/>
      <c r="C78" s="96" t="e">
        <f t="shared" si="2"/>
        <v>#DIV/0!</v>
      </c>
      <c r="D78" s="137"/>
      <c r="E78" s="96" t="e">
        <f t="shared" si="3"/>
        <v>#DIV/0!</v>
      </c>
    </row>
    <row r="79" spans="1:5" ht="15">
      <c r="A79" s="139" t="s">
        <v>295</v>
      </c>
      <c r="B79" s="137"/>
      <c r="C79" s="96" t="e">
        <f t="shared" si="2"/>
        <v>#DIV/0!</v>
      </c>
      <c r="D79" s="137"/>
      <c r="E79" s="96" t="e">
        <f t="shared" si="3"/>
        <v>#DIV/0!</v>
      </c>
    </row>
    <row r="80" spans="1:5" ht="15">
      <c r="A80" s="139" t="s">
        <v>296</v>
      </c>
      <c r="B80" s="137"/>
      <c r="C80" s="96" t="e">
        <f t="shared" si="2"/>
        <v>#DIV/0!</v>
      </c>
      <c r="D80" s="137"/>
      <c r="E80" s="96" t="e">
        <f t="shared" si="3"/>
        <v>#DIV/0!</v>
      </c>
    </row>
    <row r="81" spans="1:5" ht="15">
      <c r="A81" s="139" t="s">
        <v>326</v>
      </c>
      <c r="B81" s="137"/>
      <c r="C81" s="96" t="e">
        <f t="shared" si="2"/>
        <v>#DIV/0!</v>
      </c>
      <c r="D81" s="137"/>
      <c r="E81" s="96" t="e">
        <f t="shared" si="3"/>
        <v>#DIV/0!</v>
      </c>
    </row>
    <row r="82" spans="1:5" ht="15">
      <c r="A82" s="139" t="s">
        <v>273</v>
      </c>
      <c r="B82" s="137"/>
      <c r="C82" s="96" t="e">
        <f t="shared" si="2"/>
        <v>#DIV/0!</v>
      </c>
      <c r="D82" s="137"/>
      <c r="E82" s="96" t="e">
        <f t="shared" si="3"/>
        <v>#DIV/0!</v>
      </c>
    </row>
    <row r="83" spans="1:5" ht="15">
      <c r="A83" s="139" t="s">
        <v>274</v>
      </c>
      <c r="B83" s="137"/>
      <c r="C83" s="96" t="e">
        <f t="shared" si="2"/>
        <v>#DIV/0!</v>
      </c>
      <c r="D83" s="137"/>
      <c r="E83" s="96" t="e">
        <f t="shared" si="3"/>
        <v>#DIV/0!</v>
      </c>
    </row>
    <row r="84" spans="1:5" ht="15">
      <c r="A84" s="352" t="s">
        <v>342</v>
      </c>
      <c r="B84" s="137"/>
      <c r="C84" s="96" t="e">
        <f aca="true" t="shared" si="4" ref="C84:C90">B84/B$91*100</f>
        <v>#DIV/0!</v>
      </c>
      <c r="D84" s="137"/>
      <c r="E84" s="96" t="e">
        <f aca="true" t="shared" si="5" ref="E84:E90">D84/D$91*100</f>
        <v>#DIV/0!</v>
      </c>
    </row>
    <row r="85" spans="1:5" ht="15">
      <c r="A85" s="140" t="s">
        <v>291</v>
      </c>
      <c r="B85" s="137"/>
      <c r="C85" s="96" t="e">
        <f t="shared" si="4"/>
        <v>#DIV/0!</v>
      </c>
      <c r="D85" s="137"/>
      <c r="E85" s="96" t="e">
        <f t="shared" si="5"/>
        <v>#DIV/0!</v>
      </c>
    </row>
    <row r="86" spans="1:5" ht="15">
      <c r="A86" s="140" t="s">
        <v>298</v>
      </c>
      <c r="B86" s="137"/>
      <c r="C86" s="96" t="e">
        <f t="shared" si="4"/>
        <v>#DIV/0!</v>
      </c>
      <c r="D86" s="137"/>
      <c r="E86" s="96" t="e">
        <f t="shared" si="5"/>
        <v>#DIV/0!</v>
      </c>
    </row>
    <row r="87" spans="1:5" ht="15">
      <c r="A87" s="351" t="s">
        <v>343</v>
      </c>
      <c r="B87" s="137"/>
      <c r="C87" s="96" t="e">
        <f t="shared" si="4"/>
        <v>#DIV/0!</v>
      </c>
      <c r="D87" s="137"/>
      <c r="E87" s="96" t="e">
        <f t="shared" si="5"/>
        <v>#DIV/0!</v>
      </c>
    </row>
    <row r="88" spans="1:5" ht="15">
      <c r="A88" s="216" t="s">
        <v>402</v>
      </c>
      <c r="B88" s="137"/>
      <c r="C88" s="96" t="e">
        <f t="shared" si="4"/>
        <v>#DIV/0!</v>
      </c>
      <c r="D88" s="137"/>
      <c r="E88" s="96" t="e">
        <f t="shared" si="5"/>
        <v>#DIV/0!</v>
      </c>
    </row>
    <row r="89" spans="1:5" ht="15">
      <c r="A89" s="216" t="s">
        <v>403</v>
      </c>
      <c r="B89" s="137"/>
      <c r="C89" s="96" t="e">
        <f t="shared" si="4"/>
        <v>#DIV/0!</v>
      </c>
      <c r="D89" s="137"/>
      <c r="E89" s="96" t="e">
        <f t="shared" si="5"/>
        <v>#DIV/0!</v>
      </c>
    </row>
    <row r="90" spans="1:5" ht="15" thickBot="1">
      <c r="A90" s="141" t="s">
        <v>383</v>
      </c>
      <c r="B90" s="137"/>
      <c r="C90" s="96" t="e">
        <f t="shared" si="4"/>
        <v>#DIV/0!</v>
      </c>
      <c r="D90" s="137"/>
      <c r="E90" s="96" t="e">
        <f t="shared" si="5"/>
        <v>#DIV/0!</v>
      </c>
    </row>
    <row r="91" spans="1:5" ht="16.5" thickBot="1">
      <c r="A91" s="677" t="s">
        <v>256</v>
      </c>
      <c r="B91" s="678">
        <f>SUM(B20:B90)</f>
        <v>0</v>
      </c>
      <c r="C91" s="698"/>
      <c r="D91" s="678">
        <f>SUM(D20:D90)</f>
        <v>0</v>
      </c>
      <c r="E91" s="699"/>
    </row>
    <row r="92" spans="1:5" ht="16.5" thickBot="1">
      <c r="A92" s="237" t="s">
        <v>284</v>
      </c>
      <c r="B92" s="362">
        <f>'Plan2 - UTI'!C37</f>
        <v>0</v>
      </c>
      <c r="D92" s="363">
        <f>SUM('Plan3 - UTINeo'!C20:C24)</f>
        <v>0</v>
      </c>
      <c r="E92" s="32"/>
    </row>
    <row r="93" spans="1:5" ht="15" thickBot="1">
      <c r="A93" s="25"/>
      <c r="B93" s="33"/>
      <c r="C93" s="39"/>
      <c r="D93" s="33"/>
      <c r="E93" s="32"/>
    </row>
    <row r="94" spans="1:5" ht="16.5" thickBot="1">
      <c r="A94" s="669" t="s">
        <v>40</v>
      </c>
      <c r="B94" s="697" t="s">
        <v>196</v>
      </c>
      <c r="C94" s="671"/>
      <c r="D94" s="672" t="s">
        <v>82</v>
      </c>
      <c r="E94" s="673"/>
    </row>
    <row r="95" spans="1:5" ht="30.75" customHeight="1" thickBot="1">
      <c r="A95" s="142" t="s">
        <v>252</v>
      </c>
      <c r="B95" s="143" t="s">
        <v>253</v>
      </c>
      <c r="C95" s="143" t="s">
        <v>254</v>
      </c>
      <c r="D95" s="143" t="s">
        <v>255</v>
      </c>
      <c r="E95" s="143" t="s">
        <v>254</v>
      </c>
    </row>
    <row r="96" spans="1:5" ht="14.25">
      <c r="A96" s="139" t="s">
        <v>360</v>
      </c>
      <c r="B96" s="135"/>
      <c r="C96" s="138" t="e">
        <f aca="true" t="shared" si="6" ref="C96:C127">B96/B$167*100</f>
        <v>#DIV/0!</v>
      </c>
      <c r="D96" s="135"/>
      <c r="E96" s="138" t="e">
        <f aca="true" t="shared" si="7" ref="E96:E127">D96/D$167*100</f>
        <v>#DIV/0!</v>
      </c>
    </row>
    <row r="97" spans="1:5" ht="14.25">
      <c r="A97" s="139" t="s">
        <v>358</v>
      </c>
      <c r="B97" s="136"/>
      <c r="C97" s="97" t="e">
        <f t="shared" si="6"/>
        <v>#DIV/0!</v>
      </c>
      <c r="D97" s="136"/>
      <c r="E97" s="97" t="e">
        <f t="shared" si="7"/>
        <v>#DIV/0!</v>
      </c>
    </row>
    <row r="98" spans="1:5" ht="14.25">
      <c r="A98" s="139" t="s">
        <v>359</v>
      </c>
      <c r="B98" s="136"/>
      <c r="C98" s="97" t="e">
        <f t="shared" si="6"/>
        <v>#DIV/0!</v>
      </c>
      <c r="D98" s="136"/>
      <c r="E98" s="97" t="e">
        <f t="shared" si="7"/>
        <v>#DIV/0!</v>
      </c>
    </row>
    <row r="99" spans="1:5" ht="14.25">
      <c r="A99" s="139" t="s">
        <v>286</v>
      </c>
      <c r="B99" s="136"/>
      <c r="C99" s="97" t="e">
        <f t="shared" si="6"/>
        <v>#DIV/0!</v>
      </c>
      <c r="D99" s="136"/>
      <c r="E99" s="97" t="e">
        <f t="shared" si="7"/>
        <v>#DIV/0!</v>
      </c>
    </row>
    <row r="100" spans="1:5" ht="14.25">
      <c r="A100" s="139" t="s">
        <v>287</v>
      </c>
      <c r="B100" s="136"/>
      <c r="C100" s="97" t="e">
        <f t="shared" si="6"/>
        <v>#DIV/0!</v>
      </c>
      <c r="D100" s="136"/>
      <c r="E100" s="97" t="e">
        <f t="shared" si="7"/>
        <v>#DIV/0!</v>
      </c>
    </row>
    <row r="101" spans="1:5" ht="14.25">
      <c r="A101" s="139" t="s">
        <v>288</v>
      </c>
      <c r="B101" s="136"/>
      <c r="C101" s="97" t="e">
        <f t="shared" si="6"/>
        <v>#DIV/0!</v>
      </c>
      <c r="D101" s="136"/>
      <c r="E101" s="97" t="e">
        <f t="shared" si="7"/>
        <v>#DIV/0!</v>
      </c>
    </row>
    <row r="102" spans="1:5" ht="14.25">
      <c r="A102" s="139" t="s">
        <v>289</v>
      </c>
      <c r="B102" s="136"/>
      <c r="C102" s="97" t="e">
        <f t="shared" si="6"/>
        <v>#DIV/0!</v>
      </c>
      <c r="D102" s="136"/>
      <c r="E102" s="97" t="e">
        <f t="shared" si="7"/>
        <v>#DIV/0!</v>
      </c>
    </row>
    <row r="103" spans="1:5" ht="14.25">
      <c r="A103" s="139" t="s">
        <v>290</v>
      </c>
      <c r="B103" s="136"/>
      <c r="C103" s="97" t="e">
        <f t="shared" si="6"/>
        <v>#DIV/0!</v>
      </c>
      <c r="D103" s="136"/>
      <c r="E103" s="97" t="e">
        <f t="shared" si="7"/>
        <v>#DIV/0!</v>
      </c>
    </row>
    <row r="104" spans="1:5" ht="14.25">
      <c r="A104" s="139" t="s">
        <v>373</v>
      </c>
      <c r="B104" s="136"/>
      <c r="C104" s="97" t="e">
        <f t="shared" si="6"/>
        <v>#DIV/0!</v>
      </c>
      <c r="D104" s="136"/>
      <c r="E104" s="97" t="e">
        <f t="shared" si="7"/>
        <v>#DIV/0!</v>
      </c>
    </row>
    <row r="105" spans="1:5" ht="15">
      <c r="A105" s="139" t="s">
        <v>363</v>
      </c>
      <c r="B105" s="136"/>
      <c r="C105" s="97" t="e">
        <f t="shared" si="6"/>
        <v>#DIV/0!</v>
      </c>
      <c r="D105" s="136"/>
      <c r="E105" s="97" t="e">
        <f t="shared" si="7"/>
        <v>#DIV/0!</v>
      </c>
    </row>
    <row r="106" spans="1:5" ht="15">
      <c r="A106" s="298" t="s">
        <v>361</v>
      </c>
      <c r="B106" s="136"/>
      <c r="C106" s="97" t="e">
        <f t="shared" si="6"/>
        <v>#DIV/0!</v>
      </c>
      <c r="D106" s="136"/>
      <c r="E106" s="97" t="e">
        <f t="shared" si="7"/>
        <v>#DIV/0!</v>
      </c>
    </row>
    <row r="107" spans="1:5" ht="15">
      <c r="A107" s="298" t="s">
        <v>362</v>
      </c>
      <c r="B107" s="136"/>
      <c r="C107" s="97" t="e">
        <f t="shared" si="6"/>
        <v>#DIV/0!</v>
      </c>
      <c r="D107" s="136"/>
      <c r="E107" s="97" t="e">
        <f t="shared" si="7"/>
        <v>#DIV/0!</v>
      </c>
    </row>
    <row r="108" spans="1:5" ht="15">
      <c r="A108" s="139" t="s">
        <v>285</v>
      </c>
      <c r="B108" s="136"/>
      <c r="C108" s="97" t="e">
        <f t="shared" si="6"/>
        <v>#DIV/0!</v>
      </c>
      <c r="D108" s="136"/>
      <c r="E108" s="97" t="e">
        <f t="shared" si="7"/>
        <v>#DIV/0!</v>
      </c>
    </row>
    <row r="109" spans="1:5" ht="15">
      <c r="A109" s="139" t="s">
        <v>327</v>
      </c>
      <c r="B109" s="136"/>
      <c r="C109" s="97" t="e">
        <f t="shared" si="6"/>
        <v>#DIV/0!</v>
      </c>
      <c r="D109" s="136"/>
      <c r="E109" s="97" t="e">
        <f t="shared" si="7"/>
        <v>#DIV/0!</v>
      </c>
    </row>
    <row r="110" spans="1:5" ht="15">
      <c r="A110" s="352" t="s">
        <v>337</v>
      </c>
      <c r="B110" s="136"/>
      <c r="C110" s="97" t="e">
        <f t="shared" si="6"/>
        <v>#DIV/0!</v>
      </c>
      <c r="D110" s="136"/>
      <c r="E110" s="97" t="e">
        <f t="shared" si="7"/>
        <v>#DIV/0!</v>
      </c>
    </row>
    <row r="111" spans="1:5" ht="15">
      <c r="A111" s="139" t="s">
        <v>374</v>
      </c>
      <c r="B111" s="136"/>
      <c r="C111" s="97" t="e">
        <f t="shared" si="6"/>
        <v>#DIV/0!</v>
      </c>
      <c r="D111" s="136"/>
      <c r="E111" s="97" t="e">
        <f t="shared" si="7"/>
        <v>#DIV/0!</v>
      </c>
    </row>
    <row r="112" spans="1:5" ht="15">
      <c r="A112" s="492" t="s">
        <v>375</v>
      </c>
      <c r="B112" s="136"/>
      <c r="C112" s="97" t="e">
        <f t="shared" si="6"/>
        <v>#DIV/0!</v>
      </c>
      <c r="D112" s="136"/>
      <c r="E112" s="97" t="e">
        <f t="shared" si="7"/>
        <v>#DIV/0!</v>
      </c>
    </row>
    <row r="113" spans="1:5" ht="15">
      <c r="A113" s="492" t="s">
        <v>376</v>
      </c>
      <c r="B113" s="136"/>
      <c r="C113" s="97" t="e">
        <f t="shared" si="6"/>
        <v>#DIV/0!</v>
      </c>
      <c r="D113" s="136"/>
      <c r="E113" s="97" t="e">
        <f t="shared" si="7"/>
        <v>#DIV/0!</v>
      </c>
    </row>
    <row r="114" spans="1:5" ht="15">
      <c r="A114" s="216" t="s">
        <v>401</v>
      </c>
      <c r="B114" s="136"/>
      <c r="C114" s="97" t="e">
        <f t="shared" si="6"/>
        <v>#DIV/0!</v>
      </c>
      <c r="D114" s="136"/>
      <c r="E114" s="97" t="e">
        <f t="shared" si="7"/>
        <v>#DIV/0!</v>
      </c>
    </row>
    <row r="115" spans="1:5" ht="15">
      <c r="A115" s="139" t="s">
        <v>406</v>
      </c>
      <c r="B115" s="136"/>
      <c r="C115" s="97" t="e">
        <f t="shared" si="6"/>
        <v>#DIV/0!</v>
      </c>
      <c r="D115" s="136"/>
      <c r="E115" s="97" t="e">
        <f t="shared" si="7"/>
        <v>#DIV/0!</v>
      </c>
    </row>
    <row r="116" spans="1:5" ht="15">
      <c r="A116" s="140" t="s">
        <v>407</v>
      </c>
      <c r="B116" s="136"/>
      <c r="C116" s="97" t="e">
        <f t="shared" si="6"/>
        <v>#DIV/0!</v>
      </c>
      <c r="D116" s="136"/>
      <c r="E116" s="97" t="e">
        <f t="shared" si="7"/>
        <v>#DIV/0!</v>
      </c>
    </row>
    <row r="117" spans="1:5" ht="15">
      <c r="A117" s="139" t="s">
        <v>408</v>
      </c>
      <c r="B117" s="136"/>
      <c r="C117" s="97" t="e">
        <f t="shared" si="6"/>
        <v>#DIV/0!</v>
      </c>
      <c r="D117" s="136"/>
      <c r="E117" s="97" t="e">
        <f t="shared" si="7"/>
        <v>#DIV/0!</v>
      </c>
    </row>
    <row r="118" spans="1:5" ht="15">
      <c r="A118" s="352" t="s">
        <v>409</v>
      </c>
      <c r="B118" s="136"/>
      <c r="C118" s="97" t="e">
        <f t="shared" si="6"/>
        <v>#DIV/0!</v>
      </c>
      <c r="D118" s="136"/>
      <c r="E118" s="97" t="e">
        <f t="shared" si="7"/>
        <v>#DIV/0!</v>
      </c>
    </row>
    <row r="119" spans="1:5" ht="15">
      <c r="A119" s="351" t="s">
        <v>410</v>
      </c>
      <c r="B119" s="136"/>
      <c r="C119" s="97" t="e">
        <f t="shared" si="6"/>
        <v>#DIV/0!</v>
      </c>
      <c r="D119" s="136"/>
      <c r="E119" s="97" t="e">
        <f t="shared" si="7"/>
        <v>#DIV/0!</v>
      </c>
    </row>
    <row r="120" spans="1:5" ht="15">
      <c r="A120" s="140" t="s">
        <v>411</v>
      </c>
      <c r="B120" s="136"/>
      <c r="C120" s="97" t="e">
        <f t="shared" si="6"/>
        <v>#DIV/0!</v>
      </c>
      <c r="D120" s="136"/>
      <c r="E120" s="97" t="e">
        <f t="shared" si="7"/>
        <v>#DIV/0!</v>
      </c>
    </row>
    <row r="121" spans="1:5" ht="15">
      <c r="A121" s="140" t="s">
        <v>412</v>
      </c>
      <c r="B121" s="136"/>
      <c r="C121" s="97" t="e">
        <f t="shared" si="6"/>
        <v>#DIV/0!</v>
      </c>
      <c r="D121" s="136"/>
      <c r="E121" s="97" t="e">
        <f t="shared" si="7"/>
        <v>#DIV/0!</v>
      </c>
    </row>
    <row r="122" spans="1:5" ht="15">
      <c r="A122" s="298" t="s">
        <v>303</v>
      </c>
      <c r="B122" s="136"/>
      <c r="C122" s="97" t="e">
        <f t="shared" si="6"/>
        <v>#DIV/0!</v>
      </c>
      <c r="D122" s="136"/>
      <c r="E122" s="97" t="e">
        <f t="shared" si="7"/>
        <v>#DIV/0!</v>
      </c>
    </row>
    <row r="123" spans="1:5" ht="13.5" customHeight="1">
      <c r="A123" s="298" t="s">
        <v>299</v>
      </c>
      <c r="B123" s="136"/>
      <c r="C123" s="97" t="e">
        <f t="shared" si="6"/>
        <v>#DIV/0!</v>
      </c>
      <c r="D123" s="136"/>
      <c r="E123" s="97" t="e">
        <f t="shared" si="7"/>
        <v>#DIV/0!</v>
      </c>
    </row>
    <row r="124" spans="1:5" ht="15">
      <c r="A124" s="298" t="s">
        <v>300</v>
      </c>
      <c r="B124" s="136"/>
      <c r="C124" s="97" t="e">
        <f t="shared" si="6"/>
        <v>#DIV/0!</v>
      </c>
      <c r="D124" s="136"/>
      <c r="E124" s="97" t="e">
        <f t="shared" si="7"/>
        <v>#DIV/0!</v>
      </c>
    </row>
    <row r="125" spans="1:5" ht="15">
      <c r="A125" s="298" t="s">
        <v>405</v>
      </c>
      <c r="B125" s="136"/>
      <c r="C125" s="97" t="e">
        <f t="shared" si="6"/>
        <v>#DIV/0!</v>
      </c>
      <c r="D125" s="136"/>
      <c r="E125" s="97" t="e">
        <f t="shared" si="7"/>
        <v>#DIV/0!</v>
      </c>
    </row>
    <row r="126" spans="1:5" ht="15">
      <c r="A126" s="298" t="s">
        <v>404</v>
      </c>
      <c r="B126" s="136"/>
      <c r="C126" s="97" t="e">
        <f t="shared" si="6"/>
        <v>#DIV/0!</v>
      </c>
      <c r="D126" s="136"/>
      <c r="E126" s="97" t="e">
        <f t="shared" si="7"/>
        <v>#DIV/0!</v>
      </c>
    </row>
    <row r="127" spans="1:5" ht="15">
      <c r="A127" s="139" t="s">
        <v>270</v>
      </c>
      <c r="B127" s="136"/>
      <c r="C127" s="97" t="e">
        <f t="shared" si="6"/>
        <v>#DIV/0!</v>
      </c>
      <c r="D127" s="136"/>
      <c r="E127" s="97" t="e">
        <f t="shared" si="7"/>
        <v>#DIV/0!</v>
      </c>
    </row>
    <row r="128" spans="1:5" ht="15">
      <c r="A128" s="139" t="s">
        <v>271</v>
      </c>
      <c r="B128" s="136"/>
      <c r="C128" s="97" t="e">
        <f aca="true" t="shared" si="8" ref="C128:C159">B128/B$167*100</f>
        <v>#DIV/0!</v>
      </c>
      <c r="D128" s="136"/>
      <c r="E128" s="97" t="e">
        <f aca="true" t="shared" si="9" ref="E128:E159">D128/D$167*100</f>
        <v>#DIV/0!</v>
      </c>
    </row>
    <row r="129" spans="1:5" ht="15">
      <c r="A129" s="139" t="s">
        <v>269</v>
      </c>
      <c r="B129" s="136"/>
      <c r="C129" s="97" t="e">
        <f t="shared" si="8"/>
        <v>#DIV/0!</v>
      </c>
      <c r="D129" s="136"/>
      <c r="E129" s="97" t="e">
        <f t="shared" si="9"/>
        <v>#DIV/0!</v>
      </c>
    </row>
    <row r="130" spans="1:5" ht="15">
      <c r="A130" s="139" t="s">
        <v>272</v>
      </c>
      <c r="B130" s="136"/>
      <c r="C130" s="97" t="e">
        <f t="shared" si="8"/>
        <v>#DIV/0!</v>
      </c>
      <c r="D130" s="136"/>
      <c r="E130" s="97" t="e">
        <f t="shared" si="9"/>
        <v>#DIV/0!</v>
      </c>
    </row>
    <row r="131" spans="1:5" ht="15">
      <c r="A131" s="139" t="s">
        <v>371</v>
      </c>
      <c r="B131" s="136"/>
      <c r="C131" s="97" t="e">
        <f t="shared" si="8"/>
        <v>#DIV/0!</v>
      </c>
      <c r="D131" s="136"/>
      <c r="E131" s="97" t="e">
        <f t="shared" si="9"/>
        <v>#DIV/0!</v>
      </c>
    </row>
    <row r="132" spans="1:5" ht="15">
      <c r="A132" s="139" t="s">
        <v>372</v>
      </c>
      <c r="B132" s="136"/>
      <c r="C132" s="97" t="e">
        <f t="shared" si="8"/>
        <v>#DIV/0!</v>
      </c>
      <c r="D132" s="136"/>
      <c r="E132" s="97" t="e">
        <f t="shared" si="9"/>
        <v>#DIV/0!</v>
      </c>
    </row>
    <row r="133" spans="1:5" ht="15">
      <c r="A133" s="139" t="s">
        <v>302</v>
      </c>
      <c r="B133" s="136"/>
      <c r="C133" s="97" t="e">
        <f t="shared" si="8"/>
        <v>#DIV/0!</v>
      </c>
      <c r="D133" s="136"/>
      <c r="E133" s="97" t="e">
        <f t="shared" si="9"/>
        <v>#DIV/0!</v>
      </c>
    </row>
    <row r="134" spans="1:5" ht="15">
      <c r="A134" s="139" t="s">
        <v>336</v>
      </c>
      <c r="B134" s="136"/>
      <c r="C134" s="97" t="e">
        <f t="shared" si="8"/>
        <v>#DIV/0!</v>
      </c>
      <c r="D134" s="136"/>
      <c r="E134" s="97" t="e">
        <f t="shared" si="9"/>
        <v>#DIV/0!</v>
      </c>
    </row>
    <row r="135" spans="1:5" ht="15">
      <c r="A135" s="139" t="s">
        <v>301</v>
      </c>
      <c r="B135" s="136"/>
      <c r="C135" s="97" t="e">
        <f t="shared" si="8"/>
        <v>#DIV/0!</v>
      </c>
      <c r="D135" s="136"/>
      <c r="E135" s="97" t="e">
        <f t="shared" si="9"/>
        <v>#DIV/0!</v>
      </c>
    </row>
    <row r="136" spans="1:5" ht="15">
      <c r="A136" s="351" t="s">
        <v>339</v>
      </c>
      <c r="B136" s="136"/>
      <c r="C136" s="97" t="e">
        <f t="shared" si="8"/>
        <v>#DIV/0!</v>
      </c>
      <c r="D136" s="136"/>
      <c r="E136" s="97" t="e">
        <f t="shared" si="9"/>
        <v>#DIV/0!</v>
      </c>
    </row>
    <row r="137" spans="1:5" ht="15">
      <c r="A137" s="351" t="s">
        <v>340</v>
      </c>
      <c r="B137" s="136"/>
      <c r="C137" s="97" t="e">
        <f t="shared" si="8"/>
        <v>#DIV/0!</v>
      </c>
      <c r="D137" s="136"/>
      <c r="E137" s="97" t="e">
        <f t="shared" si="9"/>
        <v>#DIV/0!</v>
      </c>
    </row>
    <row r="138" spans="1:5" ht="15">
      <c r="A138" s="139" t="s">
        <v>364</v>
      </c>
      <c r="B138" s="136"/>
      <c r="C138" s="97" t="e">
        <f t="shared" si="8"/>
        <v>#DIV/0!</v>
      </c>
      <c r="D138" s="136"/>
      <c r="E138" s="97" t="e">
        <f t="shared" si="9"/>
        <v>#DIV/0!</v>
      </c>
    </row>
    <row r="139" spans="1:5" ht="15">
      <c r="A139" s="139" t="s">
        <v>365</v>
      </c>
      <c r="B139" s="136"/>
      <c r="C139" s="97" t="e">
        <f t="shared" si="8"/>
        <v>#DIV/0!</v>
      </c>
      <c r="D139" s="136"/>
      <c r="E139" s="97" t="e">
        <f t="shared" si="9"/>
        <v>#DIV/0!</v>
      </c>
    </row>
    <row r="140" spans="1:5" ht="15">
      <c r="A140" s="139" t="s">
        <v>366</v>
      </c>
      <c r="B140" s="136"/>
      <c r="C140" s="97" t="e">
        <f t="shared" si="8"/>
        <v>#DIV/0!</v>
      </c>
      <c r="D140" s="136"/>
      <c r="E140" s="97" t="e">
        <f t="shared" si="9"/>
        <v>#DIV/0!</v>
      </c>
    </row>
    <row r="141" spans="1:5" ht="15">
      <c r="A141" s="352" t="s">
        <v>367</v>
      </c>
      <c r="B141" s="136"/>
      <c r="C141" s="97" t="e">
        <f t="shared" si="8"/>
        <v>#DIV/0!</v>
      </c>
      <c r="D141" s="136"/>
      <c r="E141" s="97" t="e">
        <f t="shared" si="9"/>
        <v>#DIV/0!</v>
      </c>
    </row>
    <row r="142" spans="1:5" ht="15">
      <c r="A142" s="528" t="s">
        <v>370</v>
      </c>
      <c r="B142" s="136"/>
      <c r="C142" s="97" t="e">
        <f t="shared" si="8"/>
        <v>#DIV/0!</v>
      </c>
      <c r="D142" s="136"/>
      <c r="E142" s="97" t="e">
        <f t="shared" si="9"/>
        <v>#DIV/0!</v>
      </c>
    </row>
    <row r="143" spans="1:5" ht="15">
      <c r="A143" s="529" t="s">
        <v>368</v>
      </c>
      <c r="B143" s="137"/>
      <c r="C143" s="97" t="e">
        <f t="shared" si="8"/>
        <v>#DIV/0!</v>
      </c>
      <c r="D143" s="137"/>
      <c r="E143" s="97" t="e">
        <f t="shared" si="9"/>
        <v>#DIV/0!</v>
      </c>
    </row>
    <row r="144" spans="1:5" ht="13.5" customHeight="1">
      <c r="A144" s="529" t="s">
        <v>369</v>
      </c>
      <c r="B144" s="137"/>
      <c r="C144" s="97" t="e">
        <f t="shared" si="8"/>
        <v>#DIV/0!</v>
      </c>
      <c r="D144" s="137"/>
      <c r="E144" s="97" t="e">
        <f t="shared" si="9"/>
        <v>#DIV/0!</v>
      </c>
    </row>
    <row r="145" spans="1:5" ht="15">
      <c r="A145" s="530" t="s">
        <v>377</v>
      </c>
      <c r="B145" s="137"/>
      <c r="C145" s="97" t="e">
        <f t="shared" si="8"/>
        <v>#DIV/0!</v>
      </c>
      <c r="D145" s="137"/>
      <c r="E145" s="97" t="e">
        <f t="shared" si="9"/>
        <v>#DIV/0!</v>
      </c>
    </row>
    <row r="146" spans="1:5" ht="15">
      <c r="A146" s="298" t="s">
        <v>378</v>
      </c>
      <c r="B146" s="136"/>
      <c r="C146" s="97" t="e">
        <f t="shared" si="8"/>
        <v>#DIV/0!</v>
      </c>
      <c r="D146" s="136"/>
      <c r="E146" s="97" t="e">
        <f t="shared" si="9"/>
        <v>#DIV/0!</v>
      </c>
    </row>
    <row r="147" spans="1:5" ht="15">
      <c r="A147" s="298" t="s">
        <v>379</v>
      </c>
      <c r="B147" s="136"/>
      <c r="C147" s="97" t="e">
        <f t="shared" si="8"/>
        <v>#DIV/0!</v>
      </c>
      <c r="D147" s="136"/>
      <c r="E147" s="97" t="e">
        <f t="shared" si="9"/>
        <v>#DIV/0!</v>
      </c>
    </row>
    <row r="148" spans="1:5" ht="15">
      <c r="A148" s="491" t="s">
        <v>380</v>
      </c>
      <c r="B148" s="136"/>
      <c r="C148" s="97" t="e">
        <f t="shared" si="8"/>
        <v>#DIV/0!</v>
      </c>
      <c r="D148" s="136"/>
      <c r="E148" s="97" t="e">
        <f t="shared" si="9"/>
        <v>#DIV/0!</v>
      </c>
    </row>
    <row r="149" spans="1:5" ht="15">
      <c r="A149" s="298" t="s">
        <v>381</v>
      </c>
      <c r="B149" s="136"/>
      <c r="C149" s="97" t="e">
        <f t="shared" si="8"/>
        <v>#DIV/0!</v>
      </c>
      <c r="D149" s="136"/>
      <c r="E149" s="97" t="e">
        <f t="shared" si="9"/>
        <v>#DIV/0!</v>
      </c>
    </row>
    <row r="150" spans="1:5" ht="15">
      <c r="A150" s="298" t="s">
        <v>382</v>
      </c>
      <c r="B150" s="137"/>
      <c r="C150" s="97" t="e">
        <f t="shared" si="8"/>
        <v>#DIV/0!</v>
      </c>
      <c r="D150" s="137"/>
      <c r="E150" s="97" t="e">
        <f t="shared" si="9"/>
        <v>#DIV/0!</v>
      </c>
    </row>
    <row r="151" spans="1:5" ht="15">
      <c r="A151" s="139" t="s">
        <v>292</v>
      </c>
      <c r="B151" s="137"/>
      <c r="C151" s="97" t="e">
        <f t="shared" si="8"/>
        <v>#DIV/0!</v>
      </c>
      <c r="D151" s="137"/>
      <c r="E151" s="97" t="e">
        <f t="shared" si="9"/>
        <v>#DIV/0!</v>
      </c>
    </row>
    <row r="152" spans="1:5" ht="15">
      <c r="A152" s="139" t="s">
        <v>293</v>
      </c>
      <c r="B152" s="137"/>
      <c r="C152" s="97" t="e">
        <f t="shared" si="8"/>
        <v>#DIV/0!</v>
      </c>
      <c r="D152" s="137"/>
      <c r="E152" s="97" t="e">
        <f t="shared" si="9"/>
        <v>#DIV/0!</v>
      </c>
    </row>
    <row r="153" spans="1:5" ht="15">
      <c r="A153" s="352" t="s">
        <v>341</v>
      </c>
      <c r="B153" s="137"/>
      <c r="C153" s="97" t="e">
        <f t="shared" si="8"/>
        <v>#DIV/0!</v>
      </c>
      <c r="D153" s="137"/>
      <c r="E153" s="97" t="e">
        <f t="shared" si="9"/>
        <v>#DIV/0!</v>
      </c>
    </row>
    <row r="154" spans="1:5" ht="15">
      <c r="A154" s="139" t="s">
        <v>294</v>
      </c>
      <c r="B154" s="137"/>
      <c r="C154" s="97" t="e">
        <f t="shared" si="8"/>
        <v>#DIV/0!</v>
      </c>
      <c r="D154" s="137"/>
      <c r="E154" s="97" t="e">
        <f t="shared" si="9"/>
        <v>#DIV/0!</v>
      </c>
    </row>
    <row r="155" spans="1:5" ht="15">
      <c r="A155" s="139" t="s">
        <v>295</v>
      </c>
      <c r="B155" s="137"/>
      <c r="C155" s="97" t="e">
        <f t="shared" si="8"/>
        <v>#DIV/0!</v>
      </c>
      <c r="D155" s="137"/>
      <c r="E155" s="97" t="e">
        <f t="shared" si="9"/>
        <v>#DIV/0!</v>
      </c>
    </row>
    <row r="156" spans="1:5" ht="15">
      <c r="A156" s="139" t="s">
        <v>296</v>
      </c>
      <c r="B156" s="137"/>
      <c r="C156" s="97" t="e">
        <f t="shared" si="8"/>
        <v>#DIV/0!</v>
      </c>
      <c r="D156" s="137"/>
      <c r="E156" s="97" t="e">
        <f t="shared" si="9"/>
        <v>#DIV/0!</v>
      </c>
    </row>
    <row r="157" spans="1:5" ht="15">
      <c r="A157" s="139" t="s">
        <v>326</v>
      </c>
      <c r="B157" s="137"/>
      <c r="C157" s="97" t="e">
        <f t="shared" si="8"/>
        <v>#DIV/0!</v>
      </c>
      <c r="D157" s="137"/>
      <c r="E157" s="97" t="e">
        <f t="shared" si="9"/>
        <v>#DIV/0!</v>
      </c>
    </row>
    <row r="158" spans="1:5" ht="15">
      <c r="A158" s="139" t="s">
        <v>273</v>
      </c>
      <c r="B158" s="137"/>
      <c r="C158" s="97" t="e">
        <f t="shared" si="8"/>
        <v>#DIV/0!</v>
      </c>
      <c r="D158" s="137"/>
      <c r="E158" s="97" t="e">
        <f t="shared" si="9"/>
        <v>#DIV/0!</v>
      </c>
    </row>
    <row r="159" spans="1:5" ht="15">
      <c r="A159" s="139" t="s">
        <v>274</v>
      </c>
      <c r="B159" s="137"/>
      <c r="C159" s="97" t="e">
        <f t="shared" si="8"/>
        <v>#DIV/0!</v>
      </c>
      <c r="D159" s="137"/>
      <c r="E159" s="97" t="e">
        <f t="shared" si="9"/>
        <v>#DIV/0!</v>
      </c>
    </row>
    <row r="160" spans="1:5" ht="15">
      <c r="A160" s="352" t="s">
        <v>342</v>
      </c>
      <c r="B160" s="137"/>
      <c r="C160" s="97" t="e">
        <f aca="true" t="shared" si="10" ref="C160:C166">B160/B$167*100</f>
        <v>#DIV/0!</v>
      </c>
      <c r="D160" s="137"/>
      <c r="E160" s="97" t="e">
        <f aca="true" t="shared" si="11" ref="E160:E166">D160/D$167*100</f>
        <v>#DIV/0!</v>
      </c>
    </row>
    <row r="161" spans="1:5" ht="15">
      <c r="A161" s="140" t="s">
        <v>291</v>
      </c>
      <c r="B161" s="137"/>
      <c r="C161" s="97" t="e">
        <f t="shared" si="10"/>
        <v>#DIV/0!</v>
      </c>
      <c r="D161" s="137"/>
      <c r="E161" s="97" t="e">
        <f t="shared" si="11"/>
        <v>#DIV/0!</v>
      </c>
    </row>
    <row r="162" spans="1:5" ht="15">
      <c r="A162" s="140" t="s">
        <v>298</v>
      </c>
      <c r="B162" s="137"/>
      <c r="C162" s="97" t="e">
        <f t="shared" si="10"/>
        <v>#DIV/0!</v>
      </c>
      <c r="D162" s="137"/>
      <c r="E162" s="97" t="e">
        <f t="shared" si="11"/>
        <v>#DIV/0!</v>
      </c>
    </row>
    <row r="163" spans="1:5" ht="15">
      <c r="A163" s="351" t="s">
        <v>343</v>
      </c>
      <c r="B163" s="137"/>
      <c r="C163" s="97" t="e">
        <f t="shared" si="10"/>
        <v>#DIV/0!</v>
      </c>
      <c r="D163" s="137"/>
      <c r="E163" s="97" t="e">
        <f t="shared" si="11"/>
        <v>#DIV/0!</v>
      </c>
    </row>
    <row r="164" spans="1:5" ht="15">
      <c r="A164" s="216" t="s">
        <v>402</v>
      </c>
      <c r="B164" s="137"/>
      <c r="C164" s="97" t="e">
        <f t="shared" si="10"/>
        <v>#DIV/0!</v>
      </c>
      <c r="D164" s="137"/>
      <c r="E164" s="97" t="e">
        <f t="shared" si="11"/>
        <v>#DIV/0!</v>
      </c>
    </row>
    <row r="165" spans="1:5" ht="15">
      <c r="A165" s="216" t="s">
        <v>403</v>
      </c>
      <c r="B165" s="137"/>
      <c r="C165" s="97" t="e">
        <f t="shared" si="10"/>
        <v>#DIV/0!</v>
      </c>
      <c r="D165" s="137"/>
      <c r="E165" s="97" t="e">
        <f t="shared" si="11"/>
        <v>#DIV/0!</v>
      </c>
    </row>
    <row r="166" spans="1:5" ht="15" thickBot="1">
      <c r="A166" s="141" t="s">
        <v>383</v>
      </c>
      <c r="B166" s="137"/>
      <c r="C166" s="97" t="e">
        <f t="shared" si="10"/>
        <v>#DIV/0!</v>
      </c>
      <c r="D166" s="137"/>
      <c r="E166" s="97" t="e">
        <f t="shared" si="11"/>
        <v>#DIV/0!</v>
      </c>
    </row>
    <row r="167" spans="1:5" ht="16.5" thickBot="1">
      <c r="A167" s="677" t="s">
        <v>256</v>
      </c>
      <c r="B167" s="678">
        <f>SUM(B96:B166)</f>
        <v>0</v>
      </c>
      <c r="C167" s="698"/>
      <c r="D167" s="678">
        <f>SUM(D96:D166)</f>
        <v>0</v>
      </c>
      <c r="E167" s="699"/>
    </row>
    <row r="168" spans="1:5" ht="15.75" thickBot="1">
      <c r="A168" s="238" t="s">
        <v>284</v>
      </c>
      <c r="B168" s="362">
        <f>'Plan2 - UTI'!C54</f>
        <v>0</v>
      </c>
      <c r="D168" s="363">
        <f>SUM('Plan3 - UTINeo'!C35:C39)</f>
        <v>0</v>
      </c>
      <c r="E168" s="32"/>
    </row>
    <row r="169" spans="1:5" ht="15" thickBot="1">
      <c r="A169" s="25"/>
      <c r="B169" s="33"/>
      <c r="C169" s="39"/>
      <c r="D169" s="33"/>
      <c r="E169" s="32"/>
    </row>
    <row r="170" spans="1:5" ht="16.5" thickBot="1">
      <c r="A170" s="669" t="s">
        <v>41</v>
      </c>
      <c r="B170" s="697" t="s">
        <v>196</v>
      </c>
      <c r="C170" s="671"/>
      <c r="D170" s="672" t="s">
        <v>82</v>
      </c>
      <c r="E170" s="673"/>
    </row>
    <row r="171" spans="1:5" ht="31.5" customHeight="1" thickBot="1">
      <c r="A171" s="142" t="s">
        <v>252</v>
      </c>
      <c r="B171" s="143" t="s">
        <v>253</v>
      </c>
      <c r="C171" s="143" t="s">
        <v>254</v>
      </c>
      <c r="D171" s="143" t="s">
        <v>255</v>
      </c>
      <c r="E171" s="143" t="s">
        <v>254</v>
      </c>
    </row>
    <row r="172" spans="1:5" ht="14.25">
      <c r="A172" s="139" t="s">
        <v>360</v>
      </c>
      <c r="B172" s="135"/>
      <c r="C172" s="138" t="e">
        <f aca="true" t="shared" si="12" ref="C172:C203">B172/B$243*100</f>
        <v>#DIV/0!</v>
      </c>
      <c r="D172" s="135"/>
      <c r="E172" s="138" t="e">
        <f aca="true" t="shared" si="13" ref="E172:E203">D172/D$243*100</f>
        <v>#DIV/0!</v>
      </c>
    </row>
    <row r="173" spans="1:5" ht="14.25">
      <c r="A173" s="139" t="s">
        <v>358</v>
      </c>
      <c r="B173" s="136"/>
      <c r="C173" s="96" t="e">
        <f t="shared" si="12"/>
        <v>#DIV/0!</v>
      </c>
      <c r="D173" s="136"/>
      <c r="E173" s="96" t="e">
        <f t="shared" si="13"/>
        <v>#DIV/0!</v>
      </c>
    </row>
    <row r="174" spans="1:5" ht="14.25">
      <c r="A174" s="139" t="s">
        <v>359</v>
      </c>
      <c r="B174" s="136"/>
      <c r="C174" s="96" t="e">
        <f t="shared" si="12"/>
        <v>#DIV/0!</v>
      </c>
      <c r="D174" s="136"/>
      <c r="E174" s="96" t="e">
        <f t="shared" si="13"/>
        <v>#DIV/0!</v>
      </c>
    </row>
    <row r="175" spans="1:5" ht="14.25">
      <c r="A175" s="139" t="s">
        <v>286</v>
      </c>
      <c r="B175" s="136"/>
      <c r="C175" s="96" t="e">
        <f t="shared" si="12"/>
        <v>#DIV/0!</v>
      </c>
      <c r="D175" s="136"/>
      <c r="E175" s="96" t="e">
        <f t="shared" si="13"/>
        <v>#DIV/0!</v>
      </c>
    </row>
    <row r="176" spans="1:5" ht="14.25">
      <c r="A176" s="139" t="s">
        <v>287</v>
      </c>
      <c r="B176" s="136"/>
      <c r="C176" s="96" t="e">
        <f t="shared" si="12"/>
        <v>#DIV/0!</v>
      </c>
      <c r="D176" s="136"/>
      <c r="E176" s="96" t="e">
        <f t="shared" si="13"/>
        <v>#DIV/0!</v>
      </c>
    </row>
    <row r="177" spans="1:5" ht="14.25">
      <c r="A177" s="139" t="s">
        <v>288</v>
      </c>
      <c r="B177" s="136"/>
      <c r="C177" s="96" t="e">
        <f t="shared" si="12"/>
        <v>#DIV/0!</v>
      </c>
      <c r="D177" s="136"/>
      <c r="E177" s="96" t="e">
        <f t="shared" si="13"/>
        <v>#DIV/0!</v>
      </c>
    </row>
    <row r="178" spans="1:5" ht="14.25">
      <c r="A178" s="139" t="s">
        <v>289</v>
      </c>
      <c r="B178" s="136"/>
      <c r="C178" s="96" t="e">
        <f t="shared" si="12"/>
        <v>#DIV/0!</v>
      </c>
      <c r="D178" s="136"/>
      <c r="E178" s="96" t="e">
        <f t="shared" si="13"/>
        <v>#DIV/0!</v>
      </c>
    </row>
    <row r="179" spans="1:5" ht="14.25">
      <c r="A179" s="139" t="s">
        <v>290</v>
      </c>
      <c r="B179" s="136"/>
      <c r="C179" s="96" t="e">
        <f t="shared" si="12"/>
        <v>#DIV/0!</v>
      </c>
      <c r="D179" s="136"/>
      <c r="E179" s="96" t="e">
        <f t="shared" si="13"/>
        <v>#DIV/0!</v>
      </c>
    </row>
    <row r="180" spans="1:5" ht="14.25">
      <c r="A180" s="139" t="s">
        <v>373</v>
      </c>
      <c r="B180" s="136"/>
      <c r="C180" s="96" t="e">
        <f t="shared" si="12"/>
        <v>#DIV/0!</v>
      </c>
      <c r="D180" s="136"/>
      <c r="E180" s="96" t="e">
        <f t="shared" si="13"/>
        <v>#DIV/0!</v>
      </c>
    </row>
    <row r="181" spans="1:5" ht="15">
      <c r="A181" s="139" t="s">
        <v>363</v>
      </c>
      <c r="B181" s="136"/>
      <c r="C181" s="96" t="e">
        <f t="shared" si="12"/>
        <v>#DIV/0!</v>
      </c>
      <c r="D181" s="136"/>
      <c r="E181" s="96" t="e">
        <f t="shared" si="13"/>
        <v>#DIV/0!</v>
      </c>
    </row>
    <row r="182" spans="1:5" ht="15">
      <c r="A182" s="298" t="s">
        <v>361</v>
      </c>
      <c r="B182" s="136"/>
      <c r="C182" s="96" t="e">
        <f t="shared" si="12"/>
        <v>#DIV/0!</v>
      </c>
      <c r="D182" s="136"/>
      <c r="E182" s="96" t="e">
        <f t="shared" si="13"/>
        <v>#DIV/0!</v>
      </c>
    </row>
    <row r="183" spans="1:5" ht="15">
      <c r="A183" s="298" t="s">
        <v>362</v>
      </c>
      <c r="B183" s="136"/>
      <c r="C183" s="96" t="e">
        <f t="shared" si="12"/>
        <v>#DIV/0!</v>
      </c>
      <c r="D183" s="136"/>
      <c r="E183" s="96" t="e">
        <f t="shared" si="13"/>
        <v>#DIV/0!</v>
      </c>
    </row>
    <row r="184" spans="1:5" ht="15">
      <c r="A184" s="139" t="s">
        <v>285</v>
      </c>
      <c r="B184" s="136"/>
      <c r="C184" s="96" t="e">
        <f t="shared" si="12"/>
        <v>#DIV/0!</v>
      </c>
      <c r="D184" s="136"/>
      <c r="E184" s="96" t="e">
        <f t="shared" si="13"/>
        <v>#DIV/0!</v>
      </c>
    </row>
    <row r="185" spans="1:5" ht="15">
      <c r="A185" s="139" t="s">
        <v>327</v>
      </c>
      <c r="B185" s="136"/>
      <c r="C185" s="96" t="e">
        <f t="shared" si="12"/>
        <v>#DIV/0!</v>
      </c>
      <c r="D185" s="136"/>
      <c r="E185" s="96" t="e">
        <f t="shared" si="13"/>
        <v>#DIV/0!</v>
      </c>
    </row>
    <row r="186" spans="1:5" ht="15">
      <c r="A186" s="352" t="s">
        <v>337</v>
      </c>
      <c r="B186" s="136"/>
      <c r="C186" s="96" t="e">
        <f t="shared" si="12"/>
        <v>#DIV/0!</v>
      </c>
      <c r="D186" s="136"/>
      <c r="E186" s="96" t="e">
        <f t="shared" si="13"/>
        <v>#DIV/0!</v>
      </c>
    </row>
    <row r="187" spans="1:5" ht="15">
      <c r="A187" s="139" t="s">
        <v>374</v>
      </c>
      <c r="B187" s="136"/>
      <c r="C187" s="96" t="e">
        <f t="shared" si="12"/>
        <v>#DIV/0!</v>
      </c>
      <c r="D187" s="136"/>
      <c r="E187" s="96" t="e">
        <f t="shared" si="13"/>
        <v>#DIV/0!</v>
      </c>
    </row>
    <row r="188" spans="1:5" ht="15">
      <c r="A188" s="492" t="s">
        <v>375</v>
      </c>
      <c r="B188" s="136"/>
      <c r="C188" s="96" t="e">
        <f t="shared" si="12"/>
        <v>#DIV/0!</v>
      </c>
      <c r="D188" s="136"/>
      <c r="E188" s="96" t="e">
        <f t="shared" si="13"/>
        <v>#DIV/0!</v>
      </c>
    </row>
    <row r="189" spans="1:5" ht="15">
      <c r="A189" s="492" t="s">
        <v>376</v>
      </c>
      <c r="B189" s="136"/>
      <c r="C189" s="96" t="e">
        <f t="shared" si="12"/>
        <v>#DIV/0!</v>
      </c>
      <c r="D189" s="136"/>
      <c r="E189" s="96" t="e">
        <f t="shared" si="13"/>
        <v>#DIV/0!</v>
      </c>
    </row>
    <row r="190" spans="1:5" ht="15">
      <c r="A190" s="216" t="s">
        <v>401</v>
      </c>
      <c r="B190" s="136"/>
      <c r="C190" s="96" t="e">
        <f t="shared" si="12"/>
        <v>#DIV/0!</v>
      </c>
      <c r="D190" s="136"/>
      <c r="E190" s="96" t="e">
        <f t="shared" si="13"/>
        <v>#DIV/0!</v>
      </c>
    </row>
    <row r="191" spans="1:5" ht="15">
      <c r="A191" s="139" t="s">
        <v>406</v>
      </c>
      <c r="B191" s="136"/>
      <c r="C191" s="96" t="e">
        <f t="shared" si="12"/>
        <v>#DIV/0!</v>
      </c>
      <c r="D191" s="136"/>
      <c r="E191" s="96" t="e">
        <f t="shared" si="13"/>
        <v>#DIV/0!</v>
      </c>
    </row>
    <row r="192" spans="1:5" ht="15">
      <c r="A192" s="140" t="s">
        <v>407</v>
      </c>
      <c r="B192" s="136"/>
      <c r="C192" s="96" t="e">
        <f t="shared" si="12"/>
        <v>#DIV/0!</v>
      </c>
      <c r="D192" s="136"/>
      <c r="E192" s="96" t="e">
        <f t="shared" si="13"/>
        <v>#DIV/0!</v>
      </c>
    </row>
    <row r="193" spans="1:5" ht="15">
      <c r="A193" s="139" t="s">
        <v>408</v>
      </c>
      <c r="B193" s="136"/>
      <c r="C193" s="96" t="e">
        <f t="shared" si="12"/>
        <v>#DIV/0!</v>
      </c>
      <c r="D193" s="136"/>
      <c r="E193" s="96" t="e">
        <f t="shared" si="13"/>
        <v>#DIV/0!</v>
      </c>
    </row>
    <row r="194" spans="1:5" ht="15">
      <c r="A194" s="352" t="s">
        <v>409</v>
      </c>
      <c r="B194" s="136"/>
      <c r="C194" s="96" t="e">
        <f t="shared" si="12"/>
        <v>#DIV/0!</v>
      </c>
      <c r="D194" s="136"/>
      <c r="E194" s="96" t="e">
        <f t="shared" si="13"/>
        <v>#DIV/0!</v>
      </c>
    </row>
    <row r="195" spans="1:5" ht="15">
      <c r="A195" s="351" t="s">
        <v>410</v>
      </c>
      <c r="B195" s="136"/>
      <c r="C195" s="96" t="e">
        <f t="shared" si="12"/>
        <v>#DIV/0!</v>
      </c>
      <c r="D195" s="136"/>
      <c r="E195" s="96" t="e">
        <f t="shared" si="13"/>
        <v>#DIV/0!</v>
      </c>
    </row>
    <row r="196" spans="1:5" ht="15">
      <c r="A196" s="140" t="s">
        <v>411</v>
      </c>
      <c r="B196" s="136"/>
      <c r="C196" s="96" t="e">
        <f t="shared" si="12"/>
        <v>#DIV/0!</v>
      </c>
      <c r="D196" s="136"/>
      <c r="E196" s="96" t="e">
        <f t="shared" si="13"/>
        <v>#DIV/0!</v>
      </c>
    </row>
    <row r="197" spans="1:5" ht="15">
      <c r="A197" s="140" t="s">
        <v>412</v>
      </c>
      <c r="B197" s="136"/>
      <c r="C197" s="96" t="e">
        <f t="shared" si="12"/>
        <v>#DIV/0!</v>
      </c>
      <c r="D197" s="136"/>
      <c r="E197" s="96" t="e">
        <f t="shared" si="13"/>
        <v>#DIV/0!</v>
      </c>
    </row>
    <row r="198" spans="1:5" ht="15">
      <c r="A198" s="298" t="s">
        <v>303</v>
      </c>
      <c r="B198" s="136"/>
      <c r="C198" s="96" t="e">
        <f t="shared" si="12"/>
        <v>#DIV/0!</v>
      </c>
      <c r="D198" s="136"/>
      <c r="E198" s="96" t="e">
        <f t="shared" si="13"/>
        <v>#DIV/0!</v>
      </c>
    </row>
    <row r="199" spans="1:5" ht="15">
      <c r="A199" s="298" t="s">
        <v>299</v>
      </c>
      <c r="B199" s="136"/>
      <c r="C199" s="96" t="e">
        <f t="shared" si="12"/>
        <v>#DIV/0!</v>
      </c>
      <c r="D199" s="136"/>
      <c r="E199" s="96" t="e">
        <f t="shared" si="13"/>
        <v>#DIV/0!</v>
      </c>
    </row>
    <row r="200" spans="1:5" ht="15">
      <c r="A200" s="298" t="s">
        <v>300</v>
      </c>
      <c r="B200" s="136"/>
      <c r="C200" s="96" t="e">
        <f t="shared" si="12"/>
        <v>#DIV/0!</v>
      </c>
      <c r="D200" s="136"/>
      <c r="E200" s="96" t="e">
        <f t="shared" si="13"/>
        <v>#DIV/0!</v>
      </c>
    </row>
    <row r="201" spans="1:5" ht="15">
      <c r="A201" s="298" t="s">
        <v>405</v>
      </c>
      <c r="B201" s="136"/>
      <c r="C201" s="96" t="e">
        <f t="shared" si="12"/>
        <v>#DIV/0!</v>
      </c>
      <c r="D201" s="136"/>
      <c r="E201" s="96" t="e">
        <f t="shared" si="13"/>
        <v>#DIV/0!</v>
      </c>
    </row>
    <row r="202" spans="1:5" ht="15">
      <c r="A202" s="298" t="s">
        <v>404</v>
      </c>
      <c r="B202" s="136"/>
      <c r="C202" s="96" t="e">
        <f t="shared" si="12"/>
        <v>#DIV/0!</v>
      </c>
      <c r="D202" s="136"/>
      <c r="E202" s="96" t="e">
        <f t="shared" si="13"/>
        <v>#DIV/0!</v>
      </c>
    </row>
    <row r="203" spans="1:5" ht="15">
      <c r="A203" s="139" t="s">
        <v>270</v>
      </c>
      <c r="B203" s="136"/>
      <c r="C203" s="96" t="e">
        <f t="shared" si="12"/>
        <v>#DIV/0!</v>
      </c>
      <c r="D203" s="136"/>
      <c r="E203" s="96" t="e">
        <f t="shared" si="13"/>
        <v>#DIV/0!</v>
      </c>
    </row>
    <row r="204" spans="1:5" ht="15">
      <c r="A204" s="139" t="s">
        <v>271</v>
      </c>
      <c r="B204" s="136"/>
      <c r="C204" s="96" t="e">
        <f aca="true" t="shared" si="14" ref="C204:C235">B204/B$243*100</f>
        <v>#DIV/0!</v>
      </c>
      <c r="D204" s="136"/>
      <c r="E204" s="96" t="e">
        <f aca="true" t="shared" si="15" ref="E204:E235">D204/D$243*100</f>
        <v>#DIV/0!</v>
      </c>
    </row>
    <row r="205" spans="1:5" ht="15">
      <c r="A205" s="139" t="s">
        <v>269</v>
      </c>
      <c r="B205" s="136"/>
      <c r="C205" s="96" t="e">
        <f t="shared" si="14"/>
        <v>#DIV/0!</v>
      </c>
      <c r="D205" s="136"/>
      <c r="E205" s="96" t="e">
        <f t="shared" si="15"/>
        <v>#DIV/0!</v>
      </c>
    </row>
    <row r="206" spans="1:5" ht="15">
      <c r="A206" s="139" t="s">
        <v>272</v>
      </c>
      <c r="B206" s="136"/>
      <c r="C206" s="96" t="e">
        <f t="shared" si="14"/>
        <v>#DIV/0!</v>
      </c>
      <c r="D206" s="136"/>
      <c r="E206" s="96" t="e">
        <f t="shared" si="15"/>
        <v>#DIV/0!</v>
      </c>
    </row>
    <row r="207" spans="1:5" ht="15">
      <c r="A207" s="139" t="s">
        <v>371</v>
      </c>
      <c r="B207" s="136"/>
      <c r="C207" s="96" t="e">
        <f t="shared" si="14"/>
        <v>#DIV/0!</v>
      </c>
      <c r="D207" s="136"/>
      <c r="E207" s="96" t="e">
        <f t="shared" si="15"/>
        <v>#DIV/0!</v>
      </c>
    </row>
    <row r="208" spans="1:5" ht="15">
      <c r="A208" s="139" t="s">
        <v>372</v>
      </c>
      <c r="B208" s="136"/>
      <c r="C208" s="96" t="e">
        <f t="shared" si="14"/>
        <v>#DIV/0!</v>
      </c>
      <c r="D208" s="136"/>
      <c r="E208" s="96" t="e">
        <f t="shared" si="15"/>
        <v>#DIV/0!</v>
      </c>
    </row>
    <row r="209" spans="1:5" ht="15">
      <c r="A209" s="139" t="s">
        <v>302</v>
      </c>
      <c r="B209" s="136"/>
      <c r="C209" s="96" t="e">
        <f t="shared" si="14"/>
        <v>#DIV/0!</v>
      </c>
      <c r="D209" s="136"/>
      <c r="E209" s="96" t="e">
        <f t="shared" si="15"/>
        <v>#DIV/0!</v>
      </c>
    </row>
    <row r="210" spans="1:5" ht="15">
      <c r="A210" s="139" t="s">
        <v>336</v>
      </c>
      <c r="B210" s="136"/>
      <c r="C210" s="96" t="e">
        <f t="shared" si="14"/>
        <v>#DIV/0!</v>
      </c>
      <c r="D210" s="136"/>
      <c r="E210" s="96" t="e">
        <f t="shared" si="15"/>
        <v>#DIV/0!</v>
      </c>
    </row>
    <row r="211" spans="1:5" ht="15">
      <c r="A211" s="139" t="s">
        <v>301</v>
      </c>
      <c r="B211" s="136"/>
      <c r="C211" s="96" t="e">
        <f t="shared" si="14"/>
        <v>#DIV/0!</v>
      </c>
      <c r="D211" s="136"/>
      <c r="E211" s="96" t="e">
        <f t="shared" si="15"/>
        <v>#DIV/0!</v>
      </c>
    </row>
    <row r="212" spans="1:5" ht="15">
      <c r="A212" s="351" t="s">
        <v>339</v>
      </c>
      <c r="B212" s="136"/>
      <c r="C212" s="96" t="e">
        <f t="shared" si="14"/>
        <v>#DIV/0!</v>
      </c>
      <c r="D212" s="136"/>
      <c r="E212" s="96" t="e">
        <f t="shared" si="15"/>
        <v>#DIV/0!</v>
      </c>
    </row>
    <row r="213" spans="1:5" ht="15">
      <c r="A213" s="351" t="s">
        <v>340</v>
      </c>
      <c r="B213" s="136"/>
      <c r="C213" s="96" t="e">
        <f t="shared" si="14"/>
        <v>#DIV/0!</v>
      </c>
      <c r="D213" s="136"/>
      <c r="E213" s="96" t="e">
        <f t="shared" si="15"/>
        <v>#DIV/0!</v>
      </c>
    </row>
    <row r="214" spans="1:5" ht="15">
      <c r="A214" s="139" t="s">
        <v>364</v>
      </c>
      <c r="B214" s="136"/>
      <c r="C214" s="96" t="e">
        <f t="shared" si="14"/>
        <v>#DIV/0!</v>
      </c>
      <c r="D214" s="136"/>
      <c r="E214" s="96" t="e">
        <f t="shared" si="15"/>
        <v>#DIV/0!</v>
      </c>
    </row>
    <row r="215" spans="1:5" ht="15">
      <c r="A215" s="139" t="s">
        <v>365</v>
      </c>
      <c r="B215" s="136"/>
      <c r="C215" s="96" t="e">
        <f t="shared" si="14"/>
        <v>#DIV/0!</v>
      </c>
      <c r="D215" s="136"/>
      <c r="E215" s="96" t="e">
        <f t="shared" si="15"/>
        <v>#DIV/0!</v>
      </c>
    </row>
    <row r="216" spans="1:5" ht="15">
      <c r="A216" s="139" t="s">
        <v>366</v>
      </c>
      <c r="B216" s="136"/>
      <c r="C216" s="96" t="e">
        <f t="shared" si="14"/>
        <v>#DIV/0!</v>
      </c>
      <c r="D216" s="136"/>
      <c r="E216" s="96" t="e">
        <f t="shared" si="15"/>
        <v>#DIV/0!</v>
      </c>
    </row>
    <row r="217" spans="1:5" ht="15">
      <c r="A217" s="352" t="s">
        <v>367</v>
      </c>
      <c r="B217" s="136"/>
      <c r="C217" s="96" t="e">
        <f t="shared" si="14"/>
        <v>#DIV/0!</v>
      </c>
      <c r="D217" s="136"/>
      <c r="E217" s="96" t="e">
        <f t="shared" si="15"/>
        <v>#DIV/0!</v>
      </c>
    </row>
    <row r="218" spans="1:5" ht="15">
      <c r="A218" s="528" t="s">
        <v>370</v>
      </c>
      <c r="B218" s="136"/>
      <c r="C218" s="96" t="e">
        <f t="shared" si="14"/>
        <v>#DIV/0!</v>
      </c>
      <c r="D218" s="136"/>
      <c r="E218" s="96" t="e">
        <f t="shared" si="15"/>
        <v>#DIV/0!</v>
      </c>
    </row>
    <row r="219" spans="1:5" ht="15">
      <c r="A219" s="529" t="s">
        <v>368</v>
      </c>
      <c r="B219" s="137"/>
      <c r="C219" s="96" t="e">
        <f t="shared" si="14"/>
        <v>#DIV/0!</v>
      </c>
      <c r="D219" s="137"/>
      <c r="E219" s="96" t="e">
        <f t="shared" si="15"/>
        <v>#DIV/0!</v>
      </c>
    </row>
    <row r="220" spans="1:5" ht="15">
      <c r="A220" s="529" t="s">
        <v>369</v>
      </c>
      <c r="B220" s="137"/>
      <c r="C220" s="96" t="e">
        <f t="shared" si="14"/>
        <v>#DIV/0!</v>
      </c>
      <c r="D220" s="137"/>
      <c r="E220" s="96" t="e">
        <f t="shared" si="15"/>
        <v>#DIV/0!</v>
      </c>
    </row>
    <row r="221" spans="1:5" ht="15">
      <c r="A221" s="530" t="s">
        <v>377</v>
      </c>
      <c r="B221" s="137"/>
      <c r="C221" s="96" t="e">
        <f t="shared" si="14"/>
        <v>#DIV/0!</v>
      </c>
      <c r="D221" s="137"/>
      <c r="E221" s="96" t="e">
        <f t="shared" si="15"/>
        <v>#DIV/0!</v>
      </c>
    </row>
    <row r="222" spans="1:5" ht="15">
      <c r="A222" s="298" t="s">
        <v>378</v>
      </c>
      <c r="B222" s="136"/>
      <c r="C222" s="96" t="e">
        <f t="shared" si="14"/>
        <v>#DIV/0!</v>
      </c>
      <c r="D222" s="136"/>
      <c r="E222" s="96" t="e">
        <f t="shared" si="15"/>
        <v>#DIV/0!</v>
      </c>
    </row>
    <row r="223" spans="1:5" ht="15">
      <c r="A223" s="298" t="s">
        <v>379</v>
      </c>
      <c r="B223" s="136"/>
      <c r="C223" s="96" t="e">
        <f t="shared" si="14"/>
        <v>#DIV/0!</v>
      </c>
      <c r="D223" s="136"/>
      <c r="E223" s="96" t="e">
        <f t="shared" si="15"/>
        <v>#DIV/0!</v>
      </c>
    </row>
    <row r="224" spans="1:5" ht="15">
      <c r="A224" s="491" t="s">
        <v>380</v>
      </c>
      <c r="B224" s="136"/>
      <c r="C224" s="96" t="e">
        <f t="shared" si="14"/>
        <v>#DIV/0!</v>
      </c>
      <c r="D224" s="136"/>
      <c r="E224" s="96" t="e">
        <f t="shared" si="15"/>
        <v>#DIV/0!</v>
      </c>
    </row>
    <row r="225" spans="1:5" ht="15">
      <c r="A225" s="298" t="s">
        <v>381</v>
      </c>
      <c r="B225" s="136"/>
      <c r="C225" s="96" t="e">
        <f t="shared" si="14"/>
        <v>#DIV/0!</v>
      </c>
      <c r="D225" s="136"/>
      <c r="E225" s="96" t="e">
        <f t="shared" si="15"/>
        <v>#DIV/0!</v>
      </c>
    </row>
    <row r="226" spans="1:5" ht="15">
      <c r="A226" s="298" t="s">
        <v>382</v>
      </c>
      <c r="B226" s="137"/>
      <c r="C226" s="96" t="e">
        <f t="shared" si="14"/>
        <v>#DIV/0!</v>
      </c>
      <c r="D226" s="137"/>
      <c r="E226" s="96" t="e">
        <f t="shared" si="15"/>
        <v>#DIV/0!</v>
      </c>
    </row>
    <row r="227" spans="1:5" ht="15">
      <c r="A227" s="139" t="s">
        <v>292</v>
      </c>
      <c r="B227" s="137"/>
      <c r="C227" s="96" t="e">
        <f t="shared" si="14"/>
        <v>#DIV/0!</v>
      </c>
      <c r="D227" s="137"/>
      <c r="E227" s="96" t="e">
        <f t="shared" si="15"/>
        <v>#DIV/0!</v>
      </c>
    </row>
    <row r="228" spans="1:5" ht="15">
      <c r="A228" s="139" t="s">
        <v>293</v>
      </c>
      <c r="B228" s="137"/>
      <c r="C228" s="96" t="e">
        <f t="shared" si="14"/>
        <v>#DIV/0!</v>
      </c>
      <c r="D228" s="137"/>
      <c r="E228" s="96" t="e">
        <f t="shared" si="15"/>
        <v>#DIV/0!</v>
      </c>
    </row>
    <row r="229" spans="1:5" ht="15">
      <c r="A229" s="352" t="s">
        <v>341</v>
      </c>
      <c r="B229" s="137"/>
      <c r="C229" s="96" t="e">
        <f t="shared" si="14"/>
        <v>#DIV/0!</v>
      </c>
      <c r="D229" s="137"/>
      <c r="E229" s="96" t="e">
        <f t="shared" si="15"/>
        <v>#DIV/0!</v>
      </c>
    </row>
    <row r="230" spans="1:5" ht="15">
      <c r="A230" s="139" t="s">
        <v>294</v>
      </c>
      <c r="B230" s="137"/>
      <c r="C230" s="96" t="e">
        <f t="shared" si="14"/>
        <v>#DIV/0!</v>
      </c>
      <c r="D230" s="137"/>
      <c r="E230" s="96" t="e">
        <f t="shared" si="15"/>
        <v>#DIV/0!</v>
      </c>
    </row>
    <row r="231" spans="1:5" ht="15">
      <c r="A231" s="139" t="s">
        <v>295</v>
      </c>
      <c r="B231" s="137"/>
      <c r="C231" s="96" t="e">
        <f t="shared" si="14"/>
        <v>#DIV/0!</v>
      </c>
      <c r="D231" s="137"/>
      <c r="E231" s="96" t="e">
        <f t="shared" si="15"/>
        <v>#DIV/0!</v>
      </c>
    </row>
    <row r="232" spans="1:5" ht="15">
      <c r="A232" s="139" t="s">
        <v>296</v>
      </c>
      <c r="B232" s="137"/>
      <c r="C232" s="96" t="e">
        <f t="shared" si="14"/>
        <v>#DIV/0!</v>
      </c>
      <c r="D232" s="137"/>
      <c r="E232" s="96" t="e">
        <f t="shared" si="15"/>
        <v>#DIV/0!</v>
      </c>
    </row>
    <row r="233" spans="1:5" ht="15">
      <c r="A233" s="139" t="s">
        <v>326</v>
      </c>
      <c r="B233" s="137"/>
      <c r="C233" s="96" t="e">
        <f t="shared" si="14"/>
        <v>#DIV/0!</v>
      </c>
      <c r="D233" s="137"/>
      <c r="E233" s="96" t="e">
        <f t="shared" si="15"/>
        <v>#DIV/0!</v>
      </c>
    </row>
    <row r="234" spans="1:5" ht="15">
      <c r="A234" s="139" t="s">
        <v>273</v>
      </c>
      <c r="B234" s="137"/>
      <c r="C234" s="96" t="e">
        <f t="shared" si="14"/>
        <v>#DIV/0!</v>
      </c>
      <c r="D234" s="137"/>
      <c r="E234" s="96" t="e">
        <f t="shared" si="15"/>
        <v>#DIV/0!</v>
      </c>
    </row>
    <row r="235" spans="1:5" ht="15">
      <c r="A235" s="139" t="s">
        <v>274</v>
      </c>
      <c r="B235" s="137"/>
      <c r="C235" s="96" t="e">
        <f t="shared" si="14"/>
        <v>#DIV/0!</v>
      </c>
      <c r="D235" s="137"/>
      <c r="E235" s="96" t="e">
        <f t="shared" si="15"/>
        <v>#DIV/0!</v>
      </c>
    </row>
    <row r="236" spans="1:5" ht="15">
      <c r="A236" s="352" t="s">
        <v>342</v>
      </c>
      <c r="B236" s="137"/>
      <c r="C236" s="96" t="e">
        <f aca="true" t="shared" si="16" ref="C236:C242">B236/B$243*100</f>
        <v>#DIV/0!</v>
      </c>
      <c r="D236" s="137"/>
      <c r="E236" s="96" t="e">
        <f aca="true" t="shared" si="17" ref="E236:E242">D236/D$243*100</f>
        <v>#DIV/0!</v>
      </c>
    </row>
    <row r="237" spans="1:5" ht="15">
      <c r="A237" s="140" t="s">
        <v>291</v>
      </c>
      <c r="B237" s="137"/>
      <c r="C237" s="96" t="e">
        <f t="shared" si="16"/>
        <v>#DIV/0!</v>
      </c>
      <c r="D237" s="137"/>
      <c r="E237" s="96" t="e">
        <f t="shared" si="17"/>
        <v>#DIV/0!</v>
      </c>
    </row>
    <row r="238" spans="1:5" ht="15">
      <c r="A238" s="140" t="s">
        <v>298</v>
      </c>
      <c r="B238" s="137"/>
      <c r="C238" s="96" t="e">
        <f t="shared" si="16"/>
        <v>#DIV/0!</v>
      </c>
      <c r="D238" s="137"/>
      <c r="E238" s="96" t="e">
        <f t="shared" si="17"/>
        <v>#DIV/0!</v>
      </c>
    </row>
    <row r="239" spans="1:5" ht="15">
      <c r="A239" s="351" t="s">
        <v>343</v>
      </c>
      <c r="B239" s="137"/>
      <c r="C239" s="96" t="e">
        <f t="shared" si="16"/>
        <v>#DIV/0!</v>
      </c>
      <c r="D239" s="137"/>
      <c r="E239" s="96" t="e">
        <f t="shared" si="17"/>
        <v>#DIV/0!</v>
      </c>
    </row>
    <row r="240" spans="1:5" ht="15">
      <c r="A240" s="216" t="s">
        <v>402</v>
      </c>
      <c r="B240" s="137"/>
      <c r="C240" s="96" t="e">
        <f t="shared" si="16"/>
        <v>#DIV/0!</v>
      </c>
      <c r="D240" s="137"/>
      <c r="E240" s="96" t="e">
        <f t="shared" si="17"/>
        <v>#DIV/0!</v>
      </c>
    </row>
    <row r="241" spans="1:5" ht="15">
      <c r="A241" s="216" t="s">
        <v>403</v>
      </c>
      <c r="B241" s="137"/>
      <c r="C241" s="96" t="e">
        <f t="shared" si="16"/>
        <v>#DIV/0!</v>
      </c>
      <c r="D241" s="137"/>
      <c r="E241" s="96" t="e">
        <f t="shared" si="17"/>
        <v>#DIV/0!</v>
      </c>
    </row>
    <row r="242" spans="1:5" ht="15" thickBot="1">
      <c r="A242" s="141" t="s">
        <v>383</v>
      </c>
      <c r="B242" s="137"/>
      <c r="C242" s="96" t="e">
        <f t="shared" si="16"/>
        <v>#DIV/0!</v>
      </c>
      <c r="D242" s="137"/>
      <c r="E242" s="96" t="e">
        <f t="shared" si="17"/>
        <v>#DIV/0!</v>
      </c>
    </row>
    <row r="243" spans="1:5" ht="16.5" thickBot="1">
      <c r="A243" s="677" t="s">
        <v>256</v>
      </c>
      <c r="B243" s="678">
        <f>SUM(B172:B242)</f>
        <v>0</v>
      </c>
      <c r="C243" s="698"/>
      <c r="D243" s="678">
        <f>SUM(D172:D242)</f>
        <v>0</v>
      </c>
      <c r="E243" s="699"/>
    </row>
    <row r="244" spans="1:5" ht="16.5" thickBot="1">
      <c r="A244" s="237" t="s">
        <v>284</v>
      </c>
      <c r="B244" s="362">
        <f>'Plan2 - UTI'!C71</f>
        <v>0</v>
      </c>
      <c r="D244" s="363">
        <f>SUM('Plan3 - UTINeo'!C50:C54)</f>
        <v>0</v>
      </c>
      <c r="E244" s="32"/>
    </row>
    <row r="245" spans="1:5" ht="15" thickBot="1">
      <c r="A245" s="25"/>
      <c r="B245" s="33"/>
      <c r="C245" s="39"/>
      <c r="D245" s="33"/>
      <c r="E245" s="32"/>
    </row>
    <row r="246" spans="1:5" ht="16.5" thickBot="1">
      <c r="A246" s="669" t="s">
        <v>42</v>
      </c>
      <c r="B246" s="697" t="s">
        <v>196</v>
      </c>
      <c r="C246" s="671"/>
      <c r="D246" s="672" t="s">
        <v>82</v>
      </c>
      <c r="E246" s="673"/>
    </row>
    <row r="247" spans="1:5" ht="25.5" customHeight="1" thickBot="1">
      <c r="A247" s="142" t="s">
        <v>252</v>
      </c>
      <c r="B247" s="143" t="s">
        <v>253</v>
      </c>
      <c r="C247" s="143" t="s">
        <v>254</v>
      </c>
      <c r="D247" s="143" t="s">
        <v>255</v>
      </c>
      <c r="E247" s="143" t="s">
        <v>254</v>
      </c>
    </row>
    <row r="248" spans="1:5" ht="14.25">
      <c r="A248" s="139" t="s">
        <v>360</v>
      </c>
      <c r="B248" s="135"/>
      <c r="C248" s="138" t="e">
        <f aca="true" t="shared" si="18" ref="C248:C279">B248/B$319*100</f>
        <v>#DIV/0!</v>
      </c>
      <c r="D248" s="135"/>
      <c r="E248" s="138" t="e">
        <f aca="true" t="shared" si="19" ref="E248:E279">D248/D$319*100</f>
        <v>#DIV/0!</v>
      </c>
    </row>
    <row r="249" spans="1:5" ht="14.25">
      <c r="A249" s="139" t="s">
        <v>358</v>
      </c>
      <c r="B249" s="136"/>
      <c r="C249" s="96" t="e">
        <f t="shared" si="18"/>
        <v>#DIV/0!</v>
      </c>
      <c r="D249" s="136"/>
      <c r="E249" s="96" t="e">
        <f t="shared" si="19"/>
        <v>#DIV/0!</v>
      </c>
    </row>
    <row r="250" spans="1:5" ht="12.75" customHeight="1">
      <c r="A250" s="139" t="s">
        <v>359</v>
      </c>
      <c r="B250" s="136"/>
      <c r="C250" s="96" t="e">
        <f t="shared" si="18"/>
        <v>#DIV/0!</v>
      </c>
      <c r="D250" s="136"/>
      <c r="E250" s="96" t="e">
        <f t="shared" si="19"/>
        <v>#DIV/0!</v>
      </c>
    </row>
    <row r="251" spans="1:5" ht="12.75" customHeight="1">
      <c r="A251" s="139" t="s">
        <v>286</v>
      </c>
      <c r="B251" s="136"/>
      <c r="C251" s="96" t="e">
        <f t="shared" si="18"/>
        <v>#DIV/0!</v>
      </c>
      <c r="D251" s="136"/>
      <c r="E251" s="96" t="e">
        <f t="shared" si="19"/>
        <v>#DIV/0!</v>
      </c>
    </row>
    <row r="252" spans="1:5" ht="12.75" customHeight="1">
      <c r="A252" s="139" t="s">
        <v>287</v>
      </c>
      <c r="B252" s="136"/>
      <c r="C252" s="96" t="e">
        <f t="shared" si="18"/>
        <v>#DIV/0!</v>
      </c>
      <c r="D252" s="136"/>
      <c r="E252" s="96" t="e">
        <f t="shared" si="19"/>
        <v>#DIV/0!</v>
      </c>
    </row>
    <row r="253" spans="1:5" ht="12.75" customHeight="1">
      <c r="A253" s="139" t="s">
        <v>288</v>
      </c>
      <c r="B253" s="136"/>
      <c r="C253" s="96" t="e">
        <f t="shared" si="18"/>
        <v>#DIV/0!</v>
      </c>
      <c r="D253" s="136"/>
      <c r="E253" s="96" t="e">
        <f t="shared" si="19"/>
        <v>#DIV/0!</v>
      </c>
    </row>
    <row r="254" spans="1:5" ht="12.75" customHeight="1">
      <c r="A254" s="139" t="s">
        <v>289</v>
      </c>
      <c r="B254" s="136"/>
      <c r="C254" s="96" t="e">
        <f t="shared" si="18"/>
        <v>#DIV/0!</v>
      </c>
      <c r="D254" s="136"/>
      <c r="E254" s="96" t="e">
        <f t="shared" si="19"/>
        <v>#DIV/0!</v>
      </c>
    </row>
    <row r="255" spans="1:5" ht="12.75" customHeight="1">
      <c r="A255" s="139" t="s">
        <v>290</v>
      </c>
      <c r="B255" s="136"/>
      <c r="C255" s="96" t="e">
        <f t="shared" si="18"/>
        <v>#DIV/0!</v>
      </c>
      <c r="D255" s="136"/>
      <c r="E255" s="96" t="e">
        <f t="shared" si="19"/>
        <v>#DIV/0!</v>
      </c>
    </row>
    <row r="256" spans="1:5" ht="12.75" customHeight="1">
      <c r="A256" s="139" t="s">
        <v>373</v>
      </c>
      <c r="B256" s="136"/>
      <c r="C256" s="96" t="e">
        <f t="shared" si="18"/>
        <v>#DIV/0!</v>
      </c>
      <c r="D256" s="136"/>
      <c r="E256" s="96" t="e">
        <f t="shared" si="19"/>
        <v>#DIV/0!</v>
      </c>
    </row>
    <row r="257" spans="1:5" ht="15">
      <c r="A257" s="139" t="s">
        <v>363</v>
      </c>
      <c r="B257" s="136"/>
      <c r="C257" s="96" t="e">
        <f t="shared" si="18"/>
        <v>#DIV/0!</v>
      </c>
      <c r="D257" s="136"/>
      <c r="E257" s="96" t="e">
        <f t="shared" si="19"/>
        <v>#DIV/0!</v>
      </c>
    </row>
    <row r="258" spans="1:5" ht="15">
      <c r="A258" s="298" t="s">
        <v>361</v>
      </c>
      <c r="B258" s="136"/>
      <c r="C258" s="96" t="e">
        <f t="shared" si="18"/>
        <v>#DIV/0!</v>
      </c>
      <c r="D258" s="136"/>
      <c r="E258" s="96" t="e">
        <f t="shared" si="19"/>
        <v>#DIV/0!</v>
      </c>
    </row>
    <row r="259" spans="1:5" ht="15">
      <c r="A259" s="298" t="s">
        <v>362</v>
      </c>
      <c r="B259" s="136"/>
      <c r="C259" s="96" t="e">
        <f t="shared" si="18"/>
        <v>#DIV/0!</v>
      </c>
      <c r="D259" s="136"/>
      <c r="E259" s="96" t="e">
        <f t="shared" si="19"/>
        <v>#DIV/0!</v>
      </c>
    </row>
    <row r="260" spans="1:5" ht="15">
      <c r="A260" s="139" t="s">
        <v>285</v>
      </c>
      <c r="B260" s="136"/>
      <c r="C260" s="96" t="e">
        <f t="shared" si="18"/>
        <v>#DIV/0!</v>
      </c>
      <c r="D260" s="136"/>
      <c r="E260" s="96" t="e">
        <f t="shared" si="19"/>
        <v>#DIV/0!</v>
      </c>
    </row>
    <row r="261" spans="1:5" ht="15">
      <c r="A261" s="139" t="s">
        <v>327</v>
      </c>
      <c r="B261" s="136"/>
      <c r="C261" s="96" t="e">
        <f t="shared" si="18"/>
        <v>#DIV/0!</v>
      </c>
      <c r="D261" s="136"/>
      <c r="E261" s="96" t="e">
        <f t="shared" si="19"/>
        <v>#DIV/0!</v>
      </c>
    </row>
    <row r="262" spans="1:5" ht="15">
      <c r="A262" s="352" t="s">
        <v>337</v>
      </c>
      <c r="B262" s="136"/>
      <c r="C262" s="96" t="e">
        <f t="shared" si="18"/>
        <v>#DIV/0!</v>
      </c>
      <c r="D262" s="136"/>
      <c r="E262" s="96" t="e">
        <f t="shared" si="19"/>
        <v>#DIV/0!</v>
      </c>
    </row>
    <row r="263" spans="1:5" ht="15">
      <c r="A263" s="139" t="s">
        <v>374</v>
      </c>
      <c r="B263" s="136"/>
      <c r="C263" s="96" t="e">
        <f t="shared" si="18"/>
        <v>#DIV/0!</v>
      </c>
      <c r="D263" s="136"/>
      <c r="E263" s="96" t="e">
        <f t="shared" si="19"/>
        <v>#DIV/0!</v>
      </c>
    </row>
    <row r="264" spans="1:5" ht="12.75" customHeight="1">
      <c r="A264" s="492" t="s">
        <v>375</v>
      </c>
      <c r="B264" s="136"/>
      <c r="C264" s="96" t="e">
        <f t="shared" si="18"/>
        <v>#DIV/0!</v>
      </c>
      <c r="D264" s="136"/>
      <c r="E264" s="96" t="e">
        <f t="shared" si="19"/>
        <v>#DIV/0!</v>
      </c>
    </row>
    <row r="265" spans="1:5" ht="12.75" customHeight="1">
      <c r="A265" s="492" t="s">
        <v>376</v>
      </c>
      <c r="B265" s="136"/>
      <c r="C265" s="96" t="e">
        <f t="shared" si="18"/>
        <v>#DIV/0!</v>
      </c>
      <c r="D265" s="136"/>
      <c r="E265" s="96" t="e">
        <f t="shared" si="19"/>
        <v>#DIV/0!</v>
      </c>
    </row>
    <row r="266" spans="1:5" ht="12.75" customHeight="1">
      <c r="A266" s="216" t="s">
        <v>401</v>
      </c>
      <c r="B266" s="136"/>
      <c r="C266" s="96" t="e">
        <f t="shared" si="18"/>
        <v>#DIV/0!</v>
      </c>
      <c r="D266" s="136"/>
      <c r="E266" s="96" t="e">
        <f t="shared" si="19"/>
        <v>#DIV/0!</v>
      </c>
    </row>
    <row r="267" spans="1:5" ht="12.75" customHeight="1">
      <c r="A267" s="139" t="s">
        <v>406</v>
      </c>
      <c r="B267" s="136"/>
      <c r="C267" s="96" t="e">
        <f t="shared" si="18"/>
        <v>#DIV/0!</v>
      </c>
      <c r="D267" s="136"/>
      <c r="E267" s="96" t="e">
        <f t="shared" si="19"/>
        <v>#DIV/0!</v>
      </c>
    </row>
    <row r="268" spans="1:5" ht="12.75" customHeight="1">
      <c r="A268" s="140" t="s">
        <v>407</v>
      </c>
      <c r="B268" s="136"/>
      <c r="C268" s="96" t="e">
        <f t="shared" si="18"/>
        <v>#DIV/0!</v>
      </c>
      <c r="D268" s="136"/>
      <c r="E268" s="96" t="e">
        <f t="shared" si="19"/>
        <v>#DIV/0!</v>
      </c>
    </row>
    <row r="269" spans="1:5" ht="12.75" customHeight="1">
      <c r="A269" s="139" t="s">
        <v>408</v>
      </c>
      <c r="B269" s="136"/>
      <c r="C269" s="96" t="e">
        <f t="shared" si="18"/>
        <v>#DIV/0!</v>
      </c>
      <c r="D269" s="136"/>
      <c r="E269" s="96" t="e">
        <f t="shared" si="19"/>
        <v>#DIV/0!</v>
      </c>
    </row>
    <row r="270" spans="1:5" ht="12.75" customHeight="1">
      <c r="A270" s="352" t="s">
        <v>409</v>
      </c>
      <c r="B270" s="136"/>
      <c r="C270" s="96" t="e">
        <f t="shared" si="18"/>
        <v>#DIV/0!</v>
      </c>
      <c r="D270" s="136"/>
      <c r="E270" s="96" t="e">
        <f t="shared" si="19"/>
        <v>#DIV/0!</v>
      </c>
    </row>
    <row r="271" spans="1:5" ht="12.75" customHeight="1">
      <c r="A271" s="351" t="s">
        <v>410</v>
      </c>
      <c r="B271" s="136"/>
      <c r="C271" s="96" t="e">
        <f t="shared" si="18"/>
        <v>#DIV/0!</v>
      </c>
      <c r="D271" s="136"/>
      <c r="E271" s="96" t="e">
        <f t="shared" si="19"/>
        <v>#DIV/0!</v>
      </c>
    </row>
    <row r="272" spans="1:5" ht="12.75" customHeight="1">
      <c r="A272" s="140" t="s">
        <v>411</v>
      </c>
      <c r="B272" s="136"/>
      <c r="C272" s="96" t="e">
        <f t="shared" si="18"/>
        <v>#DIV/0!</v>
      </c>
      <c r="D272" s="136"/>
      <c r="E272" s="96" t="e">
        <f t="shared" si="19"/>
        <v>#DIV/0!</v>
      </c>
    </row>
    <row r="273" spans="1:5" ht="12.75" customHeight="1">
      <c r="A273" s="140" t="s">
        <v>412</v>
      </c>
      <c r="B273" s="136"/>
      <c r="C273" s="96" t="e">
        <f t="shared" si="18"/>
        <v>#DIV/0!</v>
      </c>
      <c r="D273" s="136"/>
      <c r="E273" s="96" t="e">
        <f t="shared" si="19"/>
        <v>#DIV/0!</v>
      </c>
    </row>
    <row r="274" spans="1:5" ht="12.75" customHeight="1">
      <c r="A274" s="298" t="s">
        <v>303</v>
      </c>
      <c r="B274" s="136"/>
      <c r="C274" s="96" t="e">
        <f t="shared" si="18"/>
        <v>#DIV/0!</v>
      </c>
      <c r="D274" s="136"/>
      <c r="E274" s="96" t="e">
        <f t="shared" si="19"/>
        <v>#DIV/0!</v>
      </c>
    </row>
    <row r="275" spans="1:5" ht="15">
      <c r="A275" s="298" t="s">
        <v>299</v>
      </c>
      <c r="B275" s="136"/>
      <c r="C275" s="96" t="e">
        <f t="shared" si="18"/>
        <v>#DIV/0!</v>
      </c>
      <c r="D275" s="136"/>
      <c r="E275" s="96" t="e">
        <f t="shared" si="19"/>
        <v>#DIV/0!</v>
      </c>
    </row>
    <row r="276" spans="1:5" ht="15">
      <c r="A276" s="298" t="s">
        <v>300</v>
      </c>
      <c r="B276" s="136"/>
      <c r="C276" s="96" t="e">
        <f t="shared" si="18"/>
        <v>#DIV/0!</v>
      </c>
      <c r="D276" s="136"/>
      <c r="E276" s="96" t="e">
        <f t="shared" si="19"/>
        <v>#DIV/0!</v>
      </c>
    </row>
    <row r="277" spans="1:5" ht="13.5" customHeight="1">
      <c r="A277" s="298" t="s">
        <v>405</v>
      </c>
      <c r="B277" s="136"/>
      <c r="C277" s="96" t="e">
        <f t="shared" si="18"/>
        <v>#DIV/0!</v>
      </c>
      <c r="D277" s="136"/>
      <c r="E277" s="96" t="e">
        <f t="shared" si="19"/>
        <v>#DIV/0!</v>
      </c>
    </row>
    <row r="278" spans="1:5" ht="15">
      <c r="A278" s="298" t="s">
        <v>404</v>
      </c>
      <c r="B278" s="136"/>
      <c r="C278" s="96" t="e">
        <f t="shared" si="18"/>
        <v>#DIV/0!</v>
      </c>
      <c r="D278" s="136"/>
      <c r="E278" s="96" t="e">
        <f t="shared" si="19"/>
        <v>#DIV/0!</v>
      </c>
    </row>
    <row r="279" spans="1:5" ht="15">
      <c r="A279" s="139" t="s">
        <v>270</v>
      </c>
      <c r="B279" s="136"/>
      <c r="C279" s="96" t="e">
        <f t="shared" si="18"/>
        <v>#DIV/0!</v>
      </c>
      <c r="D279" s="136"/>
      <c r="E279" s="96" t="e">
        <f t="shared" si="19"/>
        <v>#DIV/0!</v>
      </c>
    </row>
    <row r="280" spans="1:5" ht="15">
      <c r="A280" s="139" t="s">
        <v>271</v>
      </c>
      <c r="B280" s="136"/>
      <c r="C280" s="96" t="e">
        <f aca="true" t="shared" si="20" ref="C280:C311">B280/B$319*100</f>
        <v>#DIV/0!</v>
      </c>
      <c r="D280" s="136"/>
      <c r="E280" s="96" t="e">
        <f aca="true" t="shared" si="21" ref="E280:E311">D280/D$319*100</f>
        <v>#DIV/0!</v>
      </c>
    </row>
    <row r="281" spans="1:5" ht="12.75" customHeight="1">
      <c r="A281" s="139" t="s">
        <v>269</v>
      </c>
      <c r="B281" s="136"/>
      <c r="C281" s="96" t="e">
        <f t="shared" si="20"/>
        <v>#DIV/0!</v>
      </c>
      <c r="D281" s="136"/>
      <c r="E281" s="96" t="e">
        <f t="shared" si="21"/>
        <v>#DIV/0!</v>
      </c>
    </row>
    <row r="282" spans="1:5" ht="12.75" customHeight="1">
      <c r="A282" s="139" t="s">
        <v>272</v>
      </c>
      <c r="B282" s="136"/>
      <c r="C282" s="96" t="e">
        <f t="shared" si="20"/>
        <v>#DIV/0!</v>
      </c>
      <c r="D282" s="136"/>
      <c r="E282" s="96" t="e">
        <f t="shared" si="21"/>
        <v>#DIV/0!</v>
      </c>
    </row>
    <row r="283" spans="1:5" ht="15">
      <c r="A283" s="139" t="s">
        <v>371</v>
      </c>
      <c r="B283" s="136"/>
      <c r="C283" s="96" t="e">
        <f t="shared" si="20"/>
        <v>#DIV/0!</v>
      </c>
      <c r="D283" s="136"/>
      <c r="E283" s="96" t="e">
        <f t="shared" si="21"/>
        <v>#DIV/0!</v>
      </c>
    </row>
    <row r="284" spans="1:5" ht="15">
      <c r="A284" s="139" t="s">
        <v>372</v>
      </c>
      <c r="B284" s="136"/>
      <c r="C284" s="96" t="e">
        <f t="shared" si="20"/>
        <v>#DIV/0!</v>
      </c>
      <c r="D284" s="136"/>
      <c r="E284" s="96" t="e">
        <f t="shared" si="21"/>
        <v>#DIV/0!</v>
      </c>
    </row>
    <row r="285" spans="1:5" ht="15">
      <c r="A285" s="139" t="s">
        <v>302</v>
      </c>
      <c r="B285" s="136"/>
      <c r="C285" s="96" t="e">
        <f t="shared" si="20"/>
        <v>#DIV/0!</v>
      </c>
      <c r="D285" s="136"/>
      <c r="E285" s="96" t="e">
        <f t="shared" si="21"/>
        <v>#DIV/0!</v>
      </c>
    </row>
    <row r="286" spans="1:5" ht="15">
      <c r="A286" s="139" t="s">
        <v>336</v>
      </c>
      <c r="B286" s="136"/>
      <c r="C286" s="96" t="e">
        <f t="shared" si="20"/>
        <v>#DIV/0!</v>
      </c>
      <c r="D286" s="136"/>
      <c r="E286" s="96" t="e">
        <f t="shared" si="21"/>
        <v>#DIV/0!</v>
      </c>
    </row>
    <row r="287" spans="1:5" ht="15">
      <c r="A287" s="139" t="s">
        <v>301</v>
      </c>
      <c r="B287" s="136"/>
      <c r="C287" s="96" t="e">
        <f t="shared" si="20"/>
        <v>#DIV/0!</v>
      </c>
      <c r="D287" s="136"/>
      <c r="E287" s="96" t="e">
        <f t="shared" si="21"/>
        <v>#DIV/0!</v>
      </c>
    </row>
    <row r="288" spans="1:5" ht="15">
      <c r="A288" s="351" t="s">
        <v>339</v>
      </c>
      <c r="B288" s="136"/>
      <c r="C288" s="96" t="e">
        <f t="shared" si="20"/>
        <v>#DIV/0!</v>
      </c>
      <c r="D288" s="136"/>
      <c r="E288" s="96" t="e">
        <f t="shared" si="21"/>
        <v>#DIV/0!</v>
      </c>
    </row>
    <row r="289" spans="1:5" ht="15">
      <c r="A289" s="351" t="s">
        <v>340</v>
      </c>
      <c r="B289" s="136"/>
      <c r="C289" s="96" t="e">
        <f t="shared" si="20"/>
        <v>#DIV/0!</v>
      </c>
      <c r="D289" s="136"/>
      <c r="E289" s="96" t="e">
        <f t="shared" si="21"/>
        <v>#DIV/0!</v>
      </c>
    </row>
    <row r="290" spans="1:5" ht="13.5" customHeight="1">
      <c r="A290" s="139" t="s">
        <v>364</v>
      </c>
      <c r="B290" s="136"/>
      <c r="C290" s="96" t="e">
        <f t="shared" si="20"/>
        <v>#DIV/0!</v>
      </c>
      <c r="D290" s="136"/>
      <c r="E290" s="96" t="e">
        <f t="shared" si="21"/>
        <v>#DIV/0!</v>
      </c>
    </row>
    <row r="291" spans="1:5" ht="15">
      <c r="A291" s="139" t="s">
        <v>365</v>
      </c>
      <c r="B291" s="136"/>
      <c r="C291" s="96" t="e">
        <f t="shared" si="20"/>
        <v>#DIV/0!</v>
      </c>
      <c r="D291" s="136"/>
      <c r="E291" s="96" t="e">
        <f t="shared" si="21"/>
        <v>#DIV/0!</v>
      </c>
    </row>
    <row r="292" spans="1:5" ht="15">
      <c r="A292" s="139" t="s">
        <v>366</v>
      </c>
      <c r="B292" s="136"/>
      <c r="C292" s="96" t="e">
        <f t="shared" si="20"/>
        <v>#DIV/0!</v>
      </c>
      <c r="D292" s="136"/>
      <c r="E292" s="96" t="e">
        <f t="shared" si="21"/>
        <v>#DIV/0!</v>
      </c>
    </row>
    <row r="293" spans="1:5" ht="15">
      <c r="A293" s="352" t="s">
        <v>367</v>
      </c>
      <c r="B293" s="136"/>
      <c r="C293" s="96" t="e">
        <f t="shared" si="20"/>
        <v>#DIV/0!</v>
      </c>
      <c r="D293" s="136"/>
      <c r="E293" s="96" t="e">
        <f t="shared" si="21"/>
        <v>#DIV/0!</v>
      </c>
    </row>
    <row r="294" spans="1:5" ht="15">
      <c r="A294" s="528" t="s">
        <v>370</v>
      </c>
      <c r="B294" s="136"/>
      <c r="C294" s="96" t="e">
        <f t="shared" si="20"/>
        <v>#DIV/0!</v>
      </c>
      <c r="D294" s="136"/>
      <c r="E294" s="96" t="e">
        <f t="shared" si="21"/>
        <v>#DIV/0!</v>
      </c>
    </row>
    <row r="295" spans="1:5" ht="15">
      <c r="A295" s="529" t="s">
        <v>368</v>
      </c>
      <c r="B295" s="137"/>
      <c r="C295" s="96" t="e">
        <f t="shared" si="20"/>
        <v>#DIV/0!</v>
      </c>
      <c r="D295" s="137"/>
      <c r="E295" s="96" t="e">
        <f t="shared" si="21"/>
        <v>#DIV/0!</v>
      </c>
    </row>
    <row r="296" spans="1:5" ht="15">
      <c r="A296" s="529" t="s">
        <v>369</v>
      </c>
      <c r="B296" s="137"/>
      <c r="C296" s="96" t="e">
        <f t="shared" si="20"/>
        <v>#DIV/0!</v>
      </c>
      <c r="D296" s="137"/>
      <c r="E296" s="96" t="e">
        <f t="shared" si="21"/>
        <v>#DIV/0!</v>
      </c>
    </row>
    <row r="297" spans="1:5" ht="15">
      <c r="A297" s="530" t="s">
        <v>377</v>
      </c>
      <c r="B297" s="137"/>
      <c r="C297" s="96" t="e">
        <f t="shared" si="20"/>
        <v>#DIV/0!</v>
      </c>
      <c r="D297" s="137"/>
      <c r="E297" s="96" t="e">
        <f t="shared" si="21"/>
        <v>#DIV/0!</v>
      </c>
    </row>
    <row r="298" spans="1:5" ht="15">
      <c r="A298" s="298" t="s">
        <v>378</v>
      </c>
      <c r="B298" s="136"/>
      <c r="C298" s="96" t="e">
        <f t="shared" si="20"/>
        <v>#DIV/0!</v>
      </c>
      <c r="D298" s="136"/>
      <c r="E298" s="96" t="e">
        <f t="shared" si="21"/>
        <v>#DIV/0!</v>
      </c>
    </row>
    <row r="299" spans="1:5" ht="15">
      <c r="A299" s="298" t="s">
        <v>379</v>
      </c>
      <c r="B299" s="136"/>
      <c r="C299" s="96" t="e">
        <f t="shared" si="20"/>
        <v>#DIV/0!</v>
      </c>
      <c r="D299" s="136"/>
      <c r="E299" s="96" t="e">
        <f t="shared" si="21"/>
        <v>#DIV/0!</v>
      </c>
    </row>
    <row r="300" spans="1:5" ht="15">
      <c r="A300" s="491" t="s">
        <v>380</v>
      </c>
      <c r="B300" s="136"/>
      <c r="C300" s="96" t="e">
        <f t="shared" si="20"/>
        <v>#DIV/0!</v>
      </c>
      <c r="D300" s="136"/>
      <c r="E300" s="96" t="e">
        <f t="shared" si="21"/>
        <v>#DIV/0!</v>
      </c>
    </row>
    <row r="301" spans="1:5" ht="15">
      <c r="A301" s="298" t="s">
        <v>381</v>
      </c>
      <c r="B301" s="136"/>
      <c r="C301" s="96" t="e">
        <f t="shared" si="20"/>
        <v>#DIV/0!</v>
      </c>
      <c r="D301" s="136"/>
      <c r="E301" s="96" t="e">
        <f t="shared" si="21"/>
        <v>#DIV/0!</v>
      </c>
    </row>
    <row r="302" spans="1:5" ht="15">
      <c r="A302" s="298" t="s">
        <v>382</v>
      </c>
      <c r="B302" s="137"/>
      <c r="C302" s="96" t="e">
        <f t="shared" si="20"/>
        <v>#DIV/0!</v>
      </c>
      <c r="D302" s="137"/>
      <c r="E302" s="96" t="e">
        <f t="shared" si="21"/>
        <v>#DIV/0!</v>
      </c>
    </row>
    <row r="303" spans="1:5" ht="15">
      <c r="A303" s="139" t="s">
        <v>292</v>
      </c>
      <c r="B303" s="137"/>
      <c r="C303" s="96" t="e">
        <f t="shared" si="20"/>
        <v>#DIV/0!</v>
      </c>
      <c r="D303" s="137"/>
      <c r="E303" s="96" t="e">
        <f t="shared" si="21"/>
        <v>#DIV/0!</v>
      </c>
    </row>
    <row r="304" spans="1:5" ht="15">
      <c r="A304" s="139" t="s">
        <v>293</v>
      </c>
      <c r="B304" s="137"/>
      <c r="C304" s="96" t="e">
        <f t="shared" si="20"/>
        <v>#DIV/0!</v>
      </c>
      <c r="D304" s="137"/>
      <c r="E304" s="96" t="e">
        <f t="shared" si="21"/>
        <v>#DIV/0!</v>
      </c>
    </row>
    <row r="305" spans="1:5" ht="15">
      <c r="A305" s="352" t="s">
        <v>341</v>
      </c>
      <c r="B305" s="137"/>
      <c r="C305" s="96" t="e">
        <f t="shared" si="20"/>
        <v>#DIV/0!</v>
      </c>
      <c r="D305" s="137"/>
      <c r="E305" s="96" t="e">
        <f t="shared" si="21"/>
        <v>#DIV/0!</v>
      </c>
    </row>
    <row r="306" spans="1:5" ht="15">
      <c r="A306" s="139" t="s">
        <v>294</v>
      </c>
      <c r="B306" s="137"/>
      <c r="C306" s="96" t="e">
        <f t="shared" si="20"/>
        <v>#DIV/0!</v>
      </c>
      <c r="D306" s="137"/>
      <c r="E306" s="96" t="e">
        <f t="shared" si="21"/>
        <v>#DIV/0!</v>
      </c>
    </row>
    <row r="307" spans="1:5" ht="15">
      <c r="A307" s="139" t="s">
        <v>295</v>
      </c>
      <c r="B307" s="137"/>
      <c r="C307" s="96" t="e">
        <f t="shared" si="20"/>
        <v>#DIV/0!</v>
      </c>
      <c r="D307" s="137"/>
      <c r="E307" s="96" t="e">
        <f t="shared" si="21"/>
        <v>#DIV/0!</v>
      </c>
    </row>
    <row r="308" spans="1:5" ht="15">
      <c r="A308" s="139" t="s">
        <v>296</v>
      </c>
      <c r="B308" s="137"/>
      <c r="C308" s="96" t="e">
        <f t="shared" si="20"/>
        <v>#DIV/0!</v>
      </c>
      <c r="D308" s="137"/>
      <c r="E308" s="96" t="e">
        <f t="shared" si="21"/>
        <v>#DIV/0!</v>
      </c>
    </row>
    <row r="309" spans="1:5" ht="15">
      <c r="A309" s="139" t="s">
        <v>326</v>
      </c>
      <c r="B309" s="137"/>
      <c r="C309" s="96" t="e">
        <f t="shared" si="20"/>
        <v>#DIV/0!</v>
      </c>
      <c r="D309" s="137"/>
      <c r="E309" s="96" t="e">
        <f t="shared" si="21"/>
        <v>#DIV/0!</v>
      </c>
    </row>
    <row r="310" spans="1:5" ht="15">
      <c r="A310" s="139" t="s">
        <v>273</v>
      </c>
      <c r="B310" s="137"/>
      <c r="C310" s="96" t="e">
        <f t="shared" si="20"/>
        <v>#DIV/0!</v>
      </c>
      <c r="D310" s="137"/>
      <c r="E310" s="96" t="e">
        <f t="shared" si="21"/>
        <v>#DIV/0!</v>
      </c>
    </row>
    <row r="311" spans="1:5" ht="15">
      <c r="A311" s="139" t="s">
        <v>274</v>
      </c>
      <c r="B311" s="137"/>
      <c r="C311" s="96" t="e">
        <f t="shared" si="20"/>
        <v>#DIV/0!</v>
      </c>
      <c r="D311" s="137"/>
      <c r="E311" s="96" t="e">
        <f t="shared" si="21"/>
        <v>#DIV/0!</v>
      </c>
    </row>
    <row r="312" spans="1:5" ht="15">
      <c r="A312" s="352" t="s">
        <v>342</v>
      </c>
      <c r="B312" s="137"/>
      <c r="C312" s="96" t="e">
        <f aca="true" t="shared" si="22" ref="C312:C318">B312/B$319*100</f>
        <v>#DIV/0!</v>
      </c>
      <c r="D312" s="137"/>
      <c r="E312" s="96" t="e">
        <f aca="true" t="shared" si="23" ref="E312:E318">D312/D$319*100</f>
        <v>#DIV/0!</v>
      </c>
    </row>
    <row r="313" spans="1:5" ht="15">
      <c r="A313" s="140" t="s">
        <v>291</v>
      </c>
      <c r="B313" s="137"/>
      <c r="C313" s="96" t="e">
        <f t="shared" si="22"/>
        <v>#DIV/0!</v>
      </c>
      <c r="D313" s="137"/>
      <c r="E313" s="96" t="e">
        <f t="shared" si="23"/>
        <v>#DIV/0!</v>
      </c>
    </row>
    <row r="314" spans="1:5" ht="15">
      <c r="A314" s="140" t="s">
        <v>298</v>
      </c>
      <c r="B314" s="137"/>
      <c r="C314" s="96" t="e">
        <f t="shared" si="22"/>
        <v>#DIV/0!</v>
      </c>
      <c r="D314" s="137"/>
      <c r="E314" s="96" t="e">
        <f t="shared" si="23"/>
        <v>#DIV/0!</v>
      </c>
    </row>
    <row r="315" spans="1:5" ht="15">
      <c r="A315" s="351" t="s">
        <v>343</v>
      </c>
      <c r="B315" s="137"/>
      <c r="C315" s="96" t="e">
        <f t="shared" si="22"/>
        <v>#DIV/0!</v>
      </c>
      <c r="D315" s="137"/>
      <c r="E315" s="96" t="e">
        <f t="shared" si="23"/>
        <v>#DIV/0!</v>
      </c>
    </row>
    <row r="316" spans="1:5" ht="15">
      <c r="A316" s="216" t="s">
        <v>402</v>
      </c>
      <c r="B316" s="137"/>
      <c r="C316" s="96" t="e">
        <f t="shared" si="22"/>
        <v>#DIV/0!</v>
      </c>
      <c r="D316" s="137"/>
      <c r="E316" s="96" t="e">
        <f t="shared" si="23"/>
        <v>#DIV/0!</v>
      </c>
    </row>
    <row r="317" spans="1:5" ht="15">
      <c r="A317" s="216" t="s">
        <v>403</v>
      </c>
      <c r="B317" s="137"/>
      <c r="C317" s="96" t="e">
        <f t="shared" si="22"/>
        <v>#DIV/0!</v>
      </c>
      <c r="D317" s="137"/>
      <c r="E317" s="96" t="e">
        <f t="shared" si="23"/>
        <v>#DIV/0!</v>
      </c>
    </row>
    <row r="318" spans="1:5" ht="15" thickBot="1">
      <c r="A318" s="141" t="s">
        <v>383</v>
      </c>
      <c r="B318" s="137"/>
      <c r="C318" s="96" t="e">
        <f t="shared" si="22"/>
        <v>#DIV/0!</v>
      </c>
      <c r="D318" s="137"/>
      <c r="E318" s="96" t="e">
        <f t="shared" si="23"/>
        <v>#DIV/0!</v>
      </c>
    </row>
    <row r="319" spans="1:5" ht="16.5" thickBot="1">
      <c r="A319" s="677" t="s">
        <v>256</v>
      </c>
      <c r="B319" s="678">
        <f>SUM(B248:B318)</f>
        <v>0</v>
      </c>
      <c r="C319" s="698"/>
      <c r="D319" s="678">
        <f>SUM(D248:D318)</f>
        <v>0</v>
      </c>
      <c r="E319" s="699"/>
    </row>
    <row r="320" spans="1:5" ht="16.5" thickBot="1">
      <c r="A320" s="237" t="s">
        <v>284</v>
      </c>
      <c r="B320" s="362">
        <f>'Plan2 - UTI'!C88</f>
        <v>0</v>
      </c>
      <c r="D320" s="363">
        <f>SUM('Plan3 - UTINeo'!C65:C69)</f>
        <v>0</v>
      </c>
      <c r="E320" s="32"/>
    </row>
    <row r="321" spans="1:5" ht="15.75" thickBot="1">
      <c r="A321" s="49"/>
      <c r="B321" s="33"/>
      <c r="C321" s="32"/>
      <c r="D321" s="33"/>
      <c r="E321" s="32"/>
    </row>
    <row r="322" spans="1:5" ht="16.5" thickBot="1">
      <c r="A322" s="669" t="s">
        <v>43</v>
      </c>
      <c r="B322" s="697" t="s">
        <v>196</v>
      </c>
      <c r="C322" s="671"/>
      <c r="D322" s="672" t="s">
        <v>82</v>
      </c>
      <c r="E322" s="673"/>
    </row>
    <row r="323" spans="1:5" ht="30" customHeight="1" thickBot="1">
      <c r="A323" s="142" t="s">
        <v>252</v>
      </c>
      <c r="B323" s="143" t="s">
        <v>253</v>
      </c>
      <c r="C323" s="143" t="s">
        <v>254</v>
      </c>
      <c r="D323" s="143" t="s">
        <v>255</v>
      </c>
      <c r="E323" s="143" t="s">
        <v>254</v>
      </c>
    </row>
    <row r="324" spans="1:5" ht="14.25">
      <c r="A324" s="139" t="s">
        <v>360</v>
      </c>
      <c r="B324" s="135"/>
      <c r="C324" s="138" t="e">
        <f aca="true" t="shared" si="24" ref="C324:C355">B324/B$395*100</f>
        <v>#DIV/0!</v>
      </c>
      <c r="D324" s="135"/>
      <c r="E324" s="138" t="e">
        <f aca="true" t="shared" si="25" ref="E324:E355">D324/D$395*100</f>
        <v>#DIV/0!</v>
      </c>
    </row>
    <row r="325" spans="1:5" ht="14.25">
      <c r="A325" s="139" t="s">
        <v>358</v>
      </c>
      <c r="B325" s="136"/>
      <c r="C325" s="96" t="e">
        <f t="shared" si="24"/>
        <v>#DIV/0!</v>
      </c>
      <c r="D325" s="136"/>
      <c r="E325" s="96" t="e">
        <f t="shared" si="25"/>
        <v>#DIV/0!</v>
      </c>
    </row>
    <row r="326" spans="1:5" ht="14.25">
      <c r="A326" s="139" t="s">
        <v>359</v>
      </c>
      <c r="B326" s="136"/>
      <c r="C326" s="96" t="e">
        <f t="shared" si="24"/>
        <v>#DIV/0!</v>
      </c>
      <c r="D326" s="136"/>
      <c r="E326" s="96" t="e">
        <f t="shared" si="25"/>
        <v>#DIV/0!</v>
      </c>
    </row>
    <row r="327" spans="1:5" ht="14.25">
      <c r="A327" s="139" t="s">
        <v>286</v>
      </c>
      <c r="B327" s="136"/>
      <c r="C327" s="96" t="e">
        <f t="shared" si="24"/>
        <v>#DIV/0!</v>
      </c>
      <c r="D327" s="136"/>
      <c r="E327" s="96" t="e">
        <f t="shared" si="25"/>
        <v>#DIV/0!</v>
      </c>
    </row>
    <row r="328" spans="1:5" ht="14.25">
      <c r="A328" s="139" t="s">
        <v>287</v>
      </c>
      <c r="B328" s="136"/>
      <c r="C328" s="96" t="e">
        <f t="shared" si="24"/>
        <v>#DIV/0!</v>
      </c>
      <c r="D328" s="136"/>
      <c r="E328" s="96" t="e">
        <f t="shared" si="25"/>
        <v>#DIV/0!</v>
      </c>
    </row>
    <row r="329" spans="1:5" ht="14.25">
      <c r="A329" s="139" t="s">
        <v>288</v>
      </c>
      <c r="B329" s="136"/>
      <c r="C329" s="96" t="e">
        <f t="shared" si="24"/>
        <v>#DIV/0!</v>
      </c>
      <c r="D329" s="136"/>
      <c r="E329" s="96" t="e">
        <f t="shared" si="25"/>
        <v>#DIV/0!</v>
      </c>
    </row>
    <row r="330" spans="1:5" ht="14.25">
      <c r="A330" s="139" t="s">
        <v>289</v>
      </c>
      <c r="B330" s="136"/>
      <c r="C330" s="96" t="e">
        <f t="shared" si="24"/>
        <v>#DIV/0!</v>
      </c>
      <c r="D330" s="136"/>
      <c r="E330" s="96" t="e">
        <f t="shared" si="25"/>
        <v>#DIV/0!</v>
      </c>
    </row>
    <row r="331" spans="1:5" ht="14.25">
      <c r="A331" s="139" t="s">
        <v>290</v>
      </c>
      <c r="B331" s="136"/>
      <c r="C331" s="96" t="e">
        <f t="shared" si="24"/>
        <v>#DIV/0!</v>
      </c>
      <c r="D331" s="136"/>
      <c r="E331" s="96" t="e">
        <f t="shared" si="25"/>
        <v>#DIV/0!</v>
      </c>
    </row>
    <row r="332" spans="1:5" ht="14.25">
      <c r="A332" s="139" t="s">
        <v>373</v>
      </c>
      <c r="B332" s="136"/>
      <c r="C332" s="96" t="e">
        <f t="shared" si="24"/>
        <v>#DIV/0!</v>
      </c>
      <c r="D332" s="136"/>
      <c r="E332" s="96" t="e">
        <f t="shared" si="25"/>
        <v>#DIV/0!</v>
      </c>
    </row>
    <row r="333" spans="1:5" ht="15">
      <c r="A333" s="139" t="s">
        <v>363</v>
      </c>
      <c r="B333" s="136"/>
      <c r="C333" s="96" t="e">
        <f t="shared" si="24"/>
        <v>#DIV/0!</v>
      </c>
      <c r="D333" s="136"/>
      <c r="E333" s="96" t="e">
        <f t="shared" si="25"/>
        <v>#DIV/0!</v>
      </c>
    </row>
    <row r="334" spans="1:5" ht="15">
      <c r="A334" s="298" t="s">
        <v>361</v>
      </c>
      <c r="B334" s="136"/>
      <c r="C334" s="96" t="e">
        <f t="shared" si="24"/>
        <v>#DIV/0!</v>
      </c>
      <c r="D334" s="136"/>
      <c r="E334" s="96" t="e">
        <f t="shared" si="25"/>
        <v>#DIV/0!</v>
      </c>
    </row>
    <row r="335" spans="1:5" ht="15">
      <c r="A335" s="298" t="s">
        <v>362</v>
      </c>
      <c r="B335" s="136"/>
      <c r="C335" s="96" t="e">
        <f t="shared" si="24"/>
        <v>#DIV/0!</v>
      </c>
      <c r="D335" s="136"/>
      <c r="E335" s="96" t="e">
        <f t="shared" si="25"/>
        <v>#DIV/0!</v>
      </c>
    </row>
    <row r="336" spans="1:5" ht="15">
      <c r="A336" s="139" t="s">
        <v>285</v>
      </c>
      <c r="B336" s="136"/>
      <c r="C336" s="96" t="e">
        <f t="shared" si="24"/>
        <v>#DIV/0!</v>
      </c>
      <c r="D336" s="136"/>
      <c r="E336" s="96" t="e">
        <f t="shared" si="25"/>
        <v>#DIV/0!</v>
      </c>
    </row>
    <row r="337" spans="1:5" ht="15">
      <c r="A337" s="139" t="s">
        <v>327</v>
      </c>
      <c r="B337" s="136"/>
      <c r="C337" s="96" t="e">
        <f t="shared" si="24"/>
        <v>#DIV/0!</v>
      </c>
      <c r="D337" s="136"/>
      <c r="E337" s="96" t="e">
        <f t="shared" si="25"/>
        <v>#DIV/0!</v>
      </c>
    </row>
    <row r="338" spans="1:5" ht="15">
      <c r="A338" s="352" t="s">
        <v>337</v>
      </c>
      <c r="B338" s="136"/>
      <c r="C338" s="96" t="e">
        <f t="shared" si="24"/>
        <v>#DIV/0!</v>
      </c>
      <c r="D338" s="136"/>
      <c r="E338" s="96" t="e">
        <f t="shared" si="25"/>
        <v>#DIV/0!</v>
      </c>
    </row>
    <row r="339" spans="1:5" ht="15">
      <c r="A339" s="139" t="s">
        <v>374</v>
      </c>
      <c r="B339" s="136"/>
      <c r="C339" s="96" t="e">
        <f t="shared" si="24"/>
        <v>#DIV/0!</v>
      </c>
      <c r="D339" s="136"/>
      <c r="E339" s="96" t="e">
        <f t="shared" si="25"/>
        <v>#DIV/0!</v>
      </c>
    </row>
    <row r="340" spans="1:5" ht="15">
      <c r="A340" s="492" t="s">
        <v>375</v>
      </c>
      <c r="B340" s="136"/>
      <c r="C340" s="96" t="e">
        <f t="shared" si="24"/>
        <v>#DIV/0!</v>
      </c>
      <c r="D340" s="136"/>
      <c r="E340" s="96" t="e">
        <f t="shared" si="25"/>
        <v>#DIV/0!</v>
      </c>
    </row>
    <row r="341" spans="1:5" ht="15">
      <c r="A341" s="492" t="s">
        <v>376</v>
      </c>
      <c r="B341" s="136"/>
      <c r="C341" s="96" t="e">
        <f t="shared" si="24"/>
        <v>#DIV/0!</v>
      </c>
      <c r="D341" s="136"/>
      <c r="E341" s="96" t="e">
        <f t="shared" si="25"/>
        <v>#DIV/0!</v>
      </c>
    </row>
    <row r="342" spans="1:5" ht="15">
      <c r="A342" s="216" t="s">
        <v>401</v>
      </c>
      <c r="B342" s="136"/>
      <c r="C342" s="96" t="e">
        <f t="shared" si="24"/>
        <v>#DIV/0!</v>
      </c>
      <c r="D342" s="136"/>
      <c r="E342" s="96" t="e">
        <f t="shared" si="25"/>
        <v>#DIV/0!</v>
      </c>
    </row>
    <row r="343" spans="1:5" ht="15">
      <c r="A343" s="139" t="s">
        <v>406</v>
      </c>
      <c r="B343" s="136"/>
      <c r="C343" s="96" t="e">
        <f t="shared" si="24"/>
        <v>#DIV/0!</v>
      </c>
      <c r="D343" s="136"/>
      <c r="E343" s="96" t="e">
        <f t="shared" si="25"/>
        <v>#DIV/0!</v>
      </c>
    </row>
    <row r="344" spans="1:5" ht="15">
      <c r="A344" s="140" t="s">
        <v>407</v>
      </c>
      <c r="B344" s="136"/>
      <c r="C344" s="96" t="e">
        <f t="shared" si="24"/>
        <v>#DIV/0!</v>
      </c>
      <c r="D344" s="136"/>
      <c r="E344" s="96" t="e">
        <f t="shared" si="25"/>
        <v>#DIV/0!</v>
      </c>
    </row>
    <row r="345" spans="1:5" ht="15">
      <c r="A345" s="139" t="s">
        <v>408</v>
      </c>
      <c r="B345" s="136"/>
      <c r="C345" s="96" t="e">
        <f t="shared" si="24"/>
        <v>#DIV/0!</v>
      </c>
      <c r="D345" s="136"/>
      <c r="E345" s="96" t="e">
        <f t="shared" si="25"/>
        <v>#DIV/0!</v>
      </c>
    </row>
    <row r="346" spans="1:5" ht="15">
      <c r="A346" s="352" t="s">
        <v>409</v>
      </c>
      <c r="B346" s="136"/>
      <c r="C346" s="96" t="e">
        <f t="shared" si="24"/>
        <v>#DIV/0!</v>
      </c>
      <c r="D346" s="136"/>
      <c r="E346" s="96" t="e">
        <f t="shared" si="25"/>
        <v>#DIV/0!</v>
      </c>
    </row>
    <row r="347" spans="1:5" ht="15">
      <c r="A347" s="351" t="s">
        <v>410</v>
      </c>
      <c r="B347" s="136"/>
      <c r="C347" s="96" t="e">
        <f t="shared" si="24"/>
        <v>#DIV/0!</v>
      </c>
      <c r="D347" s="136"/>
      <c r="E347" s="96" t="e">
        <f t="shared" si="25"/>
        <v>#DIV/0!</v>
      </c>
    </row>
    <row r="348" spans="1:5" ht="15">
      <c r="A348" s="140" t="s">
        <v>411</v>
      </c>
      <c r="B348" s="136"/>
      <c r="C348" s="96" t="e">
        <f t="shared" si="24"/>
        <v>#DIV/0!</v>
      </c>
      <c r="D348" s="136"/>
      <c r="E348" s="96" t="e">
        <f t="shared" si="25"/>
        <v>#DIV/0!</v>
      </c>
    </row>
    <row r="349" spans="1:5" ht="15">
      <c r="A349" s="140" t="s">
        <v>412</v>
      </c>
      <c r="B349" s="136"/>
      <c r="C349" s="96" t="e">
        <f t="shared" si="24"/>
        <v>#DIV/0!</v>
      </c>
      <c r="D349" s="136"/>
      <c r="E349" s="96" t="e">
        <f t="shared" si="25"/>
        <v>#DIV/0!</v>
      </c>
    </row>
    <row r="350" spans="1:5" ht="15">
      <c r="A350" s="298" t="s">
        <v>303</v>
      </c>
      <c r="B350" s="136"/>
      <c r="C350" s="96" t="e">
        <f t="shared" si="24"/>
        <v>#DIV/0!</v>
      </c>
      <c r="D350" s="136"/>
      <c r="E350" s="96" t="e">
        <f t="shared" si="25"/>
        <v>#DIV/0!</v>
      </c>
    </row>
    <row r="351" spans="1:5" ht="15">
      <c r="A351" s="298" t="s">
        <v>299</v>
      </c>
      <c r="B351" s="136"/>
      <c r="C351" s="96" t="e">
        <f t="shared" si="24"/>
        <v>#DIV/0!</v>
      </c>
      <c r="D351" s="136"/>
      <c r="E351" s="96" t="e">
        <f t="shared" si="25"/>
        <v>#DIV/0!</v>
      </c>
    </row>
    <row r="352" spans="1:5" ht="13.5" customHeight="1">
      <c r="A352" s="298" t="s">
        <v>300</v>
      </c>
      <c r="B352" s="136"/>
      <c r="C352" s="96" t="e">
        <f t="shared" si="24"/>
        <v>#DIV/0!</v>
      </c>
      <c r="D352" s="136"/>
      <c r="E352" s="96" t="e">
        <f t="shared" si="25"/>
        <v>#DIV/0!</v>
      </c>
    </row>
    <row r="353" spans="1:5" ht="15">
      <c r="A353" s="298" t="s">
        <v>405</v>
      </c>
      <c r="B353" s="136"/>
      <c r="C353" s="96" t="e">
        <f t="shared" si="24"/>
        <v>#DIV/0!</v>
      </c>
      <c r="D353" s="136"/>
      <c r="E353" s="96" t="e">
        <f t="shared" si="25"/>
        <v>#DIV/0!</v>
      </c>
    </row>
    <row r="354" spans="1:5" ht="15">
      <c r="A354" s="298" t="s">
        <v>404</v>
      </c>
      <c r="B354" s="136"/>
      <c r="C354" s="96" t="e">
        <f t="shared" si="24"/>
        <v>#DIV/0!</v>
      </c>
      <c r="D354" s="136"/>
      <c r="E354" s="96" t="e">
        <f t="shared" si="25"/>
        <v>#DIV/0!</v>
      </c>
    </row>
    <row r="355" spans="1:5" ht="15">
      <c r="A355" s="139" t="s">
        <v>270</v>
      </c>
      <c r="B355" s="136"/>
      <c r="C355" s="96" t="e">
        <f t="shared" si="24"/>
        <v>#DIV/0!</v>
      </c>
      <c r="D355" s="136"/>
      <c r="E355" s="96" t="e">
        <f t="shared" si="25"/>
        <v>#DIV/0!</v>
      </c>
    </row>
    <row r="356" spans="1:5" ht="15">
      <c r="A356" s="139" t="s">
        <v>271</v>
      </c>
      <c r="B356" s="136"/>
      <c r="C356" s="96" t="e">
        <f aca="true" t="shared" si="26" ref="C356:C387">B356/B$395*100</f>
        <v>#DIV/0!</v>
      </c>
      <c r="D356" s="136"/>
      <c r="E356" s="96" t="e">
        <f aca="true" t="shared" si="27" ref="E356:E387">D356/D$395*100</f>
        <v>#DIV/0!</v>
      </c>
    </row>
    <row r="357" spans="1:5" ht="15">
      <c r="A357" s="139" t="s">
        <v>269</v>
      </c>
      <c r="B357" s="136"/>
      <c r="C357" s="96" t="e">
        <f t="shared" si="26"/>
        <v>#DIV/0!</v>
      </c>
      <c r="D357" s="136"/>
      <c r="E357" s="96" t="e">
        <f t="shared" si="27"/>
        <v>#DIV/0!</v>
      </c>
    </row>
    <row r="358" spans="1:5" ht="15">
      <c r="A358" s="139" t="s">
        <v>272</v>
      </c>
      <c r="B358" s="136"/>
      <c r="C358" s="96" t="e">
        <f t="shared" si="26"/>
        <v>#DIV/0!</v>
      </c>
      <c r="D358" s="136"/>
      <c r="E358" s="96" t="e">
        <f t="shared" si="27"/>
        <v>#DIV/0!</v>
      </c>
    </row>
    <row r="359" spans="1:5" ht="15">
      <c r="A359" s="139" t="s">
        <v>371</v>
      </c>
      <c r="B359" s="136"/>
      <c r="C359" s="96" t="e">
        <f t="shared" si="26"/>
        <v>#DIV/0!</v>
      </c>
      <c r="D359" s="136"/>
      <c r="E359" s="96" t="e">
        <f t="shared" si="27"/>
        <v>#DIV/0!</v>
      </c>
    </row>
    <row r="360" spans="1:5" ht="15">
      <c r="A360" s="139" t="s">
        <v>372</v>
      </c>
      <c r="B360" s="136"/>
      <c r="C360" s="96" t="e">
        <f t="shared" si="26"/>
        <v>#DIV/0!</v>
      </c>
      <c r="D360" s="136"/>
      <c r="E360" s="96" t="e">
        <f t="shared" si="27"/>
        <v>#DIV/0!</v>
      </c>
    </row>
    <row r="361" spans="1:5" ht="15">
      <c r="A361" s="139" t="s">
        <v>302</v>
      </c>
      <c r="B361" s="136"/>
      <c r="C361" s="96" t="e">
        <f t="shared" si="26"/>
        <v>#DIV/0!</v>
      </c>
      <c r="D361" s="136"/>
      <c r="E361" s="96" t="e">
        <f t="shared" si="27"/>
        <v>#DIV/0!</v>
      </c>
    </row>
    <row r="362" spans="1:5" ht="15">
      <c r="A362" s="139" t="s">
        <v>336</v>
      </c>
      <c r="B362" s="136"/>
      <c r="C362" s="96" t="e">
        <f t="shared" si="26"/>
        <v>#DIV/0!</v>
      </c>
      <c r="D362" s="136"/>
      <c r="E362" s="96" t="e">
        <f t="shared" si="27"/>
        <v>#DIV/0!</v>
      </c>
    </row>
    <row r="363" spans="1:5" ht="15">
      <c r="A363" s="139" t="s">
        <v>301</v>
      </c>
      <c r="B363" s="136"/>
      <c r="C363" s="96" t="e">
        <f t="shared" si="26"/>
        <v>#DIV/0!</v>
      </c>
      <c r="D363" s="136"/>
      <c r="E363" s="96" t="e">
        <f t="shared" si="27"/>
        <v>#DIV/0!</v>
      </c>
    </row>
    <row r="364" spans="1:5" ht="15">
      <c r="A364" s="351" t="s">
        <v>339</v>
      </c>
      <c r="B364" s="136"/>
      <c r="C364" s="96" t="e">
        <f t="shared" si="26"/>
        <v>#DIV/0!</v>
      </c>
      <c r="D364" s="136"/>
      <c r="E364" s="96" t="e">
        <f t="shared" si="27"/>
        <v>#DIV/0!</v>
      </c>
    </row>
    <row r="365" spans="1:5" ht="15">
      <c r="A365" s="351" t="s">
        <v>340</v>
      </c>
      <c r="B365" s="136"/>
      <c r="C365" s="96" t="e">
        <f t="shared" si="26"/>
        <v>#DIV/0!</v>
      </c>
      <c r="D365" s="136"/>
      <c r="E365" s="96" t="e">
        <f t="shared" si="27"/>
        <v>#DIV/0!</v>
      </c>
    </row>
    <row r="366" spans="1:5" ht="15">
      <c r="A366" s="139" t="s">
        <v>364</v>
      </c>
      <c r="B366" s="136"/>
      <c r="C366" s="96" t="e">
        <f t="shared" si="26"/>
        <v>#DIV/0!</v>
      </c>
      <c r="D366" s="136"/>
      <c r="E366" s="96" t="e">
        <f t="shared" si="27"/>
        <v>#DIV/0!</v>
      </c>
    </row>
    <row r="367" spans="1:5" ht="15">
      <c r="A367" s="139" t="s">
        <v>365</v>
      </c>
      <c r="B367" s="136"/>
      <c r="C367" s="96" t="e">
        <f t="shared" si="26"/>
        <v>#DIV/0!</v>
      </c>
      <c r="D367" s="136"/>
      <c r="E367" s="96" t="e">
        <f t="shared" si="27"/>
        <v>#DIV/0!</v>
      </c>
    </row>
    <row r="368" spans="1:5" ht="15">
      <c r="A368" s="139" t="s">
        <v>366</v>
      </c>
      <c r="B368" s="136"/>
      <c r="C368" s="96" t="e">
        <f t="shared" si="26"/>
        <v>#DIV/0!</v>
      </c>
      <c r="D368" s="136"/>
      <c r="E368" s="96" t="e">
        <f t="shared" si="27"/>
        <v>#DIV/0!</v>
      </c>
    </row>
    <row r="369" spans="1:5" ht="15">
      <c r="A369" s="352" t="s">
        <v>367</v>
      </c>
      <c r="B369" s="136"/>
      <c r="C369" s="96" t="e">
        <f t="shared" si="26"/>
        <v>#DIV/0!</v>
      </c>
      <c r="D369" s="136"/>
      <c r="E369" s="96" t="e">
        <f t="shared" si="27"/>
        <v>#DIV/0!</v>
      </c>
    </row>
    <row r="370" spans="1:5" ht="15">
      <c r="A370" s="528" t="s">
        <v>370</v>
      </c>
      <c r="B370" s="136"/>
      <c r="C370" s="96" t="e">
        <f t="shared" si="26"/>
        <v>#DIV/0!</v>
      </c>
      <c r="D370" s="136"/>
      <c r="E370" s="96" t="e">
        <f t="shared" si="27"/>
        <v>#DIV/0!</v>
      </c>
    </row>
    <row r="371" spans="1:5" ht="15">
      <c r="A371" s="529" t="s">
        <v>368</v>
      </c>
      <c r="B371" s="137"/>
      <c r="C371" s="96" t="e">
        <f t="shared" si="26"/>
        <v>#DIV/0!</v>
      </c>
      <c r="D371" s="137"/>
      <c r="E371" s="96" t="e">
        <f t="shared" si="27"/>
        <v>#DIV/0!</v>
      </c>
    </row>
    <row r="372" spans="1:5" ht="15">
      <c r="A372" s="529" t="s">
        <v>369</v>
      </c>
      <c r="B372" s="137"/>
      <c r="C372" s="96" t="e">
        <f t="shared" si="26"/>
        <v>#DIV/0!</v>
      </c>
      <c r="D372" s="137"/>
      <c r="E372" s="96" t="e">
        <f t="shared" si="27"/>
        <v>#DIV/0!</v>
      </c>
    </row>
    <row r="373" spans="1:5" ht="15">
      <c r="A373" s="530" t="s">
        <v>377</v>
      </c>
      <c r="B373" s="137"/>
      <c r="C373" s="96" t="e">
        <f t="shared" si="26"/>
        <v>#DIV/0!</v>
      </c>
      <c r="D373" s="137"/>
      <c r="E373" s="96" t="e">
        <f t="shared" si="27"/>
        <v>#DIV/0!</v>
      </c>
    </row>
    <row r="374" spans="1:5" ht="15">
      <c r="A374" s="298" t="s">
        <v>378</v>
      </c>
      <c r="B374" s="136"/>
      <c r="C374" s="96" t="e">
        <f t="shared" si="26"/>
        <v>#DIV/0!</v>
      </c>
      <c r="D374" s="136"/>
      <c r="E374" s="96" t="e">
        <f t="shared" si="27"/>
        <v>#DIV/0!</v>
      </c>
    </row>
    <row r="375" spans="1:5" ht="15">
      <c r="A375" s="298" t="s">
        <v>379</v>
      </c>
      <c r="B375" s="136"/>
      <c r="C375" s="96" t="e">
        <f t="shared" si="26"/>
        <v>#DIV/0!</v>
      </c>
      <c r="D375" s="136"/>
      <c r="E375" s="96" t="e">
        <f t="shared" si="27"/>
        <v>#DIV/0!</v>
      </c>
    </row>
    <row r="376" spans="1:5" ht="12.75" customHeight="1">
      <c r="A376" s="491" t="s">
        <v>380</v>
      </c>
      <c r="B376" s="136"/>
      <c r="C376" s="96" t="e">
        <f t="shared" si="26"/>
        <v>#DIV/0!</v>
      </c>
      <c r="D376" s="136"/>
      <c r="E376" s="96" t="e">
        <f t="shared" si="27"/>
        <v>#DIV/0!</v>
      </c>
    </row>
    <row r="377" spans="1:5" ht="12.75" customHeight="1">
      <c r="A377" s="298" t="s">
        <v>381</v>
      </c>
      <c r="B377" s="136"/>
      <c r="C377" s="96" t="e">
        <f t="shared" si="26"/>
        <v>#DIV/0!</v>
      </c>
      <c r="D377" s="136"/>
      <c r="E377" s="96" t="e">
        <f t="shared" si="27"/>
        <v>#DIV/0!</v>
      </c>
    </row>
    <row r="378" spans="1:5" ht="15">
      <c r="A378" s="298" t="s">
        <v>382</v>
      </c>
      <c r="B378" s="137"/>
      <c r="C378" s="96" t="e">
        <f t="shared" si="26"/>
        <v>#DIV/0!</v>
      </c>
      <c r="D378" s="137"/>
      <c r="E378" s="96" t="e">
        <f t="shared" si="27"/>
        <v>#DIV/0!</v>
      </c>
    </row>
    <row r="379" spans="1:5" ht="15">
      <c r="A379" s="139" t="s">
        <v>292</v>
      </c>
      <c r="B379" s="137"/>
      <c r="C379" s="96" t="e">
        <f t="shared" si="26"/>
        <v>#DIV/0!</v>
      </c>
      <c r="D379" s="137"/>
      <c r="E379" s="96" t="e">
        <f t="shared" si="27"/>
        <v>#DIV/0!</v>
      </c>
    </row>
    <row r="380" spans="1:5" ht="15">
      <c r="A380" s="139" t="s">
        <v>293</v>
      </c>
      <c r="B380" s="137"/>
      <c r="C380" s="96" t="e">
        <f t="shared" si="26"/>
        <v>#DIV/0!</v>
      </c>
      <c r="D380" s="137"/>
      <c r="E380" s="96" t="e">
        <f t="shared" si="27"/>
        <v>#DIV/0!</v>
      </c>
    </row>
    <row r="381" spans="1:5" ht="15">
      <c r="A381" s="352" t="s">
        <v>341</v>
      </c>
      <c r="B381" s="137"/>
      <c r="C381" s="96" t="e">
        <f t="shared" si="26"/>
        <v>#DIV/0!</v>
      </c>
      <c r="D381" s="137"/>
      <c r="E381" s="96" t="e">
        <f t="shared" si="27"/>
        <v>#DIV/0!</v>
      </c>
    </row>
    <row r="382" spans="1:5" ht="15">
      <c r="A382" s="139" t="s">
        <v>294</v>
      </c>
      <c r="B382" s="137"/>
      <c r="C382" s="96" t="e">
        <f t="shared" si="26"/>
        <v>#DIV/0!</v>
      </c>
      <c r="D382" s="137"/>
      <c r="E382" s="96" t="e">
        <f t="shared" si="27"/>
        <v>#DIV/0!</v>
      </c>
    </row>
    <row r="383" spans="1:5" ht="15">
      <c r="A383" s="139" t="s">
        <v>295</v>
      </c>
      <c r="B383" s="137"/>
      <c r="C383" s="96" t="e">
        <f t="shared" si="26"/>
        <v>#DIV/0!</v>
      </c>
      <c r="D383" s="137"/>
      <c r="E383" s="96" t="e">
        <f t="shared" si="27"/>
        <v>#DIV/0!</v>
      </c>
    </row>
    <row r="384" spans="1:5" ht="15">
      <c r="A384" s="139" t="s">
        <v>296</v>
      </c>
      <c r="B384" s="137"/>
      <c r="C384" s="96" t="e">
        <f t="shared" si="26"/>
        <v>#DIV/0!</v>
      </c>
      <c r="D384" s="137"/>
      <c r="E384" s="96" t="e">
        <f t="shared" si="27"/>
        <v>#DIV/0!</v>
      </c>
    </row>
    <row r="385" spans="1:5" ht="15">
      <c r="A385" s="139" t="s">
        <v>326</v>
      </c>
      <c r="B385" s="137"/>
      <c r="C385" s="96" t="e">
        <f t="shared" si="26"/>
        <v>#DIV/0!</v>
      </c>
      <c r="D385" s="137"/>
      <c r="E385" s="96" t="e">
        <f t="shared" si="27"/>
        <v>#DIV/0!</v>
      </c>
    </row>
    <row r="386" spans="1:5" ht="15">
      <c r="A386" s="139" t="s">
        <v>273</v>
      </c>
      <c r="B386" s="137"/>
      <c r="C386" s="96" t="e">
        <f t="shared" si="26"/>
        <v>#DIV/0!</v>
      </c>
      <c r="D386" s="137"/>
      <c r="E386" s="96" t="e">
        <f t="shared" si="27"/>
        <v>#DIV/0!</v>
      </c>
    </row>
    <row r="387" spans="1:5" ht="15">
      <c r="A387" s="139" t="s">
        <v>274</v>
      </c>
      <c r="B387" s="137"/>
      <c r="C387" s="96" t="e">
        <f t="shared" si="26"/>
        <v>#DIV/0!</v>
      </c>
      <c r="D387" s="137"/>
      <c r="E387" s="96" t="e">
        <f t="shared" si="27"/>
        <v>#DIV/0!</v>
      </c>
    </row>
    <row r="388" spans="1:5" ht="15">
      <c r="A388" s="352" t="s">
        <v>342</v>
      </c>
      <c r="B388" s="137"/>
      <c r="C388" s="96" t="e">
        <f aca="true" t="shared" si="28" ref="C388:C394">B388/B$395*100</f>
        <v>#DIV/0!</v>
      </c>
      <c r="D388" s="137"/>
      <c r="E388" s="96" t="e">
        <f aca="true" t="shared" si="29" ref="E388:E394">D388/D$395*100</f>
        <v>#DIV/0!</v>
      </c>
    </row>
    <row r="389" spans="1:5" ht="15">
      <c r="A389" s="140" t="s">
        <v>291</v>
      </c>
      <c r="B389" s="137"/>
      <c r="C389" s="96" t="e">
        <f t="shared" si="28"/>
        <v>#DIV/0!</v>
      </c>
      <c r="D389" s="137"/>
      <c r="E389" s="96" t="e">
        <f t="shared" si="29"/>
        <v>#DIV/0!</v>
      </c>
    </row>
    <row r="390" spans="1:5" ht="15">
      <c r="A390" s="140" t="s">
        <v>298</v>
      </c>
      <c r="B390" s="137"/>
      <c r="C390" s="96" t="e">
        <f t="shared" si="28"/>
        <v>#DIV/0!</v>
      </c>
      <c r="D390" s="137"/>
      <c r="E390" s="96" t="e">
        <f t="shared" si="29"/>
        <v>#DIV/0!</v>
      </c>
    </row>
    <row r="391" spans="1:5" ht="15">
      <c r="A391" s="351" t="s">
        <v>343</v>
      </c>
      <c r="B391" s="137"/>
      <c r="C391" s="96" t="e">
        <f t="shared" si="28"/>
        <v>#DIV/0!</v>
      </c>
      <c r="D391" s="137"/>
      <c r="E391" s="96" t="e">
        <f t="shared" si="29"/>
        <v>#DIV/0!</v>
      </c>
    </row>
    <row r="392" spans="1:5" ht="15">
      <c r="A392" s="216" t="s">
        <v>402</v>
      </c>
      <c r="B392" s="137"/>
      <c r="C392" s="96" t="e">
        <f t="shared" si="28"/>
        <v>#DIV/0!</v>
      </c>
      <c r="D392" s="137"/>
      <c r="E392" s="96" t="e">
        <f t="shared" si="29"/>
        <v>#DIV/0!</v>
      </c>
    </row>
    <row r="393" spans="1:5" ht="15">
      <c r="A393" s="216" t="s">
        <v>403</v>
      </c>
      <c r="B393" s="137"/>
      <c r="C393" s="96" t="e">
        <f t="shared" si="28"/>
        <v>#DIV/0!</v>
      </c>
      <c r="D393" s="137"/>
      <c r="E393" s="96" t="e">
        <f t="shared" si="29"/>
        <v>#DIV/0!</v>
      </c>
    </row>
    <row r="394" spans="1:5" ht="15" thickBot="1">
      <c r="A394" s="141" t="s">
        <v>383</v>
      </c>
      <c r="B394" s="137"/>
      <c r="C394" s="96" t="e">
        <f t="shared" si="28"/>
        <v>#DIV/0!</v>
      </c>
      <c r="D394" s="137"/>
      <c r="E394" s="96" t="e">
        <f t="shared" si="29"/>
        <v>#DIV/0!</v>
      </c>
    </row>
    <row r="395" spans="1:5" ht="16.5" thickBot="1">
      <c r="A395" s="677" t="s">
        <v>256</v>
      </c>
      <c r="B395" s="678">
        <f>SUM(B324:B394)</f>
        <v>0</v>
      </c>
      <c r="C395" s="698"/>
      <c r="D395" s="678">
        <f>SUM(D324:D394)</f>
        <v>0</v>
      </c>
      <c r="E395" s="699"/>
    </row>
    <row r="396" spans="1:5" ht="16.5" thickBot="1">
      <c r="A396" s="237" t="s">
        <v>284</v>
      </c>
      <c r="B396" s="362">
        <f>'Plan2 - UTI'!C105</f>
        <v>0</v>
      </c>
      <c r="D396" s="363">
        <f>SUM('Plan3 - UTINeo'!C80:C84)</f>
        <v>0</v>
      </c>
      <c r="E396" s="32"/>
    </row>
    <row r="397" spans="1:5" ht="15.75" thickBot="1">
      <c r="A397" s="49"/>
      <c r="B397" s="33"/>
      <c r="C397" s="32"/>
      <c r="D397" s="33"/>
      <c r="E397" s="32"/>
    </row>
    <row r="398" spans="1:5" ht="16.5" thickBot="1">
      <c r="A398" s="669" t="s">
        <v>44</v>
      </c>
      <c r="B398" s="697" t="s">
        <v>196</v>
      </c>
      <c r="C398" s="671"/>
      <c r="D398" s="672" t="s">
        <v>82</v>
      </c>
      <c r="E398" s="673"/>
    </row>
    <row r="399" spans="1:5" ht="26.25" customHeight="1" thickBot="1">
      <c r="A399" s="142" t="s">
        <v>252</v>
      </c>
      <c r="B399" s="143" t="s">
        <v>253</v>
      </c>
      <c r="C399" s="143" t="s">
        <v>254</v>
      </c>
      <c r="D399" s="143" t="s">
        <v>255</v>
      </c>
      <c r="E399" s="143" t="s">
        <v>254</v>
      </c>
    </row>
    <row r="400" spans="1:5" ht="14.25">
      <c r="A400" s="139" t="s">
        <v>360</v>
      </c>
      <c r="B400" s="135"/>
      <c r="C400" s="138" t="e">
        <f aca="true" t="shared" si="30" ref="C400:C431">B400/B$471*100</f>
        <v>#DIV/0!</v>
      </c>
      <c r="D400" s="135"/>
      <c r="E400" s="138" t="e">
        <f aca="true" t="shared" si="31" ref="E400:E431">D400/D$471*100</f>
        <v>#DIV/0!</v>
      </c>
    </row>
    <row r="401" spans="1:5" ht="14.25">
      <c r="A401" s="139" t="s">
        <v>358</v>
      </c>
      <c r="B401" s="136"/>
      <c r="C401" s="96" t="e">
        <f t="shared" si="30"/>
        <v>#DIV/0!</v>
      </c>
      <c r="D401" s="136"/>
      <c r="E401" s="96" t="e">
        <f t="shared" si="31"/>
        <v>#DIV/0!</v>
      </c>
    </row>
    <row r="402" spans="1:5" ht="14.25">
      <c r="A402" s="139" t="s">
        <v>359</v>
      </c>
      <c r="B402" s="136"/>
      <c r="C402" s="96" t="e">
        <f t="shared" si="30"/>
        <v>#DIV/0!</v>
      </c>
      <c r="D402" s="136"/>
      <c r="E402" s="96" t="e">
        <f t="shared" si="31"/>
        <v>#DIV/0!</v>
      </c>
    </row>
    <row r="403" spans="1:5" ht="14.25">
      <c r="A403" s="139" t="s">
        <v>286</v>
      </c>
      <c r="B403" s="136"/>
      <c r="C403" s="96" t="e">
        <f t="shared" si="30"/>
        <v>#DIV/0!</v>
      </c>
      <c r="D403" s="136"/>
      <c r="E403" s="96" t="e">
        <f t="shared" si="31"/>
        <v>#DIV/0!</v>
      </c>
    </row>
    <row r="404" spans="1:5" ht="14.25">
      <c r="A404" s="139" t="s">
        <v>287</v>
      </c>
      <c r="B404" s="136"/>
      <c r="C404" s="96" t="e">
        <f t="shared" si="30"/>
        <v>#DIV/0!</v>
      </c>
      <c r="D404" s="136"/>
      <c r="E404" s="96" t="e">
        <f t="shared" si="31"/>
        <v>#DIV/0!</v>
      </c>
    </row>
    <row r="405" spans="1:5" ht="14.25">
      <c r="A405" s="139" t="s">
        <v>288</v>
      </c>
      <c r="B405" s="136"/>
      <c r="C405" s="96" t="e">
        <f t="shared" si="30"/>
        <v>#DIV/0!</v>
      </c>
      <c r="D405" s="136"/>
      <c r="E405" s="96" t="e">
        <f t="shared" si="31"/>
        <v>#DIV/0!</v>
      </c>
    </row>
    <row r="406" spans="1:5" ht="14.25">
      <c r="A406" s="139" t="s">
        <v>289</v>
      </c>
      <c r="B406" s="136"/>
      <c r="C406" s="96" t="e">
        <f t="shared" si="30"/>
        <v>#DIV/0!</v>
      </c>
      <c r="D406" s="136"/>
      <c r="E406" s="96" t="e">
        <f t="shared" si="31"/>
        <v>#DIV/0!</v>
      </c>
    </row>
    <row r="407" spans="1:5" ht="14.25">
      <c r="A407" s="139" t="s">
        <v>290</v>
      </c>
      <c r="B407" s="136"/>
      <c r="C407" s="96" t="e">
        <f t="shared" si="30"/>
        <v>#DIV/0!</v>
      </c>
      <c r="D407" s="136"/>
      <c r="E407" s="96" t="e">
        <f t="shared" si="31"/>
        <v>#DIV/0!</v>
      </c>
    </row>
    <row r="408" spans="1:5" ht="14.25">
      <c r="A408" s="139" t="s">
        <v>373</v>
      </c>
      <c r="B408" s="136"/>
      <c r="C408" s="96" t="e">
        <f t="shared" si="30"/>
        <v>#DIV/0!</v>
      </c>
      <c r="D408" s="136"/>
      <c r="E408" s="96" t="e">
        <f t="shared" si="31"/>
        <v>#DIV/0!</v>
      </c>
    </row>
    <row r="409" spans="1:5" ht="15">
      <c r="A409" s="139" t="s">
        <v>363</v>
      </c>
      <c r="B409" s="136"/>
      <c r="C409" s="96" t="e">
        <f t="shared" si="30"/>
        <v>#DIV/0!</v>
      </c>
      <c r="D409" s="136"/>
      <c r="E409" s="96" t="e">
        <f t="shared" si="31"/>
        <v>#DIV/0!</v>
      </c>
    </row>
    <row r="410" spans="1:5" ht="15">
      <c r="A410" s="298" t="s">
        <v>361</v>
      </c>
      <c r="B410" s="136"/>
      <c r="C410" s="96" t="e">
        <f t="shared" si="30"/>
        <v>#DIV/0!</v>
      </c>
      <c r="D410" s="136"/>
      <c r="E410" s="96" t="e">
        <f t="shared" si="31"/>
        <v>#DIV/0!</v>
      </c>
    </row>
    <row r="411" spans="1:5" ht="15">
      <c r="A411" s="298" t="s">
        <v>362</v>
      </c>
      <c r="B411" s="136"/>
      <c r="C411" s="96" t="e">
        <f t="shared" si="30"/>
        <v>#DIV/0!</v>
      </c>
      <c r="D411" s="136"/>
      <c r="E411" s="96" t="e">
        <f t="shared" si="31"/>
        <v>#DIV/0!</v>
      </c>
    </row>
    <row r="412" spans="1:5" ht="15">
      <c r="A412" s="139" t="s">
        <v>285</v>
      </c>
      <c r="B412" s="136"/>
      <c r="C412" s="96" t="e">
        <f t="shared" si="30"/>
        <v>#DIV/0!</v>
      </c>
      <c r="D412" s="136"/>
      <c r="E412" s="96" t="e">
        <f t="shared" si="31"/>
        <v>#DIV/0!</v>
      </c>
    </row>
    <row r="413" spans="1:5" ht="15">
      <c r="A413" s="139" t="s">
        <v>327</v>
      </c>
      <c r="B413" s="136"/>
      <c r="C413" s="96" t="e">
        <f t="shared" si="30"/>
        <v>#DIV/0!</v>
      </c>
      <c r="D413" s="136"/>
      <c r="E413" s="96" t="e">
        <f t="shared" si="31"/>
        <v>#DIV/0!</v>
      </c>
    </row>
    <row r="414" spans="1:5" ht="15">
      <c r="A414" s="352" t="s">
        <v>337</v>
      </c>
      <c r="B414" s="136"/>
      <c r="C414" s="96" t="e">
        <f t="shared" si="30"/>
        <v>#DIV/0!</v>
      </c>
      <c r="D414" s="136"/>
      <c r="E414" s="96" t="e">
        <f t="shared" si="31"/>
        <v>#DIV/0!</v>
      </c>
    </row>
    <row r="415" spans="1:5" ht="15">
      <c r="A415" s="139" t="s">
        <v>374</v>
      </c>
      <c r="B415" s="136"/>
      <c r="C415" s="96" t="e">
        <f t="shared" si="30"/>
        <v>#DIV/0!</v>
      </c>
      <c r="D415" s="136"/>
      <c r="E415" s="96" t="e">
        <f t="shared" si="31"/>
        <v>#DIV/0!</v>
      </c>
    </row>
    <row r="416" spans="1:5" ht="15">
      <c r="A416" s="492" t="s">
        <v>375</v>
      </c>
      <c r="B416" s="136"/>
      <c r="C416" s="96" t="e">
        <f t="shared" si="30"/>
        <v>#DIV/0!</v>
      </c>
      <c r="D416" s="136"/>
      <c r="E416" s="96" t="e">
        <f t="shared" si="31"/>
        <v>#DIV/0!</v>
      </c>
    </row>
    <row r="417" spans="1:5" ht="15">
      <c r="A417" s="492" t="s">
        <v>376</v>
      </c>
      <c r="B417" s="136"/>
      <c r="C417" s="96" t="e">
        <f t="shared" si="30"/>
        <v>#DIV/0!</v>
      </c>
      <c r="D417" s="136"/>
      <c r="E417" s="96" t="e">
        <f t="shared" si="31"/>
        <v>#DIV/0!</v>
      </c>
    </row>
    <row r="418" spans="1:5" ht="15">
      <c r="A418" s="216" t="s">
        <v>401</v>
      </c>
      <c r="B418" s="136"/>
      <c r="C418" s="96" t="e">
        <f t="shared" si="30"/>
        <v>#DIV/0!</v>
      </c>
      <c r="D418" s="136"/>
      <c r="E418" s="96" t="e">
        <f t="shared" si="31"/>
        <v>#DIV/0!</v>
      </c>
    </row>
    <row r="419" spans="1:5" ht="15">
      <c r="A419" s="139" t="s">
        <v>406</v>
      </c>
      <c r="B419" s="136"/>
      <c r="C419" s="96" t="e">
        <f t="shared" si="30"/>
        <v>#DIV/0!</v>
      </c>
      <c r="D419" s="136"/>
      <c r="E419" s="96" t="e">
        <f t="shared" si="31"/>
        <v>#DIV/0!</v>
      </c>
    </row>
    <row r="420" spans="1:5" ht="15">
      <c r="A420" s="140" t="s">
        <v>407</v>
      </c>
      <c r="B420" s="136"/>
      <c r="C420" s="96" t="e">
        <f t="shared" si="30"/>
        <v>#DIV/0!</v>
      </c>
      <c r="D420" s="136"/>
      <c r="E420" s="96" t="e">
        <f t="shared" si="31"/>
        <v>#DIV/0!</v>
      </c>
    </row>
    <row r="421" spans="1:5" ht="15">
      <c r="A421" s="139" t="s">
        <v>408</v>
      </c>
      <c r="B421" s="136"/>
      <c r="C421" s="96" t="e">
        <f t="shared" si="30"/>
        <v>#DIV/0!</v>
      </c>
      <c r="D421" s="136"/>
      <c r="E421" s="96" t="e">
        <f t="shared" si="31"/>
        <v>#DIV/0!</v>
      </c>
    </row>
    <row r="422" spans="1:5" ht="15">
      <c r="A422" s="352" t="s">
        <v>409</v>
      </c>
      <c r="B422" s="136"/>
      <c r="C422" s="96" t="e">
        <f t="shared" si="30"/>
        <v>#DIV/0!</v>
      </c>
      <c r="D422" s="136"/>
      <c r="E422" s="96" t="e">
        <f t="shared" si="31"/>
        <v>#DIV/0!</v>
      </c>
    </row>
    <row r="423" spans="1:5" ht="15">
      <c r="A423" s="351" t="s">
        <v>410</v>
      </c>
      <c r="B423" s="136"/>
      <c r="C423" s="96" t="e">
        <f t="shared" si="30"/>
        <v>#DIV/0!</v>
      </c>
      <c r="D423" s="136"/>
      <c r="E423" s="96" t="e">
        <f t="shared" si="31"/>
        <v>#DIV/0!</v>
      </c>
    </row>
    <row r="424" spans="1:5" ht="15">
      <c r="A424" s="140" t="s">
        <v>411</v>
      </c>
      <c r="B424" s="136"/>
      <c r="C424" s="96" t="e">
        <f t="shared" si="30"/>
        <v>#DIV/0!</v>
      </c>
      <c r="D424" s="136"/>
      <c r="E424" s="96" t="e">
        <f t="shared" si="31"/>
        <v>#DIV/0!</v>
      </c>
    </row>
    <row r="425" spans="1:5" ht="15">
      <c r="A425" s="140" t="s">
        <v>412</v>
      </c>
      <c r="B425" s="136"/>
      <c r="C425" s="96" t="e">
        <f t="shared" si="30"/>
        <v>#DIV/0!</v>
      </c>
      <c r="D425" s="136"/>
      <c r="E425" s="96" t="e">
        <f t="shared" si="31"/>
        <v>#DIV/0!</v>
      </c>
    </row>
    <row r="426" spans="1:5" ht="15">
      <c r="A426" s="298" t="s">
        <v>303</v>
      </c>
      <c r="B426" s="136"/>
      <c r="C426" s="96" t="e">
        <f t="shared" si="30"/>
        <v>#DIV/0!</v>
      </c>
      <c r="D426" s="136"/>
      <c r="E426" s="96" t="e">
        <f t="shared" si="31"/>
        <v>#DIV/0!</v>
      </c>
    </row>
    <row r="427" spans="1:5" ht="15">
      <c r="A427" s="298" t="s">
        <v>299</v>
      </c>
      <c r="B427" s="136"/>
      <c r="C427" s="96" t="e">
        <f t="shared" si="30"/>
        <v>#DIV/0!</v>
      </c>
      <c r="D427" s="136"/>
      <c r="E427" s="96" t="e">
        <f t="shared" si="31"/>
        <v>#DIV/0!</v>
      </c>
    </row>
    <row r="428" spans="1:5" ht="15">
      <c r="A428" s="298" t="s">
        <v>300</v>
      </c>
      <c r="B428" s="136"/>
      <c r="C428" s="96" t="e">
        <f t="shared" si="30"/>
        <v>#DIV/0!</v>
      </c>
      <c r="D428" s="136"/>
      <c r="E428" s="96" t="e">
        <f t="shared" si="31"/>
        <v>#DIV/0!</v>
      </c>
    </row>
    <row r="429" spans="1:5" ht="15">
      <c r="A429" s="298" t="s">
        <v>405</v>
      </c>
      <c r="B429" s="136"/>
      <c r="C429" s="96" t="e">
        <f t="shared" si="30"/>
        <v>#DIV/0!</v>
      </c>
      <c r="D429" s="136"/>
      <c r="E429" s="96" t="e">
        <f t="shared" si="31"/>
        <v>#DIV/0!</v>
      </c>
    </row>
    <row r="430" spans="1:5" ht="15">
      <c r="A430" s="298" t="s">
        <v>404</v>
      </c>
      <c r="B430" s="136"/>
      <c r="C430" s="96" t="e">
        <f t="shared" si="30"/>
        <v>#DIV/0!</v>
      </c>
      <c r="D430" s="136"/>
      <c r="E430" s="96" t="e">
        <f t="shared" si="31"/>
        <v>#DIV/0!</v>
      </c>
    </row>
    <row r="431" spans="1:5" ht="15">
      <c r="A431" s="139" t="s">
        <v>270</v>
      </c>
      <c r="B431" s="136"/>
      <c r="C431" s="96" t="e">
        <f t="shared" si="30"/>
        <v>#DIV/0!</v>
      </c>
      <c r="D431" s="136"/>
      <c r="E431" s="96" t="e">
        <f t="shared" si="31"/>
        <v>#DIV/0!</v>
      </c>
    </row>
    <row r="432" spans="1:5" ht="15">
      <c r="A432" s="139" t="s">
        <v>271</v>
      </c>
      <c r="B432" s="136"/>
      <c r="C432" s="96" t="e">
        <f aca="true" t="shared" si="32" ref="C432:C463">B432/B$471*100</f>
        <v>#DIV/0!</v>
      </c>
      <c r="D432" s="136"/>
      <c r="E432" s="96" t="e">
        <f aca="true" t="shared" si="33" ref="E432:E463">D432/D$471*100</f>
        <v>#DIV/0!</v>
      </c>
    </row>
    <row r="433" spans="1:5" ht="15">
      <c r="A433" s="139" t="s">
        <v>269</v>
      </c>
      <c r="B433" s="136"/>
      <c r="C433" s="96" t="e">
        <f t="shared" si="32"/>
        <v>#DIV/0!</v>
      </c>
      <c r="D433" s="136"/>
      <c r="E433" s="96" t="e">
        <f t="shared" si="33"/>
        <v>#DIV/0!</v>
      </c>
    </row>
    <row r="434" spans="1:5" ht="15">
      <c r="A434" s="139" t="s">
        <v>272</v>
      </c>
      <c r="B434" s="136"/>
      <c r="C434" s="96" t="e">
        <f t="shared" si="32"/>
        <v>#DIV/0!</v>
      </c>
      <c r="D434" s="136"/>
      <c r="E434" s="96" t="e">
        <f t="shared" si="33"/>
        <v>#DIV/0!</v>
      </c>
    </row>
    <row r="435" spans="1:5" ht="15">
      <c r="A435" s="139" t="s">
        <v>371</v>
      </c>
      <c r="B435" s="136"/>
      <c r="C435" s="96" t="e">
        <f t="shared" si="32"/>
        <v>#DIV/0!</v>
      </c>
      <c r="D435" s="136"/>
      <c r="E435" s="96" t="e">
        <f t="shared" si="33"/>
        <v>#DIV/0!</v>
      </c>
    </row>
    <row r="436" spans="1:5" ht="15">
      <c r="A436" s="139" t="s">
        <v>372</v>
      </c>
      <c r="B436" s="136"/>
      <c r="C436" s="96" t="e">
        <f t="shared" si="32"/>
        <v>#DIV/0!</v>
      </c>
      <c r="D436" s="136"/>
      <c r="E436" s="96" t="e">
        <f t="shared" si="33"/>
        <v>#DIV/0!</v>
      </c>
    </row>
    <row r="437" spans="1:5" ht="15">
      <c r="A437" s="139" t="s">
        <v>302</v>
      </c>
      <c r="B437" s="136"/>
      <c r="C437" s="96" t="e">
        <f t="shared" si="32"/>
        <v>#DIV/0!</v>
      </c>
      <c r="D437" s="136"/>
      <c r="E437" s="96" t="e">
        <f t="shared" si="33"/>
        <v>#DIV/0!</v>
      </c>
    </row>
    <row r="438" spans="1:5" ht="15">
      <c r="A438" s="139" t="s">
        <v>336</v>
      </c>
      <c r="B438" s="136"/>
      <c r="C438" s="96" t="e">
        <f t="shared" si="32"/>
        <v>#DIV/0!</v>
      </c>
      <c r="D438" s="136"/>
      <c r="E438" s="96" t="e">
        <f t="shared" si="33"/>
        <v>#DIV/0!</v>
      </c>
    </row>
    <row r="439" spans="1:5" ht="15">
      <c r="A439" s="139" t="s">
        <v>301</v>
      </c>
      <c r="B439" s="136"/>
      <c r="C439" s="96" t="e">
        <f t="shared" si="32"/>
        <v>#DIV/0!</v>
      </c>
      <c r="D439" s="136"/>
      <c r="E439" s="96" t="e">
        <f t="shared" si="33"/>
        <v>#DIV/0!</v>
      </c>
    </row>
    <row r="440" spans="1:5" ht="15">
      <c r="A440" s="351" t="s">
        <v>339</v>
      </c>
      <c r="B440" s="136"/>
      <c r="C440" s="96" t="e">
        <f t="shared" si="32"/>
        <v>#DIV/0!</v>
      </c>
      <c r="D440" s="136"/>
      <c r="E440" s="96" t="e">
        <f t="shared" si="33"/>
        <v>#DIV/0!</v>
      </c>
    </row>
    <row r="441" spans="1:5" ht="15">
      <c r="A441" s="351" t="s">
        <v>340</v>
      </c>
      <c r="B441" s="136"/>
      <c r="C441" s="96" t="e">
        <f t="shared" si="32"/>
        <v>#DIV/0!</v>
      </c>
      <c r="D441" s="136"/>
      <c r="E441" s="96" t="e">
        <f t="shared" si="33"/>
        <v>#DIV/0!</v>
      </c>
    </row>
    <row r="442" spans="1:5" ht="15">
      <c r="A442" s="139" t="s">
        <v>364</v>
      </c>
      <c r="B442" s="136"/>
      <c r="C442" s="96" t="e">
        <f t="shared" si="32"/>
        <v>#DIV/0!</v>
      </c>
      <c r="D442" s="136"/>
      <c r="E442" s="96" t="e">
        <f t="shared" si="33"/>
        <v>#DIV/0!</v>
      </c>
    </row>
    <row r="443" spans="1:5" ht="15">
      <c r="A443" s="139" t="s">
        <v>365</v>
      </c>
      <c r="B443" s="136"/>
      <c r="C443" s="96" t="e">
        <f t="shared" si="32"/>
        <v>#DIV/0!</v>
      </c>
      <c r="D443" s="136"/>
      <c r="E443" s="96" t="e">
        <f t="shared" si="33"/>
        <v>#DIV/0!</v>
      </c>
    </row>
    <row r="444" spans="1:5" ht="15">
      <c r="A444" s="139" t="s">
        <v>366</v>
      </c>
      <c r="B444" s="136"/>
      <c r="C444" s="96" t="e">
        <f t="shared" si="32"/>
        <v>#DIV/0!</v>
      </c>
      <c r="D444" s="136"/>
      <c r="E444" s="96" t="e">
        <f t="shared" si="33"/>
        <v>#DIV/0!</v>
      </c>
    </row>
    <row r="445" spans="1:5" ht="15">
      <c r="A445" s="352" t="s">
        <v>367</v>
      </c>
      <c r="B445" s="136"/>
      <c r="C445" s="96" t="e">
        <f t="shared" si="32"/>
        <v>#DIV/0!</v>
      </c>
      <c r="D445" s="136"/>
      <c r="E445" s="96" t="e">
        <f t="shared" si="33"/>
        <v>#DIV/0!</v>
      </c>
    </row>
    <row r="446" spans="1:5" ht="15">
      <c r="A446" s="528" t="s">
        <v>370</v>
      </c>
      <c r="B446" s="136"/>
      <c r="C446" s="96" t="e">
        <f t="shared" si="32"/>
        <v>#DIV/0!</v>
      </c>
      <c r="D446" s="136"/>
      <c r="E446" s="96" t="e">
        <f t="shared" si="33"/>
        <v>#DIV/0!</v>
      </c>
    </row>
    <row r="447" spans="1:5" ht="15">
      <c r="A447" s="529" t="s">
        <v>368</v>
      </c>
      <c r="B447" s="137"/>
      <c r="C447" s="96" t="e">
        <f t="shared" si="32"/>
        <v>#DIV/0!</v>
      </c>
      <c r="D447" s="137"/>
      <c r="E447" s="96" t="e">
        <f t="shared" si="33"/>
        <v>#DIV/0!</v>
      </c>
    </row>
    <row r="448" spans="1:5" ht="15">
      <c r="A448" s="529" t="s">
        <v>369</v>
      </c>
      <c r="B448" s="137"/>
      <c r="C448" s="96" t="e">
        <f t="shared" si="32"/>
        <v>#DIV/0!</v>
      </c>
      <c r="D448" s="137"/>
      <c r="E448" s="96" t="e">
        <f t="shared" si="33"/>
        <v>#DIV/0!</v>
      </c>
    </row>
    <row r="449" spans="1:5" ht="15">
      <c r="A449" s="530" t="s">
        <v>377</v>
      </c>
      <c r="B449" s="137"/>
      <c r="C449" s="96" t="e">
        <f t="shared" si="32"/>
        <v>#DIV/0!</v>
      </c>
      <c r="D449" s="137"/>
      <c r="E449" s="96" t="e">
        <f t="shared" si="33"/>
        <v>#DIV/0!</v>
      </c>
    </row>
    <row r="450" spans="1:5" ht="15">
      <c r="A450" s="298" t="s">
        <v>378</v>
      </c>
      <c r="B450" s="136"/>
      <c r="C450" s="96" t="e">
        <f t="shared" si="32"/>
        <v>#DIV/0!</v>
      </c>
      <c r="D450" s="136"/>
      <c r="E450" s="96" t="e">
        <f t="shared" si="33"/>
        <v>#DIV/0!</v>
      </c>
    </row>
    <row r="451" spans="1:5" ht="15">
      <c r="A451" s="298" t="s">
        <v>379</v>
      </c>
      <c r="B451" s="136"/>
      <c r="C451" s="96" t="e">
        <f t="shared" si="32"/>
        <v>#DIV/0!</v>
      </c>
      <c r="D451" s="136"/>
      <c r="E451" s="96" t="e">
        <f t="shared" si="33"/>
        <v>#DIV/0!</v>
      </c>
    </row>
    <row r="452" spans="1:5" ht="15">
      <c r="A452" s="491" t="s">
        <v>380</v>
      </c>
      <c r="B452" s="136"/>
      <c r="C452" s="96" t="e">
        <f t="shared" si="32"/>
        <v>#DIV/0!</v>
      </c>
      <c r="D452" s="136"/>
      <c r="E452" s="96" t="e">
        <f t="shared" si="33"/>
        <v>#DIV/0!</v>
      </c>
    </row>
    <row r="453" spans="1:5" ht="15">
      <c r="A453" s="298" t="s">
        <v>381</v>
      </c>
      <c r="B453" s="136"/>
      <c r="C453" s="96" t="e">
        <f t="shared" si="32"/>
        <v>#DIV/0!</v>
      </c>
      <c r="D453" s="136"/>
      <c r="E453" s="96" t="e">
        <f t="shared" si="33"/>
        <v>#DIV/0!</v>
      </c>
    </row>
    <row r="454" spans="1:5" ht="15">
      <c r="A454" s="298" t="s">
        <v>382</v>
      </c>
      <c r="B454" s="137"/>
      <c r="C454" s="96" t="e">
        <f t="shared" si="32"/>
        <v>#DIV/0!</v>
      </c>
      <c r="D454" s="137"/>
      <c r="E454" s="96" t="e">
        <f t="shared" si="33"/>
        <v>#DIV/0!</v>
      </c>
    </row>
    <row r="455" spans="1:5" ht="15">
      <c r="A455" s="139" t="s">
        <v>292</v>
      </c>
      <c r="B455" s="137"/>
      <c r="C455" s="96" t="e">
        <f t="shared" si="32"/>
        <v>#DIV/0!</v>
      </c>
      <c r="D455" s="137"/>
      <c r="E455" s="96" t="e">
        <f t="shared" si="33"/>
        <v>#DIV/0!</v>
      </c>
    </row>
    <row r="456" spans="1:5" ht="15">
      <c r="A456" s="139" t="s">
        <v>293</v>
      </c>
      <c r="B456" s="137"/>
      <c r="C456" s="96" t="e">
        <f t="shared" si="32"/>
        <v>#DIV/0!</v>
      </c>
      <c r="D456" s="137"/>
      <c r="E456" s="96" t="e">
        <f t="shared" si="33"/>
        <v>#DIV/0!</v>
      </c>
    </row>
    <row r="457" spans="1:5" ht="15">
      <c r="A457" s="352" t="s">
        <v>341</v>
      </c>
      <c r="B457" s="137"/>
      <c r="C457" s="96" t="e">
        <f t="shared" si="32"/>
        <v>#DIV/0!</v>
      </c>
      <c r="D457" s="137"/>
      <c r="E457" s="96" t="e">
        <f t="shared" si="33"/>
        <v>#DIV/0!</v>
      </c>
    </row>
    <row r="458" spans="1:5" ht="15">
      <c r="A458" s="139" t="s">
        <v>294</v>
      </c>
      <c r="B458" s="137"/>
      <c r="C458" s="96" t="e">
        <f t="shared" si="32"/>
        <v>#DIV/0!</v>
      </c>
      <c r="D458" s="137"/>
      <c r="E458" s="96" t="e">
        <f t="shared" si="33"/>
        <v>#DIV/0!</v>
      </c>
    </row>
    <row r="459" spans="1:5" ht="15">
      <c r="A459" s="139" t="s">
        <v>295</v>
      </c>
      <c r="B459" s="137"/>
      <c r="C459" s="96" t="e">
        <f t="shared" si="32"/>
        <v>#DIV/0!</v>
      </c>
      <c r="D459" s="137"/>
      <c r="E459" s="96" t="e">
        <f t="shared" si="33"/>
        <v>#DIV/0!</v>
      </c>
    </row>
    <row r="460" spans="1:5" ht="15">
      <c r="A460" s="139" t="s">
        <v>296</v>
      </c>
      <c r="B460" s="137"/>
      <c r="C460" s="96" t="e">
        <f t="shared" si="32"/>
        <v>#DIV/0!</v>
      </c>
      <c r="D460" s="137"/>
      <c r="E460" s="96" t="e">
        <f t="shared" si="33"/>
        <v>#DIV/0!</v>
      </c>
    </row>
    <row r="461" spans="1:5" ht="15">
      <c r="A461" s="139" t="s">
        <v>326</v>
      </c>
      <c r="B461" s="137"/>
      <c r="C461" s="96" t="e">
        <f t="shared" si="32"/>
        <v>#DIV/0!</v>
      </c>
      <c r="D461" s="137"/>
      <c r="E461" s="96" t="e">
        <f t="shared" si="33"/>
        <v>#DIV/0!</v>
      </c>
    </row>
    <row r="462" spans="1:5" ht="15">
      <c r="A462" s="139" t="s">
        <v>273</v>
      </c>
      <c r="B462" s="137"/>
      <c r="C462" s="96" t="e">
        <f t="shared" si="32"/>
        <v>#DIV/0!</v>
      </c>
      <c r="D462" s="137"/>
      <c r="E462" s="96" t="e">
        <f t="shared" si="33"/>
        <v>#DIV/0!</v>
      </c>
    </row>
    <row r="463" spans="1:5" ht="15">
      <c r="A463" s="139" t="s">
        <v>274</v>
      </c>
      <c r="B463" s="137"/>
      <c r="C463" s="96" t="e">
        <f t="shared" si="32"/>
        <v>#DIV/0!</v>
      </c>
      <c r="D463" s="137"/>
      <c r="E463" s="96" t="e">
        <f t="shared" si="33"/>
        <v>#DIV/0!</v>
      </c>
    </row>
    <row r="464" spans="1:5" ht="15">
      <c r="A464" s="352" t="s">
        <v>342</v>
      </c>
      <c r="B464" s="137"/>
      <c r="C464" s="96" t="e">
        <f aca="true" t="shared" si="34" ref="C464:C470">B464/B$471*100</f>
        <v>#DIV/0!</v>
      </c>
      <c r="D464" s="137"/>
      <c r="E464" s="96" t="e">
        <f aca="true" t="shared" si="35" ref="E464:E470">D464/D$471*100</f>
        <v>#DIV/0!</v>
      </c>
    </row>
    <row r="465" spans="1:5" ht="15">
      <c r="A465" s="140" t="s">
        <v>291</v>
      </c>
      <c r="B465" s="137"/>
      <c r="C465" s="96" t="e">
        <f t="shared" si="34"/>
        <v>#DIV/0!</v>
      </c>
      <c r="D465" s="137"/>
      <c r="E465" s="96" t="e">
        <f t="shared" si="35"/>
        <v>#DIV/0!</v>
      </c>
    </row>
    <row r="466" spans="1:5" ht="15">
      <c r="A466" s="140" t="s">
        <v>298</v>
      </c>
      <c r="B466" s="137"/>
      <c r="C466" s="96" t="e">
        <f t="shared" si="34"/>
        <v>#DIV/0!</v>
      </c>
      <c r="D466" s="137"/>
      <c r="E466" s="96" t="e">
        <f t="shared" si="35"/>
        <v>#DIV/0!</v>
      </c>
    </row>
    <row r="467" spans="1:5" ht="15">
      <c r="A467" s="351" t="s">
        <v>343</v>
      </c>
      <c r="B467" s="137"/>
      <c r="C467" s="96" t="e">
        <f t="shared" si="34"/>
        <v>#DIV/0!</v>
      </c>
      <c r="D467" s="137"/>
      <c r="E467" s="96" t="e">
        <f t="shared" si="35"/>
        <v>#DIV/0!</v>
      </c>
    </row>
    <row r="468" spans="1:5" ht="15">
      <c r="A468" s="216" t="s">
        <v>402</v>
      </c>
      <c r="B468" s="137"/>
      <c r="C468" s="96" t="e">
        <f t="shared" si="34"/>
        <v>#DIV/0!</v>
      </c>
      <c r="D468" s="137"/>
      <c r="E468" s="96" t="e">
        <f t="shared" si="35"/>
        <v>#DIV/0!</v>
      </c>
    </row>
    <row r="469" spans="1:5" ht="15">
      <c r="A469" s="216" t="s">
        <v>403</v>
      </c>
      <c r="B469" s="137"/>
      <c r="C469" s="96" t="e">
        <f t="shared" si="34"/>
        <v>#DIV/0!</v>
      </c>
      <c r="D469" s="137"/>
      <c r="E469" s="96" t="e">
        <f t="shared" si="35"/>
        <v>#DIV/0!</v>
      </c>
    </row>
    <row r="470" spans="1:5" ht="15" thickBot="1">
      <c r="A470" s="141" t="s">
        <v>383</v>
      </c>
      <c r="B470" s="137"/>
      <c r="C470" s="96" t="e">
        <f t="shared" si="34"/>
        <v>#DIV/0!</v>
      </c>
      <c r="D470" s="137"/>
      <c r="E470" s="96" t="e">
        <f t="shared" si="35"/>
        <v>#DIV/0!</v>
      </c>
    </row>
    <row r="471" spans="1:5" ht="16.5" thickBot="1">
      <c r="A471" s="677" t="s">
        <v>256</v>
      </c>
      <c r="B471" s="678">
        <f>SUM(B400:B470)</f>
        <v>0</v>
      </c>
      <c r="C471" s="698"/>
      <c r="D471" s="678">
        <f>SUM(D400:D470)</f>
        <v>0</v>
      </c>
      <c r="E471" s="699"/>
    </row>
    <row r="472" spans="1:5" ht="16.5" thickBot="1">
      <c r="A472" s="237" t="s">
        <v>284</v>
      </c>
      <c r="B472" s="362">
        <f>'Plan2 - UTI'!C122</f>
        <v>0</v>
      </c>
      <c r="D472" s="363">
        <f>SUM('Plan3 - UTINeo'!C95:C99)</f>
        <v>0</v>
      </c>
      <c r="E472" s="32"/>
    </row>
    <row r="473" spans="1:5" ht="15.75" thickBot="1">
      <c r="A473" s="49"/>
      <c r="B473" s="33"/>
      <c r="C473" s="32"/>
      <c r="D473" s="33"/>
      <c r="E473" s="32"/>
    </row>
    <row r="474" spans="1:5" ht="16.5" thickBot="1">
      <c r="A474" s="669" t="s">
        <v>45</v>
      </c>
      <c r="B474" s="697" t="s">
        <v>196</v>
      </c>
      <c r="C474" s="671"/>
      <c r="D474" s="672" t="s">
        <v>82</v>
      </c>
      <c r="E474" s="673"/>
    </row>
    <row r="475" spans="1:5" ht="24" customHeight="1" thickBot="1">
      <c r="A475" s="142" t="s">
        <v>252</v>
      </c>
      <c r="B475" s="143" t="s">
        <v>253</v>
      </c>
      <c r="C475" s="143" t="s">
        <v>254</v>
      </c>
      <c r="D475" s="143" t="s">
        <v>255</v>
      </c>
      <c r="E475" s="143" t="s">
        <v>254</v>
      </c>
    </row>
    <row r="476" spans="1:5" ht="14.25">
      <c r="A476" s="139" t="s">
        <v>360</v>
      </c>
      <c r="B476" s="135"/>
      <c r="C476" s="138" t="e">
        <f aca="true" t="shared" si="36" ref="C476:C507">B476/B$547*100</f>
        <v>#DIV/0!</v>
      </c>
      <c r="D476" s="135"/>
      <c r="E476" s="138" t="e">
        <f aca="true" t="shared" si="37" ref="E476:E507">D476/D$547*100</f>
        <v>#DIV/0!</v>
      </c>
    </row>
    <row r="477" spans="1:5" ht="14.25">
      <c r="A477" s="139" t="s">
        <v>358</v>
      </c>
      <c r="B477" s="136"/>
      <c r="C477" s="96" t="e">
        <f t="shared" si="36"/>
        <v>#DIV/0!</v>
      </c>
      <c r="D477" s="136"/>
      <c r="E477" s="96" t="e">
        <f t="shared" si="37"/>
        <v>#DIV/0!</v>
      </c>
    </row>
    <row r="478" spans="1:5" ht="14.25">
      <c r="A478" s="139" t="s">
        <v>359</v>
      </c>
      <c r="B478" s="136"/>
      <c r="C478" s="96" t="e">
        <f t="shared" si="36"/>
        <v>#DIV/0!</v>
      </c>
      <c r="D478" s="136"/>
      <c r="E478" s="96" t="e">
        <f t="shared" si="37"/>
        <v>#DIV/0!</v>
      </c>
    </row>
    <row r="479" spans="1:5" ht="14.25">
      <c r="A479" s="139" t="s">
        <v>286</v>
      </c>
      <c r="B479" s="136"/>
      <c r="C479" s="96" t="e">
        <f t="shared" si="36"/>
        <v>#DIV/0!</v>
      </c>
      <c r="D479" s="136"/>
      <c r="E479" s="96" t="e">
        <f t="shared" si="37"/>
        <v>#DIV/0!</v>
      </c>
    </row>
    <row r="480" spans="1:5" ht="14.25">
      <c r="A480" s="139" t="s">
        <v>287</v>
      </c>
      <c r="B480" s="136"/>
      <c r="C480" s="96" t="e">
        <f t="shared" si="36"/>
        <v>#DIV/0!</v>
      </c>
      <c r="D480" s="136"/>
      <c r="E480" s="96" t="e">
        <f t="shared" si="37"/>
        <v>#DIV/0!</v>
      </c>
    </row>
    <row r="481" spans="1:5" ht="14.25">
      <c r="A481" s="139" t="s">
        <v>288</v>
      </c>
      <c r="B481" s="136"/>
      <c r="C481" s="96" t="e">
        <f t="shared" si="36"/>
        <v>#DIV/0!</v>
      </c>
      <c r="D481" s="136"/>
      <c r="E481" s="96" t="e">
        <f t="shared" si="37"/>
        <v>#DIV/0!</v>
      </c>
    </row>
    <row r="482" spans="1:5" ht="14.25">
      <c r="A482" s="139" t="s">
        <v>289</v>
      </c>
      <c r="B482" s="136"/>
      <c r="C482" s="96" t="e">
        <f t="shared" si="36"/>
        <v>#DIV/0!</v>
      </c>
      <c r="D482" s="136"/>
      <c r="E482" s="96" t="e">
        <f t="shared" si="37"/>
        <v>#DIV/0!</v>
      </c>
    </row>
    <row r="483" spans="1:5" ht="14.25">
      <c r="A483" s="139" t="s">
        <v>290</v>
      </c>
      <c r="B483" s="136"/>
      <c r="C483" s="96" t="e">
        <f t="shared" si="36"/>
        <v>#DIV/0!</v>
      </c>
      <c r="D483" s="136"/>
      <c r="E483" s="96" t="e">
        <f t="shared" si="37"/>
        <v>#DIV/0!</v>
      </c>
    </row>
    <row r="484" spans="1:5" ht="14.25">
      <c r="A484" s="139" t="s">
        <v>373</v>
      </c>
      <c r="B484" s="136"/>
      <c r="C484" s="96" t="e">
        <f t="shared" si="36"/>
        <v>#DIV/0!</v>
      </c>
      <c r="D484" s="136"/>
      <c r="E484" s="96" t="e">
        <f t="shared" si="37"/>
        <v>#DIV/0!</v>
      </c>
    </row>
    <row r="485" spans="1:5" ht="15">
      <c r="A485" s="139" t="s">
        <v>363</v>
      </c>
      <c r="B485" s="136"/>
      <c r="C485" s="96" t="e">
        <f t="shared" si="36"/>
        <v>#DIV/0!</v>
      </c>
      <c r="D485" s="136"/>
      <c r="E485" s="96" t="e">
        <f t="shared" si="37"/>
        <v>#DIV/0!</v>
      </c>
    </row>
    <row r="486" spans="1:5" ht="15">
      <c r="A486" s="298" t="s">
        <v>361</v>
      </c>
      <c r="B486" s="136"/>
      <c r="C486" s="96" t="e">
        <f t="shared" si="36"/>
        <v>#DIV/0!</v>
      </c>
      <c r="D486" s="136"/>
      <c r="E486" s="96" t="e">
        <f t="shared" si="37"/>
        <v>#DIV/0!</v>
      </c>
    </row>
    <row r="487" spans="1:5" ht="15">
      <c r="A487" s="298" t="s">
        <v>362</v>
      </c>
      <c r="B487" s="136"/>
      <c r="C487" s="96" t="e">
        <f t="shared" si="36"/>
        <v>#DIV/0!</v>
      </c>
      <c r="D487" s="136"/>
      <c r="E487" s="96" t="e">
        <f t="shared" si="37"/>
        <v>#DIV/0!</v>
      </c>
    </row>
    <row r="488" spans="1:5" ht="15">
      <c r="A488" s="139" t="s">
        <v>285</v>
      </c>
      <c r="B488" s="136"/>
      <c r="C488" s="96" t="e">
        <f t="shared" si="36"/>
        <v>#DIV/0!</v>
      </c>
      <c r="D488" s="136"/>
      <c r="E488" s="96" t="e">
        <f t="shared" si="37"/>
        <v>#DIV/0!</v>
      </c>
    </row>
    <row r="489" spans="1:5" ht="15">
      <c r="A489" s="139" t="s">
        <v>327</v>
      </c>
      <c r="B489" s="136"/>
      <c r="C489" s="96" t="e">
        <f t="shared" si="36"/>
        <v>#DIV/0!</v>
      </c>
      <c r="D489" s="136"/>
      <c r="E489" s="96" t="e">
        <f t="shared" si="37"/>
        <v>#DIV/0!</v>
      </c>
    </row>
    <row r="490" spans="1:5" ht="15">
      <c r="A490" s="352" t="s">
        <v>337</v>
      </c>
      <c r="B490" s="136"/>
      <c r="C490" s="96" t="e">
        <f t="shared" si="36"/>
        <v>#DIV/0!</v>
      </c>
      <c r="D490" s="136"/>
      <c r="E490" s="96" t="e">
        <f t="shared" si="37"/>
        <v>#DIV/0!</v>
      </c>
    </row>
    <row r="491" spans="1:5" ht="15">
      <c r="A491" s="139" t="s">
        <v>374</v>
      </c>
      <c r="B491" s="136"/>
      <c r="C491" s="96" t="e">
        <f t="shared" si="36"/>
        <v>#DIV/0!</v>
      </c>
      <c r="D491" s="136"/>
      <c r="E491" s="96" t="e">
        <f t="shared" si="37"/>
        <v>#DIV/0!</v>
      </c>
    </row>
    <row r="492" spans="1:5" ht="15">
      <c r="A492" s="492" t="s">
        <v>375</v>
      </c>
      <c r="B492" s="136"/>
      <c r="C492" s="96" t="e">
        <f t="shared" si="36"/>
        <v>#DIV/0!</v>
      </c>
      <c r="D492" s="136"/>
      <c r="E492" s="96" t="e">
        <f t="shared" si="37"/>
        <v>#DIV/0!</v>
      </c>
    </row>
    <row r="493" spans="1:5" ht="15">
      <c r="A493" s="492" t="s">
        <v>376</v>
      </c>
      <c r="B493" s="136"/>
      <c r="C493" s="96" t="e">
        <f t="shared" si="36"/>
        <v>#DIV/0!</v>
      </c>
      <c r="D493" s="136"/>
      <c r="E493" s="96" t="e">
        <f t="shared" si="37"/>
        <v>#DIV/0!</v>
      </c>
    </row>
    <row r="494" spans="1:5" ht="15">
      <c r="A494" s="216" t="s">
        <v>401</v>
      </c>
      <c r="B494" s="136"/>
      <c r="C494" s="96" t="e">
        <f t="shared" si="36"/>
        <v>#DIV/0!</v>
      </c>
      <c r="D494" s="136"/>
      <c r="E494" s="96" t="e">
        <f t="shared" si="37"/>
        <v>#DIV/0!</v>
      </c>
    </row>
    <row r="495" spans="1:5" ht="15">
      <c r="A495" s="139" t="s">
        <v>406</v>
      </c>
      <c r="B495" s="136"/>
      <c r="C495" s="96" t="e">
        <f t="shared" si="36"/>
        <v>#DIV/0!</v>
      </c>
      <c r="D495" s="136"/>
      <c r="E495" s="96" t="e">
        <f t="shared" si="37"/>
        <v>#DIV/0!</v>
      </c>
    </row>
    <row r="496" spans="1:5" ht="15">
      <c r="A496" s="140" t="s">
        <v>407</v>
      </c>
      <c r="B496" s="136"/>
      <c r="C496" s="96" t="e">
        <f t="shared" si="36"/>
        <v>#DIV/0!</v>
      </c>
      <c r="D496" s="136"/>
      <c r="E496" s="96" t="e">
        <f t="shared" si="37"/>
        <v>#DIV/0!</v>
      </c>
    </row>
    <row r="497" spans="1:5" ht="15">
      <c r="A497" s="139" t="s">
        <v>408</v>
      </c>
      <c r="B497" s="136"/>
      <c r="C497" s="96" t="e">
        <f t="shared" si="36"/>
        <v>#DIV/0!</v>
      </c>
      <c r="D497" s="136"/>
      <c r="E497" s="96" t="e">
        <f t="shared" si="37"/>
        <v>#DIV/0!</v>
      </c>
    </row>
    <row r="498" spans="1:5" ht="15">
      <c r="A498" s="352" t="s">
        <v>409</v>
      </c>
      <c r="B498" s="136"/>
      <c r="C498" s="96" t="e">
        <f t="shared" si="36"/>
        <v>#DIV/0!</v>
      </c>
      <c r="D498" s="136"/>
      <c r="E498" s="96" t="e">
        <f t="shared" si="37"/>
        <v>#DIV/0!</v>
      </c>
    </row>
    <row r="499" spans="1:5" ht="15">
      <c r="A499" s="351" t="s">
        <v>410</v>
      </c>
      <c r="B499" s="136"/>
      <c r="C499" s="96" t="e">
        <f t="shared" si="36"/>
        <v>#DIV/0!</v>
      </c>
      <c r="D499" s="136"/>
      <c r="E499" s="96" t="e">
        <f t="shared" si="37"/>
        <v>#DIV/0!</v>
      </c>
    </row>
    <row r="500" spans="1:5" ht="15">
      <c r="A500" s="140" t="s">
        <v>411</v>
      </c>
      <c r="B500" s="136"/>
      <c r="C500" s="96" t="e">
        <f t="shared" si="36"/>
        <v>#DIV/0!</v>
      </c>
      <c r="D500" s="136"/>
      <c r="E500" s="96" t="e">
        <f t="shared" si="37"/>
        <v>#DIV/0!</v>
      </c>
    </row>
    <row r="501" spans="1:5" ht="15">
      <c r="A501" s="140" t="s">
        <v>412</v>
      </c>
      <c r="B501" s="136"/>
      <c r="C501" s="96" t="e">
        <f t="shared" si="36"/>
        <v>#DIV/0!</v>
      </c>
      <c r="D501" s="136"/>
      <c r="E501" s="96" t="e">
        <f t="shared" si="37"/>
        <v>#DIV/0!</v>
      </c>
    </row>
    <row r="502" spans="1:5" ht="15">
      <c r="A502" s="298" t="s">
        <v>303</v>
      </c>
      <c r="B502" s="136"/>
      <c r="C502" s="96" t="e">
        <f t="shared" si="36"/>
        <v>#DIV/0!</v>
      </c>
      <c r="D502" s="136"/>
      <c r="E502" s="96" t="e">
        <f t="shared" si="37"/>
        <v>#DIV/0!</v>
      </c>
    </row>
    <row r="503" spans="1:5" ht="15">
      <c r="A503" s="298" t="s">
        <v>299</v>
      </c>
      <c r="B503" s="136"/>
      <c r="C503" s="96" t="e">
        <f t="shared" si="36"/>
        <v>#DIV/0!</v>
      </c>
      <c r="D503" s="136"/>
      <c r="E503" s="96" t="e">
        <f t="shared" si="37"/>
        <v>#DIV/0!</v>
      </c>
    </row>
    <row r="504" spans="1:5" ht="15">
      <c r="A504" s="298" t="s">
        <v>300</v>
      </c>
      <c r="B504" s="136"/>
      <c r="C504" s="96" t="e">
        <f t="shared" si="36"/>
        <v>#DIV/0!</v>
      </c>
      <c r="D504" s="136"/>
      <c r="E504" s="96" t="e">
        <f t="shared" si="37"/>
        <v>#DIV/0!</v>
      </c>
    </row>
    <row r="505" spans="1:5" ht="15">
      <c r="A505" s="298" t="s">
        <v>405</v>
      </c>
      <c r="B505" s="136"/>
      <c r="C505" s="96" t="e">
        <f t="shared" si="36"/>
        <v>#DIV/0!</v>
      </c>
      <c r="D505" s="136"/>
      <c r="E505" s="96" t="e">
        <f t="shared" si="37"/>
        <v>#DIV/0!</v>
      </c>
    </row>
    <row r="506" spans="1:5" ht="15">
      <c r="A506" s="298" t="s">
        <v>404</v>
      </c>
      <c r="B506" s="136"/>
      <c r="C506" s="96" t="e">
        <f t="shared" si="36"/>
        <v>#DIV/0!</v>
      </c>
      <c r="D506" s="136"/>
      <c r="E506" s="96" t="e">
        <f t="shared" si="37"/>
        <v>#DIV/0!</v>
      </c>
    </row>
    <row r="507" spans="1:5" ht="15">
      <c r="A507" s="139" t="s">
        <v>270</v>
      </c>
      <c r="B507" s="136"/>
      <c r="C507" s="96" t="e">
        <f t="shared" si="36"/>
        <v>#DIV/0!</v>
      </c>
      <c r="D507" s="136"/>
      <c r="E507" s="96" t="e">
        <f t="shared" si="37"/>
        <v>#DIV/0!</v>
      </c>
    </row>
    <row r="508" spans="1:5" ht="15">
      <c r="A508" s="139" t="s">
        <v>271</v>
      </c>
      <c r="B508" s="136"/>
      <c r="C508" s="96" t="e">
        <f aca="true" t="shared" si="38" ref="C508:C539">B508/B$547*100</f>
        <v>#DIV/0!</v>
      </c>
      <c r="D508" s="136"/>
      <c r="E508" s="96" t="e">
        <f aca="true" t="shared" si="39" ref="E508:E539">D508/D$547*100</f>
        <v>#DIV/0!</v>
      </c>
    </row>
    <row r="509" spans="1:5" ht="15">
      <c r="A509" s="139" t="s">
        <v>269</v>
      </c>
      <c r="B509" s="136"/>
      <c r="C509" s="96" t="e">
        <f t="shared" si="38"/>
        <v>#DIV/0!</v>
      </c>
      <c r="D509" s="136"/>
      <c r="E509" s="96" t="e">
        <f t="shared" si="39"/>
        <v>#DIV/0!</v>
      </c>
    </row>
    <row r="510" spans="1:5" ht="15">
      <c r="A510" s="139" t="s">
        <v>272</v>
      </c>
      <c r="B510" s="136"/>
      <c r="C510" s="96" t="e">
        <f t="shared" si="38"/>
        <v>#DIV/0!</v>
      </c>
      <c r="D510" s="136"/>
      <c r="E510" s="96" t="e">
        <f t="shared" si="39"/>
        <v>#DIV/0!</v>
      </c>
    </row>
    <row r="511" spans="1:5" ht="15">
      <c r="A511" s="139" t="s">
        <v>371</v>
      </c>
      <c r="B511" s="136"/>
      <c r="C511" s="96" t="e">
        <f t="shared" si="38"/>
        <v>#DIV/0!</v>
      </c>
      <c r="D511" s="136"/>
      <c r="E511" s="96" t="e">
        <f t="shared" si="39"/>
        <v>#DIV/0!</v>
      </c>
    </row>
    <row r="512" spans="1:5" ht="15">
      <c r="A512" s="139" t="s">
        <v>372</v>
      </c>
      <c r="B512" s="136"/>
      <c r="C512" s="96" t="e">
        <f t="shared" si="38"/>
        <v>#DIV/0!</v>
      </c>
      <c r="D512" s="136"/>
      <c r="E512" s="96" t="e">
        <f t="shared" si="39"/>
        <v>#DIV/0!</v>
      </c>
    </row>
    <row r="513" spans="1:5" ht="15">
      <c r="A513" s="139" t="s">
        <v>302</v>
      </c>
      <c r="B513" s="136"/>
      <c r="C513" s="96" t="e">
        <f t="shared" si="38"/>
        <v>#DIV/0!</v>
      </c>
      <c r="D513" s="136"/>
      <c r="E513" s="96" t="e">
        <f t="shared" si="39"/>
        <v>#DIV/0!</v>
      </c>
    </row>
    <row r="514" spans="1:5" ht="15">
      <c r="A514" s="139" t="s">
        <v>336</v>
      </c>
      <c r="B514" s="136"/>
      <c r="C514" s="96" t="e">
        <f t="shared" si="38"/>
        <v>#DIV/0!</v>
      </c>
      <c r="D514" s="136"/>
      <c r="E514" s="96" t="e">
        <f t="shared" si="39"/>
        <v>#DIV/0!</v>
      </c>
    </row>
    <row r="515" spans="1:5" ht="15">
      <c r="A515" s="139" t="s">
        <v>301</v>
      </c>
      <c r="B515" s="136"/>
      <c r="C515" s="96" t="e">
        <f t="shared" si="38"/>
        <v>#DIV/0!</v>
      </c>
      <c r="D515" s="136"/>
      <c r="E515" s="96" t="e">
        <f t="shared" si="39"/>
        <v>#DIV/0!</v>
      </c>
    </row>
    <row r="516" spans="1:5" ht="15">
      <c r="A516" s="351" t="s">
        <v>339</v>
      </c>
      <c r="B516" s="136"/>
      <c r="C516" s="96" t="e">
        <f t="shared" si="38"/>
        <v>#DIV/0!</v>
      </c>
      <c r="D516" s="136"/>
      <c r="E516" s="96" t="e">
        <f t="shared" si="39"/>
        <v>#DIV/0!</v>
      </c>
    </row>
    <row r="517" spans="1:5" ht="15">
      <c r="A517" s="351" t="s">
        <v>340</v>
      </c>
      <c r="B517" s="136"/>
      <c r="C517" s="96" t="e">
        <f t="shared" si="38"/>
        <v>#DIV/0!</v>
      </c>
      <c r="D517" s="136"/>
      <c r="E517" s="96" t="e">
        <f t="shared" si="39"/>
        <v>#DIV/0!</v>
      </c>
    </row>
    <row r="518" spans="1:5" ht="15">
      <c r="A518" s="139" t="s">
        <v>364</v>
      </c>
      <c r="B518" s="136"/>
      <c r="C518" s="96" t="e">
        <f t="shared" si="38"/>
        <v>#DIV/0!</v>
      </c>
      <c r="D518" s="136"/>
      <c r="E518" s="96" t="e">
        <f t="shared" si="39"/>
        <v>#DIV/0!</v>
      </c>
    </row>
    <row r="519" spans="1:5" ht="13.5" customHeight="1">
      <c r="A519" s="139" t="s">
        <v>365</v>
      </c>
      <c r="B519" s="136"/>
      <c r="C519" s="96" t="e">
        <f t="shared" si="38"/>
        <v>#DIV/0!</v>
      </c>
      <c r="D519" s="136"/>
      <c r="E519" s="96" t="e">
        <f t="shared" si="39"/>
        <v>#DIV/0!</v>
      </c>
    </row>
    <row r="520" spans="1:5" ht="15">
      <c r="A520" s="139" t="s">
        <v>366</v>
      </c>
      <c r="B520" s="136"/>
      <c r="C520" s="96" t="e">
        <f t="shared" si="38"/>
        <v>#DIV/0!</v>
      </c>
      <c r="D520" s="136"/>
      <c r="E520" s="96" t="e">
        <f t="shared" si="39"/>
        <v>#DIV/0!</v>
      </c>
    </row>
    <row r="521" spans="1:5" ht="15">
      <c r="A521" s="352" t="s">
        <v>367</v>
      </c>
      <c r="B521" s="136"/>
      <c r="C521" s="96" t="e">
        <f t="shared" si="38"/>
        <v>#DIV/0!</v>
      </c>
      <c r="D521" s="136"/>
      <c r="E521" s="96" t="e">
        <f t="shared" si="39"/>
        <v>#DIV/0!</v>
      </c>
    </row>
    <row r="522" spans="1:5" ht="15">
      <c r="A522" s="528" t="s">
        <v>370</v>
      </c>
      <c r="B522" s="136"/>
      <c r="C522" s="96" t="e">
        <f t="shared" si="38"/>
        <v>#DIV/0!</v>
      </c>
      <c r="D522" s="136"/>
      <c r="E522" s="96" t="e">
        <f t="shared" si="39"/>
        <v>#DIV/0!</v>
      </c>
    </row>
    <row r="523" spans="1:5" ht="15">
      <c r="A523" s="529" t="s">
        <v>368</v>
      </c>
      <c r="B523" s="137"/>
      <c r="C523" s="96" t="e">
        <f t="shared" si="38"/>
        <v>#DIV/0!</v>
      </c>
      <c r="D523" s="137"/>
      <c r="E523" s="96" t="e">
        <f t="shared" si="39"/>
        <v>#DIV/0!</v>
      </c>
    </row>
    <row r="524" spans="1:5" ht="15">
      <c r="A524" s="529" t="s">
        <v>369</v>
      </c>
      <c r="B524" s="137"/>
      <c r="C524" s="96" t="e">
        <f t="shared" si="38"/>
        <v>#DIV/0!</v>
      </c>
      <c r="D524" s="137"/>
      <c r="E524" s="96" t="e">
        <f t="shared" si="39"/>
        <v>#DIV/0!</v>
      </c>
    </row>
    <row r="525" spans="1:5" ht="15">
      <c r="A525" s="530" t="s">
        <v>377</v>
      </c>
      <c r="B525" s="137"/>
      <c r="C525" s="96" t="e">
        <f t="shared" si="38"/>
        <v>#DIV/0!</v>
      </c>
      <c r="D525" s="137"/>
      <c r="E525" s="96" t="e">
        <f t="shared" si="39"/>
        <v>#DIV/0!</v>
      </c>
    </row>
    <row r="526" spans="1:5" ht="15">
      <c r="A526" s="298" t="s">
        <v>378</v>
      </c>
      <c r="B526" s="136"/>
      <c r="C526" s="96" t="e">
        <f t="shared" si="38"/>
        <v>#DIV/0!</v>
      </c>
      <c r="D526" s="136"/>
      <c r="E526" s="96" t="e">
        <f t="shared" si="39"/>
        <v>#DIV/0!</v>
      </c>
    </row>
    <row r="527" spans="1:5" ht="15">
      <c r="A527" s="298" t="s">
        <v>379</v>
      </c>
      <c r="B527" s="136"/>
      <c r="C527" s="96" t="e">
        <f t="shared" si="38"/>
        <v>#DIV/0!</v>
      </c>
      <c r="D527" s="136"/>
      <c r="E527" s="96" t="e">
        <f t="shared" si="39"/>
        <v>#DIV/0!</v>
      </c>
    </row>
    <row r="528" spans="1:5" ht="15">
      <c r="A528" s="491" t="s">
        <v>380</v>
      </c>
      <c r="B528" s="136"/>
      <c r="C528" s="96" t="e">
        <f t="shared" si="38"/>
        <v>#DIV/0!</v>
      </c>
      <c r="D528" s="136"/>
      <c r="E528" s="96" t="e">
        <f t="shared" si="39"/>
        <v>#DIV/0!</v>
      </c>
    </row>
    <row r="529" spans="1:5" ht="15">
      <c r="A529" s="298" t="s">
        <v>381</v>
      </c>
      <c r="B529" s="136"/>
      <c r="C529" s="96" t="e">
        <f t="shared" si="38"/>
        <v>#DIV/0!</v>
      </c>
      <c r="D529" s="136"/>
      <c r="E529" s="96" t="e">
        <f t="shared" si="39"/>
        <v>#DIV/0!</v>
      </c>
    </row>
    <row r="530" spans="1:5" ht="15">
      <c r="A530" s="298" t="s">
        <v>382</v>
      </c>
      <c r="B530" s="137"/>
      <c r="C530" s="96" t="e">
        <f t="shared" si="38"/>
        <v>#DIV/0!</v>
      </c>
      <c r="D530" s="137"/>
      <c r="E530" s="96" t="e">
        <f t="shared" si="39"/>
        <v>#DIV/0!</v>
      </c>
    </row>
    <row r="531" spans="1:5" ht="15">
      <c r="A531" s="139" t="s">
        <v>292</v>
      </c>
      <c r="B531" s="137"/>
      <c r="C531" s="96" t="e">
        <f t="shared" si="38"/>
        <v>#DIV/0!</v>
      </c>
      <c r="D531" s="137"/>
      <c r="E531" s="96" t="e">
        <f t="shared" si="39"/>
        <v>#DIV/0!</v>
      </c>
    </row>
    <row r="532" spans="1:5" ht="15">
      <c r="A532" s="139" t="s">
        <v>293</v>
      </c>
      <c r="B532" s="137"/>
      <c r="C532" s="96" t="e">
        <f t="shared" si="38"/>
        <v>#DIV/0!</v>
      </c>
      <c r="D532" s="137"/>
      <c r="E532" s="96" t="e">
        <f t="shared" si="39"/>
        <v>#DIV/0!</v>
      </c>
    </row>
    <row r="533" spans="1:5" ht="15">
      <c r="A533" s="352" t="s">
        <v>341</v>
      </c>
      <c r="B533" s="137"/>
      <c r="C533" s="96" t="e">
        <f t="shared" si="38"/>
        <v>#DIV/0!</v>
      </c>
      <c r="D533" s="137"/>
      <c r="E533" s="96" t="e">
        <f t="shared" si="39"/>
        <v>#DIV/0!</v>
      </c>
    </row>
    <row r="534" spans="1:5" ht="15">
      <c r="A534" s="139" t="s">
        <v>294</v>
      </c>
      <c r="B534" s="137"/>
      <c r="C534" s="96" t="e">
        <f t="shared" si="38"/>
        <v>#DIV/0!</v>
      </c>
      <c r="D534" s="137"/>
      <c r="E534" s="96" t="e">
        <f t="shared" si="39"/>
        <v>#DIV/0!</v>
      </c>
    </row>
    <row r="535" spans="1:5" ht="15">
      <c r="A535" s="139" t="s">
        <v>295</v>
      </c>
      <c r="B535" s="137"/>
      <c r="C535" s="96" t="e">
        <f t="shared" si="38"/>
        <v>#DIV/0!</v>
      </c>
      <c r="D535" s="137"/>
      <c r="E535" s="96" t="e">
        <f t="shared" si="39"/>
        <v>#DIV/0!</v>
      </c>
    </row>
    <row r="536" spans="1:5" ht="15">
      <c r="A536" s="139" t="s">
        <v>296</v>
      </c>
      <c r="B536" s="137"/>
      <c r="C536" s="96" t="e">
        <f t="shared" si="38"/>
        <v>#DIV/0!</v>
      </c>
      <c r="D536" s="137"/>
      <c r="E536" s="96" t="e">
        <f t="shared" si="39"/>
        <v>#DIV/0!</v>
      </c>
    </row>
    <row r="537" spans="1:5" ht="15">
      <c r="A537" s="139" t="s">
        <v>326</v>
      </c>
      <c r="B537" s="137"/>
      <c r="C537" s="96" t="e">
        <f t="shared" si="38"/>
        <v>#DIV/0!</v>
      </c>
      <c r="D537" s="137"/>
      <c r="E537" s="96" t="e">
        <f t="shared" si="39"/>
        <v>#DIV/0!</v>
      </c>
    </row>
    <row r="538" spans="1:5" ht="15">
      <c r="A538" s="139" t="s">
        <v>273</v>
      </c>
      <c r="B538" s="137"/>
      <c r="C538" s="96" t="e">
        <f t="shared" si="38"/>
        <v>#DIV/0!</v>
      </c>
      <c r="D538" s="137"/>
      <c r="E538" s="96" t="e">
        <f t="shared" si="39"/>
        <v>#DIV/0!</v>
      </c>
    </row>
    <row r="539" spans="1:5" ht="15">
      <c r="A539" s="139" t="s">
        <v>274</v>
      </c>
      <c r="B539" s="137"/>
      <c r="C539" s="96" t="e">
        <f t="shared" si="38"/>
        <v>#DIV/0!</v>
      </c>
      <c r="D539" s="137"/>
      <c r="E539" s="96" t="e">
        <f t="shared" si="39"/>
        <v>#DIV/0!</v>
      </c>
    </row>
    <row r="540" spans="1:5" ht="15">
      <c r="A540" s="352" t="s">
        <v>342</v>
      </c>
      <c r="B540" s="137"/>
      <c r="C540" s="96" t="e">
        <f aca="true" t="shared" si="40" ref="C540:C546">B540/B$547*100</f>
        <v>#DIV/0!</v>
      </c>
      <c r="D540" s="137"/>
      <c r="E540" s="96" t="e">
        <f aca="true" t="shared" si="41" ref="E540:E546">D540/D$547*100</f>
        <v>#DIV/0!</v>
      </c>
    </row>
    <row r="541" spans="1:5" ht="15">
      <c r="A541" s="140" t="s">
        <v>291</v>
      </c>
      <c r="B541" s="137"/>
      <c r="C541" s="96" t="e">
        <f t="shared" si="40"/>
        <v>#DIV/0!</v>
      </c>
      <c r="D541" s="137"/>
      <c r="E541" s="96" t="e">
        <f t="shared" si="41"/>
        <v>#DIV/0!</v>
      </c>
    </row>
    <row r="542" spans="1:5" ht="15">
      <c r="A542" s="140" t="s">
        <v>298</v>
      </c>
      <c r="B542" s="137"/>
      <c r="C542" s="96" t="e">
        <f t="shared" si="40"/>
        <v>#DIV/0!</v>
      </c>
      <c r="D542" s="137"/>
      <c r="E542" s="96" t="e">
        <f t="shared" si="41"/>
        <v>#DIV/0!</v>
      </c>
    </row>
    <row r="543" spans="1:5" ht="15">
      <c r="A543" s="351" t="s">
        <v>343</v>
      </c>
      <c r="B543" s="137"/>
      <c r="C543" s="96" t="e">
        <f t="shared" si="40"/>
        <v>#DIV/0!</v>
      </c>
      <c r="D543" s="137"/>
      <c r="E543" s="96" t="e">
        <f t="shared" si="41"/>
        <v>#DIV/0!</v>
      </c>
    </row>
    <row r="544" spans="1:5" ht="15">
      <c r="A544" s="216" t="s">
        <v>402</v>
      </c>
      <c r="B544" s="137"/>
      <c r="C544" s="96" t="e">
        <f t="shared" si="40"/>
        <v>#DIV/0!</v>
      </c>
      <c r="D544" s="137"/>
      <c r="E544" s="96" t="e">
        <f t="shared" si="41"/>
        <v>#DIV/0!</v>
      </c>
    </row>
    <row r="545" spans="1:5" ht="15">
      <c r="A545" s="216" t="s">
        <v>403</v>
      </c>
      <c r="B545" s="137"/>
      <c r="C545" s="96" t="e">
        <f t="shared" si="40"/>
        <v>#DIV/0!</v>
      </c>
      <c r="D545" s="137"/>
      <c r="E545" s="96" t="e">
        <f t="shared" si="41"/>
        <v>#DIV/0!</v>
      </c>
    </row>
    <row r="546" spans="1:5" ht="15" thickBot="1">
      <c r="A546" s="141" t="s">
        <v>383</v>
      </c>
      <c r="B546" s="137"/>
      <c r="C546" s="96" t="e">
        <f t="shared" si="40"/>
        <v>#DIV/0!</v>
      </c>
      <c r="D546" s="137"/>
      <c r="E546" s="96" t="e">
        <f t="shared" si="41"/>
        <v>#DIV/0!</v>
      </c>
    </row>
    <row r="547" spans="1:5" ht="16.5" thickBot="1">
      <c r="A547" s="677" t="s">
        <v>256</v>
      </c>
      <c r="B547" s="678">
        <f>SUM(B476:B546)</f>
        <v>0</v>
      </c>
      <c r="C547" s="698"/>
      <c r="D547" s="678">
        <f>SUM(D476:D546)</f>
        <v>0</v>
      </c>
      <c r="E547" s="699"/>
    </row>
    <row r="548" spans="1:5" ht="16.5" thickBot="1">
      <c r="A548" s="237" t="s">
        <v>284</v>
      </c>
      <c r="B548" s="362">
        <f>'Plan2 - UTI'!C139</f>
        <v>0</v>
      </c>
      <c r="D548" s="363">
        <f>SUM('Plan3 - UTINeo'!C110:C114)</f>
        <v>0</v>
      </c>
      <c r="E548" s="32"/>
    </row>
    <row r="549" spans="1:5" ht="15.75" thickBot="1">
      <c r="A549" s="49"/>
      <c r="B549" s="33"/>
      <c r="C549" s="32"/>
      <c r="D549" s="33"/>
      <c r="E549" s="32"/>
    </row>
    <row r="550" spans="1:5" ht="16.5" thickBot="1">
      <c r="A550" s="669" t="s">
        <v>46</v>
      </c>
      <c r="B550" s="697" t="s">
        <v>196</v>
      </c>
      <c r="C550" s="671"/>
      <c r="D550" s="672" t="s">
        <v>82</v>
      </c>
      <c r="E550" s="673"/>
    </row>
    <row r="551" spans="1:5" ht="28.5" customHeight="1" thickBot="1">
      <c r="A551" s="142" t="s">
        <v>252</v>
      </c>
      <c r="B551" s="143" t="s">
        <v>253</v>
      </c>
      <c r="C551" s="143" t="s">
        <v>254</v>
      </c>
      <c r="D551" s="143" t="s">
        <v>255</v>
      </c>
      <c r="E551" s="308" t="s">
        <v>254</v>
      </c>
    </row>
    <row r="552" spans="1:5" ht="14.25">
      <c r="A552" s="139" t="s">
        <v>360</v>
      </c>
      <c r="B552" s="135"/>
      <c r="C552" s="138" t="e">
        <f aca="true" t="shared" si="42" ref="C552:C583">B552/B$623*100</f>
        <v>#DIV/0!</v>
      </c>
      <c r="D552" s="135"/>
      <c r="E552" s="138" t="e">
        <f aca="true" t="shared" si="43" ref="E552:E583">D552/D$623*100</f>
        <v>#DIV/0!</v>
      </c>
    </row>
    <row r="553" spans="1:5" ht="14.25">
      <c r="A553" s="139" t="s">
        <v>358</v>
      </c>
      <c r="B553" s="136"/>
      <c r="C553" s="96" t="e">
        <f t="shared" si="42"/>
        <v>#DIV/0!</v>
      </c>
      <c r="D553" s="136"/>
      <c r="E553" s="96" t="e">
        <f t="shared" si="43"/>
        <v>#DIV/0!</v>
      </c>
    </row>
    <row r="554" spans="1:5" ht="14.25">
      <c r="A554" s="139" t="s">
        <v>359</v>
      </c>
      <c r="B554" s="136"/>
      <c r="C554" s="96" t="e">
        <f t="shared" si="42"/>
        <v>#DIV/0!</v>
      </c>
      <c r="D554" s="136"/>
      <c r="E554" s="96" t="e">
        <f t="shared" si="43"/>
        <v>#DIV/0!</v>
      </c>
    </row>
    <row r="555" spans="1:5" ht="14.25">
      <c r="A555" s="139" t="s">
        <v>286</v>
      </c>
      <c r="B555" s="136"/>
      <c r="C555" s="96" t="e">
        <f t="shared" si="42"/>
        <v>#DIV/0!</v>
      </c>
      <c r="D555" s="136"/>
      <c r="E555" s="96" t="e">
        <f t="shared" si="43"/>
        <v>#DIV/0!</v>
      </c>
    </row>
    <row r="556" spans="1:5" ht="14.25">
      <c r="A556" s="139" t="s">
        <v>287</v>
      </c>
      <c r="B556" s="136"/>
      <c r="C556" s="96" t="e">
        <f t="shared" si="42"/>
        <v>#DIV/0!</v>
      </c>
      <c r="D556" s="136"/>
      <c r="E556" s="96" t="e">
        <f t="shared" si="43"/>
        <v>#DIV/0!</v>
      </c>
    </row>
    <row r="557" spans="1:5" ht="14.25">
      <c r="A557" s="139" t="s">
        <v>288</v>
      </c>
      <c r="B557" s="136"/>
      <c r="C557" s="96" t="e">
        <f t="shared" si="42"/>
        <v>#DIV/0!</v>
      </c>
      <c r="D557" s="136"/>
      <c r="E557" s="96" t="e">
        <f t="shared" si="43"/>
        <v>#DIV/0!</v>
      </c>
    </row>
    <row r="558" spans="1:5" ht="14.25">
      <c r="A558" s="139" t="s">
        <v>289</v>
      </c>
      <c r="B558" s="136"/>
      <c r="C558" s="96" t="e">
        <f t="shared" si="42"/>
        <v>#DIV/0!</v>
      </c>
      <c r="D558" s="136"/>
      <c r="E558" s="96" t="e">
        <f t="shared" si="43"/>
        <v>#DIV/0!</v>
      </c>
    </row>
    <row r="559" spans="1:5" ht="14.25">
      <c r="A559" s="139" t="s">
        <v>290</v>
      </c>
      <c r="B559" s="136"/>
      <c r="C559" s="96" t="e">
        <f t="shared" si="42"/>
        <v>#DIV/0!</v>
      </c>
      <c r="D559" s="136"/>
      <c r="E559" s="96" t="e">
        <f t="shared" si="43"/>
        <v>#DIV/0!</v>
      </c>
    </row>
    <row r="560" spans="1:5" ht="14.25">
      <c r="A560" s="139" t="s">
        <v>373</v>
      </c>
      <c r="B560" s="136"/>
      <c r="C560" s="96" t="e">
        <f t="shared" si="42"/>
        <v>#DIV/0!</v>
      </c>
      <c r="D560" s="136"/>
      <c r="E560" s="96" t="e">
        <f t="shared" si="43"/>
        <v>#DIV/0!</v>
      </c>
    </row>
    <row r="561" spans="1:5" ht="15">
      <c r="A561" s="139" t="s">
        <v>363</v>
      </c>
      <c r="B561" s="136"/>
      <c r="C561" s="96" t="e">
        <f t="shared" si="42"/>
        <v>#DIV/0!</v>
      </c>
      <c r="D561" s="136"/>
      <c r="E561" s="96" t="e">
        <f t="shared" si="43"/>
        <v>#DIV/0!</v>
      </c>
    </row>
    <row r="562" spans="1:5" ht="15">
      <c r="A562" s="298" t="s">
        <v>361</v>
      </c>
      <c r="B562" s="136"/>
      <c r="C562" s="96" t="e">
        <f t="shared" si="42"/>
        <v>#DIV/0!</v>
      </c>
      <c r="D562" s="136"/>
      <c r="E562" s="96" t="e">
        <f t="shared" si="43"/>
        <v>#DIV/0!</v>
      </c>
    </row>
    <row r="563" spans="1:5" ht="15">
      <c r="A563" s="298" t="s">
        <v>362</v>
      </c>
      <c r="B563" s="136"/>
      <c r="C563" s="96" t="e">
        <f t="shared" si="42"/>
        <v>#DIV/0!</v>
      </c>
      <c r="D563" s="136"/>
      <c r="E563" s="96" t="e">
        <f t="shared" si="43"/>
        <v>#DIV/0!</v>
      </c>
    </row>
    <row r="564" spans="1:5" ht="15">
      <c r="A564" s="139" t="s">
        <v>285</v>
      </c>
      <c r="B564" s="136"/>
      <c r="C564" s="96" t="e">
        <f t="shared" si="42"/>
        <v>#DIV/0!</v>
      </c>
      <c r="D564" s="136"/>
      <c r="E564" s="96" t="e">
        <f t="shared" si="43"/>
        <v>#DIV/0!</v>
      </c>
    </row>
    <row r="565" spans="1:5" ht="15">
      <c r="A565" s="139" t="s">
        <v>327</v>
      </c>
      <c r="B565" s="136"/>
      <c r="C565" s="96" t="e">
        <f t="shared" si="42"/>
        <v>#DIV/0!</v>
      </c>
      <c r="D565" s="136"/>
      <c r="E565" s="96" t="e">
        <f t="shared" si="43"/>
        <v>#DIV/0!</v>
      </c>
    </row>
    <row r="566" spans="1:5" ht="15">
      <c r="A566" s="352" t="s">
        <v>337</v>
      </c>
      <c r="B566" s="136"/>
      <c r="C566" s="96" t="e">
        <f t="shared" si="42"/>
        <v>#DIV/0!</v>
      </c>
      <c r="D566" s="136"/>
      <c r="E566" s="96" t="e">
        <f t="shared" si="43"/>
        <v>#DIV/0!</v>
      </c>
    </row>
    <row r="567" spans="1:5" ht="15">
      <c r="A567" s="139" t="s">
        <v>374</v>
      </c>
      <c r="B567" s="136"/>
      <c r="C567" s="96" t="e">
        <f t="shared" si="42"/>
        <v>#DIV/0!</v>
      </c>
      <c r="D567" s="136"/>
      <c r="E567" s="96" t="e">
        <f t="shared" si="43"/>
        <v>#DIV/0!</v>
      </c>
    </row>
    <row r="568" spans="1:5" ht="15">
      <c r="A568" s="492" t="s">
        <v>375</v>
      </c>
      <c r="B568" s="136"/>
      <c r="C568" s="96" t="e">
        <f t="shared" si="42"/>
        <v>#DIV/0!</v>
      </c>
      <c r="D568" s="136"/>
      <c r="E568" s="96" t="e">
        <f t="shared" si="43"/>
        <v>#DIV/0!</v>
      </c>
    </row>
    <row r="569" spans="1:5" ht="15">
      <c r="A569" s="492" t="s">
        <v>376</v>
      </c>
      <c r="B569" s="136"/>
      <c r="C569" s="96" t="e">
        <f t="shared" si="42"/>
        <v>#DIV/0!</v>
      </c>
      <c r="D569" s="136"/>
      <c r="E569" s="96" t="e">
        <f t="shared" si="43"/>
        <v>#DIV/0!</v>
      </c>
    </row>
    <row r="570" spans="1:5" ht="15">
      <c r="A570" s="216" t="s">
        <v>401</v>
      </c>
      <c r="B570" s="136"/>
      <c r="C570" s="96" t="e">
        <f t="shared" si="42"/>
        <v>#DIV/0!</v>
      </c>
      <c r="D570" s="136"/>
      <c r="E570" s="96" t="e">
        <f t="shared" si="43"/>
        <v>#DIV/0!</v>
      </c>
    </row>
    <row r="571" spans="1:5" ht="15">
      <c r="A571" s="139" t="s">
        <v>406</v>
      </c>
      <c r="B571" s="136"/>
      <c r="C571" s="96" t="e">
        <f t="shared" si="42"/>
        <v>#DIV/0!</v>
      </c>
      <c r="D571" s="136"/>
      <c r="E571" s="96" t="e">
        <f t="shared" si="43"/>
        <v>#DIV/0!</v>
      </c>
    </row>
    <row r="572" spans="1:5" ht="15">
      <c r="A572" s="140" t="s">
        <v>407</v>
      </c>
      <c r="B572" s="136"/>
      <c r="C572" s="96" t="e">
        <f t="shared" si="42"/>
        <v>#DIV/0!</v>
      </c>
      <c r="D572" s="136"/>
      <c r="E572" s="96" t="e">
        <f t="shared" si="43"/>
        <v>#DIV/0!</v>
      </c>
    </row>
    <row r="573" spans="1:5" ht="15">
      <c r="A573" s="139" t="s">
        <v>408</v>
      </c>
      <c r="B573" s="136"/>
      <c r="C573" s="96" t="e">
        <f t="shared" si="42"/>
        <v>#DIV/0!</v>
      </c>
      <c r="D573" s="136"/>
      <c r="E573" s="96" t="e">
        <f t="shared" si="43"/>
        <v>#DIV/0!</v>
      </c>
    </row>
    <row r="574" spans="1:5" ht="15">
      <c r="A574" s="352" t="s">
        <v>409</v>
      </c>
      <c r="B574" s="136"/>
      <c r="C574" s="96" t="e">
        <f t="shared" si="42"/>
        <v>#DIV/0!</v>
      </c>
      <c r="D574" s="136"/>
      <c r="E574" s="96" t="e">
        <f t="shared" si="43"/>
        <v>#DIV/0!</v>
      </c>
    </row>
    <row r="575" spans="1:5" ht="15">
      <c r="A575" s="351" t="s">
        <v>410</v>
      </c>
      <c r="B575" s="136"/>
      <c r="C575" s="96" t="e">
        <f t="shared" si="42"/>
        <v>#DIV/0!</v>
      </c>
      <c r="D575" s="136"/>
      <c r="E575" s="96" t="e">
        <f t="shared" si="43"/>
        <v>#DIV/0!</v>
      </c>
    </row>
    <row r="576" spans="1:5" ht="15">
      <c r="A576" s="140" t="s">
        <v>411</v>
      </c>
      <c r="B576" s="136"/>
      <c r="C576" s="96" t="e">
        <f t="shared" si="42"/>
        <v>#DIV/0!</v>
      </c>
      <c r="D576" s="136"/>
      <c r="E576" s="96" t="e">
        <f t="shared" si="43"/>
        <v>#DIV/0!</v>
      </c>
    </row>
    <row r="577" spans="1:5" ht="15">
      <c r="A577" s="140" t="s">
        <v>412</v>
      </c>
      <c r="B577" s="136"/>
      <c r="C577" s="96" t="e">
        <f t="shared" si="42"/>
        <v>#DIV/0!</v>
      </c>
      <c r="D577" s="136"/>
      <c r="E577" s="96" t="e">
        <f t="shared" si="43"/>
        <v>#DIV/0!</v>
      </c>
    </row>
    <row r="578" spans="1:5" ht="15">
      <c r="A578" s="298" t="s">
        <v>303</v>
      </c>
      <c r="B578" s="136"/>
      <c r="C578" s="96" t="e">
        <f t="shared" si="42"/>
        <v>#DIV/0!</v>
      </c>
      <c r="D578" s="136"/>
      <c r="E578" s="96" t="e">
        <f t="shared" si="43"/>
        <v>#DIV/0!</v>
      </c>
    </row>
    <row r="579" spans="1:5" ht="15">
      <c r="A579" s="298" t="s">
        <v>299</v>
      </c>
      <c r="B579" s="136"/>
      <c r="C579" s="96" t="e">
        <f t="shared" si="42"/>
        <v>#DIV/0!</v>
      </c>
      <c r="D579" s="136"/>
      <c r="E579" s="96" t="e">
        <f t="shared" si="43"/>
        <v>#DIV/0!</v>
      </c>
    </row>
    <row r="580" spans="1:5" ht="15">
      <c r="A580" s="298" t="s">
        <v>300</v>
      </c>
      <c r="B580" s="136"/>
      <c r="C580" s="96" t="e">
        <f t="shared" si="42"/>
        <v>#DIV/0!</v>
      </c>
      <c r="D580" s="136"/>
      <c r="E580" s="96" t="e">
        <f t="shared" si="43"/>
        <v>#DIV/0!</v>
      </c>
    </row>
    <row r="581" spans="1:5" ht="13.5" customHeight="1">
      <c r="A581" s="298" t="s">
        <v>405</v>
      </c>
      <c r="B581" s="136"/>
      <c r="C581" s="96" t="e">
        <f t="shared" si="42"/>
        <v>#DIV/0!</v>
      </c>
      <c r="D581" s="136"/>
      <c r="E581" s="96" t="e">
        <f t="shared" si="43"/>
        <v>#DIV/0!</v>
      </c>
    </row>
    <row r="582" spans="1:5" ht="15">
      <c r="A582" s="298" t="s">
        <v>404</v>
      </c>
      <c r="B582" s="136"/>
      <c r="C582" s="96" t="e">
        <f t="shared" si="42"/>
        <v>#DIV/0!</v>
      </c>
      <c r="D582" s="136"/>
      <c r="E582" s="96" t="e">
        <f t="shared" si="43"/>
        <v>#DIV/0!</v>
      </c>
    </row>
    <row r="583" spans="1:5" ht="15">
      <c r="A583" s="139" t="s">
        <v>270</v>
      </c>
      <c r="B583" s="136"/>
      <c r="C583" s="96" t="e">
        <f t="shared" si="42"/>
        <v>#DIV/0!</v>
      </c>
      <c r="D583" s="136"/>
      <c r="E583" s="96" t="e">
        <f t="shared" si="43"/>
        <v>#DIV/0!</v>
      </c>
    </row>
    <row r="584" spans="1:5" ht="15">
      <c r="A584" s="139" t="s">
        <v>271</v>
      </c>
      <c r="B584" s="136"/>
      <c r="C584" s="96" t="e">
        <f aca="true" t="shared" si="44" ref="C584:C615">B584/B$623*100</f>
        <v>#DIV/0!</v>
      </c>
      <c r="D584" s="136"/>
      <c r="E584" s="96" t="e">
        <f aca="true" t="shared" si="45" ref="E584:E615">D584/D$623*100</f>
        <v>#DIV/0!</v>
      </c>
    </row>
    <row r="585" spans="1:5" ht="15">
      <c r="A585" s="139" t="s">
        <v>269</v>
      </c>
      <c r="B585" s="136"/>
      <c r="C585" s="96" t="e">
        <f t="shared" si="44"/>
        <v>#DIV/0!</v>
      </c>
      <c r="D585" s="136"/>
      <c r="E585" s="96" t="e">
        <f t="shared" si="45"/>
        <v>#DIV/0!</v>
      </c>
    </row>
    <row r="586" spans="1:5" ht="15">
      <c r="A586" s="139" t="s">
        <v>272</v>
      </c>
      <c r="B586" s="136"/>
      <c r="C586" s="96" t="e">
        <f t="shared" si="44"/>
        <v>#DIV/0!</v>
      </c>
      <c r="D586" s="136"/>
      <c r="E586" s="96" t="e">
        <f t="shared" si="45"/>
        <v>#DIV/0!</v>
      </c>
    </row>
    <row r="587" spans="1:5" ht="15">
      <c r="A587" s="139" t="s">
        <v>371</v>
      </c>
      <c r="B587" s="136"/>
      <c r="C587" s="96" t="e">
        <f t="shared" si="44"/>
        <v>#DIV/0!</v>
      </c>
      <c r="D587" s="136"/>
      <c r="E587" s="96" t="e">
        <f t="shared" si="45"/>
        <v>#DIV/0!</v>
      </c>
    </row>
    <row r="588" spans="1:5" ht="15">
      <c r="A588" s="139" t="s">
        <v>372</v>
      </c>
      <c r="B588" s="136"/>
      <c r="C588" s="96" t="e">
        <f t="shared" si="44"/>
        <v>#DIV/0!</v>
      </c>
      <c r="D588" s="136"/>
      <c r="E588" s="96" t="e">
        <f t="shared" si="45"/>
        <v>#DIV/0!</v>
      </c>
    </row>
    <row r="589" spans="1:5" ht="15">
      <c r="A589" s="139" t="s">
        <v>302</v>
      </c>
      <c r="B589" s="136"/>
      <c r="C589" s="96" t="e">
        <f t="shared" si="44"/>
        <v>#DIV/0!</v>
      </c>
      <c r="D589" s="136"/>
      <c r="E589" s="96" t="e">
        <f t="shared" si="45"/>
        <v>#DIV/0!</v>
      </c>
    </row>
    <row r="590" spans="1:5" ht="15">
      <c r="A590" s="139" t="s">
        <v>336</v>
      </c>
      <c r="B590" s="136"/>
      <c r="C590" s="96" t="e">
        <f t="shared" si="44"/>
        <v>#DIV/0!</v>
      </c>
      <c r="D590" s="136"/>
      <c r="E590" s="96" t="e">
        <f t="shared" si="45"/>
        <v>#DIV/0!</v>
      </c>
    </row>
    <row r="591" spans="1:5" ht="15">
      <c r="A591" s="139" t="s">
        <v>301</v>
      </c>
      <c r="B591" s="136"/>
      <c r="C591" s="96" t="e">
        <f t="shared" si="44"/>
        <v>#DIV/0!</v>
      </c>
      <c r="D591" s="136"/>
      <c r="E591" s="96" t="e">
        <f t="shared" si="45"/>
        <v>#DIV/0!</v>
      </c>
    </row>
    <row r="592" spans="1:5" ht="15">
      <c r="A592" s="351" t="s">
        <v>339</v>
      </c>
      <c r="B592" s="136"/>
      <c r="C592" s="96" t="e">
        <f t="shared" si="44"/>
        <v>#DIV/0!</v>
      </c>
      <c r="D592" s="136"/>
      <c r="E592" s="96" t="e">
        <f t="shared" si="45"/>
        <v>#DIV/0!</v>
      </c>
    </row>
    <row r="593" spans="1:5" ht="15">
      <c r="A593" s="351" t="s">
        <v>340</v>
      </c>
      <c r="B593" s="136"/>
      <c r="C593" s="96" t="e">
        <f t="shared" si="44"/>
        <v>#DIV/0!</v>
      </c>
      <c r="D593" s="136"/>
      <c r="E593" s="96" t="e">
        <f t="shared" si="45"/>
        <v>#DIV/0!</v>
      </c>
    </row>
    <row r="594" spans="1:5" ht="15">
      <c r="A594" s="139" t="s">
        <v>364</v>
      </c>
      <c r="B594" s="136"/>
      <c r="C594" s="96" t="e">
        <f t="shared" si="44"/>
        <v>#DIV/0!</v>
      </c>
      <c r="D594" s="136"/>
      <c r="E594" s="96" t="e">
        <f t="shared" si="45"/>
        <v>#DIV/0!</v>
      </c>
    </row>
    <row r="595" spans="1:5" ht="15">
      <c r="A595" s="139" t="s">
        <v>365</v>
      </c>
      <c r="B595" s="136"/>
      <c r="C595" s="96" t="e">
        <f t="shared" si="44"/>
        <v>#DIV/0!</v>
      </c>
      <c r="D595" s="136"/>
      <c r="E595" s="96" t="e">
        <f t="shared" si="45"/>
        <v>#DIV/0!</v>
      </c>
    </row>
    <row r="596" spans="1:5" ht="15">
      <c r="A596" s="139" t="s">
        <v>366</v>
      </c>
      <c r="B596" s="136"/>
      <c r="C596" s="96" t="e">
        <f t="shared" si="44"/>
        <v>#DIV/0!</v>
      </c>
      <c r="D596" s="136"/>
      <c r="E596" s="96" t="e">
        <f t="shared" si="45"/>
        <v>#DIV/0!</v>
      </c>
    </row>
    <row r="597" spans="1:5" ht="15">
      <c r="A597" s="352" t="s">
        <v>367</v>
      </c>
      <c r="B597" s="136"/>
      <c r="C597" s="96" t="e">
        <f t="shared" si="44"/>
        <v>#DIV/0!</v>
      </c>
      <c r="D597" s="136"/>
      <c r="E597" s="96" t="e">
        <f t="shared" si="45"/>
        <v>#DIV/0!</v>
      </c>
    </row>
    <row r="598" spans="1:5" ht="15">
      <c r="A598" s="528" t="s">
        <v>370</v>
      </c>
      <c r="B598" s="136"/>
      <c r="C598" s="96" t="e">
        <f t="shared" si="44"/>
        <v>#DIV/0!</v>
      </c>
      <c r="D598" s="136"/>
      <c r="E598" s="96" t="e">
        <f t="shared" si="45"/>
        <v>#DIV/0!</v>
      </c>
    </row>
    <row r="599" spans="1:5" ht="15">
      <c r="A599" s="529" t="s">
        <v>368</v>
      </c>
      <c r="B599" s="137"/>
      <c r="C599" s="96" t="e">
        <f t="shared" si="44"/>
        <v>#DIV/0!</v>
      </c>
      <c r="D599" s="137"/>
      <c r="E599" s="96" t="e">
        <f t="shared" si="45"/>
        <v>#DIV/0!</v>
      </c>
    </row>
    <row r="600" spans="1:5" ht="15">
      <c r="A600" s="529" t="s">
        <v>369</v>
      </c>
      <c r="B600" s="137"/>
      <c r="C600" s="96" t="e">
        <f t="shared" si="44"/>
        <v>#DIV/0!</v>
      </c>
      <c r="D600" s="137"/>
      <c r="E600" s="96" t="e">
        <f t="shared" si="45"/>
        <v>#DIV/0!</v>
      </c>
    </row>
    <row r="601" spans="1:5" ht="15">
      <c r="A601" s="530" t="s">
        <v>377</v>
      </c>
      <c r="B601" s="137"/>
      <c r="C601" s="96" t="e">
        <f t="shared" si="44"/>
        <v>#DIV/0!</v>
      </c>
      <c r="D601" s="137"/>
      <c r="E601" s="96" t="e">
        <f t="shared" si="45"/>
        <v>#DIV/0!</v>
      </c>
    </row>
    <row r="602" spans="1:5" ht="15">
      <c r="A602" s="298" t="s">
        <v>378</v>
      </c>
      <c r="B602" s="136"/>
      <c r="C602" s="96" t="e">
        <f t="shared" si="44"/>
        <v>#DIV/0!</v>
      </c>
      <c r="D602" s="136"/>
      <c r="E602" s="96" t="e">
        <f t="shared" si="45"/>
        <v>#DIV/0!</v>
      </c>
    </row>
    <row r="603" spans="1:5" ht="15">
      <c r="A603" s="298" t="s">
        <v>379</v>
      </c>
      <c r="B603" s="136"/>
      <c r="C603" s="96" t="e">
        <f t="shared" si="44"/>
        <v>#DIV/0!</v>
      </c>
      <c r="D603" s="136"/>
      <c r="E603" s="96" t="e">
        <f t="shared" si="45"/>
        <v>#DIV/0!</v>
      </c>
    </row>
    <row r="604" spans="1:5" ht="15">
      <c r="A604" s="491" t="s">
        <v>380</v>
      </c>
      <c r="B604" s="136"/>
      <c r="C604" s="96" t="e">
        <f t="shared" si="44"/>
        <v>#DIV/0!</v>
      </c>
      <c r="D604" s="136"/>
      <c r="E604" s="96" t="e">
        <f t="shared" si="45"/>
        <v>#DIV/0!</v>
      </c>
    </row>
    <row r="605" spans="1:5" ht="15">
      <c r="A605" s="298" t="s">
        <v>381</v>
      </c>
      <c r="B605" s="136"/>
      <c r="C605" s="96" t="e">
        <f t="shared" si="44"/>
        <v>#DIV/0!</v>
      </c>
      <c r="D605" s="136"/>
      <c r="E605" s="96" t="e">
        <f t="shared" si="45"/>
        <v>#DIV/0!</v>
      </c>
    </row>
    <row r="606" spans="1:5" ht="15">
      <c r="A606" s="298" t="s">
        <v>382</v>
      </c>
      <c r="B606" s="137"/>
      <c r="C606" s="96" t="e">
        <f t="shared" si="44"/>
        <v>#DIV/0!</v>
      </c>
      <c r="D606" s="137"/>
      <c r="E606" s="96" t="e">
        <f t="shared" si="45"/>
        <v>#DIV/0!</v>
      </c>
    </row>
    <row r="607" spans="1:5" ht="15">
      <c r="A607" s="139" t="s">
        <v>292</v>
      </c>
      <c r="B607" s="137"/>
      <c r="C607" s="96" t="e">
        <f t="shared" si="44"/>
        <v>#DIV/0!</v>
      </c>
      <c r="D607" s="137"/>
      <c r="E607" s="96" t="e">
        <f t="shared" si="45"/>
        <v>#DIV/0!</v>
      </c>
    </row>
    <row r="608" spans="1:5" ht="15">
      <c r="A608" s="139" t="s">
        <v>293</v>
      </c>
      <c r="B608" s="137"/>
      <c r="C608" s="96" t="e">
        <f t="shared" si="44"/>
        <v>#DIV/0!</v>
      </c>
      <c r="D608" s="137"/>
      <c r="E608" s="96" t="e">
        <f t="shared" si="45"/>
        <v>#DIV/0!</v>
      </c>
    </row>
    <row r="609" spans="1:5" ht="15">
      <c r="A609" s="352" t="s">
        <v>341</v>
      </c>
      <c r="B609" s="137"/>
      <c r="C609" s="96" t="e">
        <f t="shared" si="44"/>
        <v>#DIV/0!</v>
      </c>
      <c r="D609" s="137"/>
      <c r="E609" s="96" t="e">
        <f t="shared" si="45"/>
        <v>#DIV/0!</v>
      </c>
    </row>
    <row r="610" spans="1:5" ht="15">
      <c r="A610" s="139" t="s">
        <v>294</v>
      </c>
      <c r="B610" s="137"/>
      <c r="C610" s="96" t="e">
        <f t="shared" si="44"/>
        <v>#DIV/0!</v>
      </c>
      <c r="D610" s="137"/>
      <c r="E610" s="96" t="e">
        <f t="shared" si="45"/>
        <v>#DIV/0!</v>
      </c>
    </row>
    <row r="611" spans="1:5" ht="15">
      <c r="A611" s="139" t="s">
        <v>295</v>
      </c>
      <c r="B611" s="137"/>
      <c r="C611" s="96" t="e">
        <f t="shared" si="44"/>
        <v>#DIV/0!</v>
      </c>
      <c r="D611" s="137"/>
      <c r="E611" s="96" t="e">
        <f t="shared" si="45"/>
        <v>#DIV/0!</v>
      </c>
    </row>
    <row r="612" spans="1:5" ht="15">
      <c r="A612" s="139" t="s">
        <v>296</v>
      </c>
      <c r="B612" s="137"/>
      <c r="C612" s="96" t="e">
        <f t="shared" si="44"/>
        <v>#DIV/0!</v>
      </c>
      <c r="D612" s="137"/>
      <c r="E612" s="96" t="e">
        <f t="shared" si="45"/>
        <v>#DIV/0!</v>
      </c>
    </row>
    <row r="613" spans="1:5" ht="15">
      <c r="A613" s="139" t="s">
        <v>326</v>
      </c>
      <c r="B613" s="137"/>
      <c r="C613" s="96" t="e">
        <f t="shared" si="44"/>
        <v>#DIV/0!</v>
      </c>
      <c r="D613" s="137"/>
      <c r="E613" s="96" t="e">
        <f t="shared" si="45"/>
        <v>#DIV/0!</v>
      </c>
    </row>
    <row r="614" spans="1:5" ht="15">
      <c r="A614" s="139" t="s">
        <v>273</v>
      </c>
      <c r="B614" s="137"/>
      <c r="C614" s="96" t="e">
        <f t="shared" si="44"/>
        <v>#DIV/0!</v>
      </c>
      <c r="D614" s="137"/>
      <c r="E614" s="96" t="e">
        <f t="shared" si="45"/>
        <v>#DIV/0!</v>
      </c>
    </row>
    <row r="615" spans="1:5" ht="15">
      <c r="A615" s="139" t="s">
        <v>274</v>
      </c>
      <c r="B615" s="137"/>
      <c r="C615" s="96" t="e">
        <f t="shared" si="44"/>
        <v>#DIV/0!</v>
      </c>
      <c r="D615" s="137"/>
      <c r="E615" s="96" t="e">
        <f t="shared" si="45"/>
        <v>#DIV/0!</v>
      </c>
    </row>
    <row r="616" spans="1:5" ht="15">
      <c r="A616" s="352" t="s">
        <v>342</v>
      </c>
      <c r="B616" s="137"/>
      <c r="C616" s="96" t="e">
        <f aca="true" t="shared" si="46" ref="C616:C622">B616/B$623*100</f>
        <v>#DIV/0!</v>
      </c>
      <c r="D616" s="137"/>
      <c r="E616" s="96" t="e">
        <f aca="true" t="shared" si="47" ref="E616:E622">D616/D$623*100</f>
        <v>#DIV/0!</v>
      </c>
    </row>
    <row r="617" spans="1:5" ht="15">
      <c r="A617" s="140" t="s">
        <v>291</v>
      </c>
      <c r="B617" s="137"/>
      <c r="C617" s="96" t="e">
        <f t="shared" si="46"/>
        <v>#DIV/0!</v>
      </c>
      <c r="D617" s="137"/>
      <c r="E617" s="96" t="e">
        <f t="shared" si="47"/>
        <v>#DIV/0!</v>
      </c>
    </row>
    <row r="618" spans="1:5" ht="15">
      <c r="A618" s="140" t="s">
        <v>298</v>
      </c>
      <c r="B618" s="137"/>
      <c r="C618" s="96" t="e">
        <f t="shared" si="46"/>
        <v>#DIV/0!</v>
      </c>
      <c r="D618" s="137"/>
      <c r="E618" s="96" t="e">
        <f t="shared" si="47"/>
        <v>#DIV/0!</v>
      </c>
    </row>
    <row r="619" spans="1:5" ht="15">
      <c r="A619" s="351" t="s">
        <v>343</v>
      </c>
      <c r="B619" s="137"/>
      <c r="C619" s="96" t="e">
        <f t="shared" si="46"/>
        <v>#DIV/0!</v>
      </c>
      <c r="D619" s="137"/>
      <c r="E619" s="96" t="e">
        <f t="shared" si="47"/>
        <v>#DIV/0!</v>
      </c>
    </row>
    <row r="620" spans="1:5" ht="15">
      <c r="A620" s="216" t="s">
        <v>402</v>
      </c>
      <c r="B620" s="137"/>
      <c r="C620" s="96" t="e">
        <f t="shared" si="46"/>
        <v>#DIV/0!</v>
      </c>
      <c r="D620" s="137"/>
      <c r="E620" s="96" t="e">
        <f t="shared" si="47"/>
        <v>#DIV/0!</v>
      </c>
    </row>
    <row r="621" spans="1:5" ht="15">
      <c r="A621" s="216" t="s">
        <v>403</v>
      </c>
      <c r="B621" s="137"/>
      <c r="C621" s="96" t="e">
        <f t="shared" si="46"/>
        <v>#DIV/0!</v>
      </c>
      <c r="D621" s="137"/>
      <c r="E621" s="96" t="e">
        <f t="shared" si="47"/>
        <v>#DIV/0!</v>
      </c>
    </row>
    <row r="622" spans="1:5" ht="15" thickBot="1">
      <c r="A622" s="141" t="s">
        <v>383</v>
      </c>
      <c r="B622" s="137"/>
      <c r="C622" s="96" t="e">
        <f t="shared" si="46"/>
        <v>#DIV/0!</v>
      </c>
      <c r="D622" s="137"/>
      <c r="E622" s="96" t="e">
        <f t="shared" si="47"/>
        <v>#DIV/0!</v>
      </c>
    </row>
    <row r="623" spans="1:5" ht="16.5" thickBot="1">
      <c r="A623" s="677" t="s">
        <v>256</v>
      </c>
      <c r="B623" s="678">
        <f>SUM(B552:B622)</f>
        <v>0</v>
      </c>
      <c r="C623" s="698"/>
      <c r="D623" s="678">
        <f>SUM(D552:D622)</f>
        <v>0</v>
      </c>
      <c r="E623" s="699"/>
    </row>
    <row r="624" spans="1:5" ht="16.5" thickBot="1">
      <c r="A624" s="237" t="s">
        <v>284</v>
      </c>
      <c r="B624" s="362">
        <f>'Plan2 - UTI'!C156</f>
        <v>0</v>
      </c>
      <c r="D624" s="363">
        <f>SUM('Plan3 - UTINeo'!C125:C129)</f>
        <v>0</v>
      </c>
      <c r="E624" s="32"/>
    </row>
    <row r="625" spans="1:5" ht="15.75" thickBot="1">
      <c r="A625" s="49"/>
      <c r="B625" s="33"/>
      <c r="C625" s="32"/>
      <c r="D625" s="33"/>
      <c r="E625" s="32"/>
    </row>
    <row r="626" spans="1:5" ht="16.5" thickBot="1">
      <c r="A626" s="669" t="s">
        <v>47</v>
      </c>
      <c r="B626" s="697" t="s">
        <v>196</v>
      </c>
      <c r="C626" s="671"/>
      <c r="D626" s="672" t="s">
        <v>82</v>
      </c>
      <c r="E626" s="673"/>
    </row>
    <row r="627" spans="1:5" ht="25.5" customHeight="1" thickBot="1">
      <c r="A627" s="142" t="s">
        <v>252</v>
      </c>
      <c r="B627" s="143" t="s">
        <v>253</v>
      </c>
      <c r="C627" s="143" t="s">
        <v>254</v>
      </c>
      <c r="D627" s="143" t="s">
        <v>255</v>
      </c>
      <c r="E627" s="143" t="s">
        <v>254</v>
      </c>
    </row>
    <row r="628" spans="1:5" ht="14.25">
      <c r="A628" s="139" t="s">
        <v>360</v>
      </c>
      <c r="B628" s="135"/>
      <c r="C628" s="138" t="e">
        <f aca="true" t="shared" si="48" ref="C628:C659">B628/B$699*100</f>
        <v>#DIV/0!</v>
      </c>
      <c r="D628" s="135"/>
      <c r="E628" s="138" t="e">
        <f aca="true" t="shared" si="49" ref="E628:E659">D628/D$699*100</f>
        <v>#DIV/0!</v>
      </c>
    </row>
    <row r="629" spans="1:5" ht="14.25">
      <c r="A629" s="139" t="s">
        <v>358</v>
      </c>
      <c r="B629" s="136"/>
      <c r="C629" s="96" t="e">
        <f t="shared" si="48"/>
        <v>#DIV/0!</v>
      </c>
      <c r="D629" s="136"/>
      <c r="E629" s="96" t="e">
        <f t="shared" si="49"/>
        <v>#DIV/0!</v>
      </c>
    </row>
    <row r="630" spans="1:5" ht="14.25">
      <c r="A630" s="139" t="s">
        <v>359</v>
      </c>
      <c r="B630" s="136"/>
      <c r="C630" s="96" t="e">
        <f t="shared" si="48"/>
        <v>#DIV/0!</v>
      </c>
      <c r="D630" s="136"/>
      <c r="E630" s="96" t="e">
        <f t="shared" si="49"/>
        <v>#DIV/0!</v>
      </c>
    </row>
    <row r="631" spans="1:5" ht="14.25">
      <c r="A631" s="139" t="s">
        <v>286</v>
      </c>
      <c r="B631" s="136"/>
      <c r="C631" s="96" t="e">
        <f t="shared" si="48"/>
        <v>#DIV/0!</v>
      </c>
      <c r="D631" s="136"/>
      <c r="E631" s="96" t="e">
        <f t="shared" si="49"/>
        <v>#DIV/0!</v>
      </c>
    </row>
    <row r="632" spans="1:5" ht="14.25">
      <c r="A632" s="139" t="s">
        <v>287</v>
      </c>
      <c r="B632" s="136"/>
      <c r="C632" s="96" t="e">
        <f t="shared" si="48"/>
        <v>#DIV/0!</v>
      </c>
      <c r="D632" s="136"/>
      <c r="E632" s="96" t="e">
        <f t="shared" si="49"/>
        <v>#DIV/0!</v>
      </c>
    </row>
    <row r="633" spans="1:5" ht="14.25">
      <c r="A633" s="139" t="s">
        <v>288</v>
      </c>
      <c r="B633" s="136"/>
      <c r="C633" s="96" t="e">
        <f t="shared" si="48"/>
        <v>#DIV/0!</v>
      </c>
      <c r="D633" s="136"/>
      <c r="E633" s="96" t="e">
        <f t="shared" si="49"/>
        <v>#DIV/0!</v>
      </c>
    </row>
    <row r="634" spans="1:5" ht="14.25">
      <c r="A634" s="139" t="s">
        <v>289</v>
      </c>
      <c r="B634" s="136"/>
      <c r="C634" s="96" t="e">
        <f t="shared" si="48"/>
        <v>#DIV/0!</v>
      </c>
      <c r="D634" s="136"/>
      <c r="E634" s="96" t="e">
        <f t="shared" si="49"/>
        <v>#DIV/0!</v>
      </c>
    </row>
    <row r="635" spans="1:5" ht="14.25">
      <c r="A635" s="139" t="s">
        <v>290</v>
      </c>
      <c r="B635" s="136"/>
      <c r="C635" s="96" t="e">
        <f t="shared" si="48"/>
        <v>#DIV/0!</v>
      </c>
      <c r="D635" s="136"/>
      <c r="E635" s="96" t="e">
        <f t="shared" si="49"/>
        <v>#DIV/0!</v>
      </c>
    </row>
    <row r="636" spans="1:5" ht="14.25">
      <c r="A636" s="139" t="s">
        <v>373</v>
      </c>
      <c r="B636" s="136"/>
      <c r="C636" s="96" t="e">
        <f t="shared" si="48"/>
        <v>#DIV/0!</v>
      </c>
      <c r="D636" s="136"/>
      <c r="E636" s="96" t="e">
        <f t="shared" si="49"/>
        <v>#DIV/0!</v>
      </c>
    </row>
    <row r="637" spans="1:5" ht="15">
      <c r="A637" s="139" t="s">
        <v>363</v>
      </c>
      <c r="B637" s="136"/>
      <c r="C637" s="96" t="e">
        <f t="shared" si="48"/>
        <v>#DIV/0!</v>
      </c>
      <c r="D637" s="136"/>
      <c r="E637" s="96" t="e">
        <f t="shared" si="49"/>
        <v>#DIV/0!</v>
      </c>
    </row>
    <row r="638" spans="1:5" ht="15">
      <c r="A638" s="298" t="s">
        <v>361</v>
      </c>
      <c r="B638" s="136"/>
      <c r="C638" s="96" t="e">
        <f t="shared" si="48"/>
        <v>#DIV/0!</v>
      </c>
      <c r="D638" s="136"/>
      <c r="E638" s="96" t="e">
        <f t="shared" si="49"/>
        <v>#DIV/0!</v>
      </c>
    </row>
    <row r="639" spans="1:5" ht="15">
      <c r="A639" s="298" t="s">
        <v>362</v>
      </c>
      <c r="B639" s="136"/>
      <c r="C639" s="96" t="e">
        <f t="shared" si="48"/>
        <v>#DIV/0!</v>
      </c>
      <c r="D639" s="136"/>
      <c r="E639" s="96" t="e">
        <f t="shared" si="49"/>
        <v>#DIV/0!</v>
      </c>
    </row>
    <row r="640" spans="1:5" ht="15">
      <c r="A640" s="139" t="s">
        <v>285</v>
      </c>
      <c r="B640" s="136"/>
      <c r="C640" s="96" t="e">
        <f t="shared" si="48"/>
        <v>#DIV/0!</v>
      </c>
      <c r="D640" s="136"/>
      <c r="E640" s="96" t="e">
        <f t="shared" si="49"/>
        <v>#DIV/0!</v>
      </c>
    </row>
    <row r="641" spans="1:5" ht="15">
      <c r="A641" s="139" t="s">
        <v>327</v>
      </c>
      <c r="B641" s="136"/>
      <c r="C641" s="96" t="e">
        <f t="shared" si="48"/>
        <v>#DIV/0!</v>
      </c>
      <c r="D641" s="136"/>
      <c r="E641" s="96" t="e">
        <f t="shared" si="49"/>
        <v>#DIV/0!</v>
      </c>
    </row>
    <row r="642" spans="1:5" ht="15">
      <c r="A642" s="352" t="s">
        <v>337</v>
      </c>
      <c r="B642" s="136"/>
      <c r="C642" s="96" t="e">
        <f t="shared" si="48"/>
        <v>#DIV/0!</v>
      </c>
      <c r="D642" s="136"/>
      <c r="E642" s="96" t="e">
        <f t="shared" si="49"/>
        <v>#DIV/0!</v>
      </c>
    </row>
    <row r="643" spans="1:5" ht="15">
      <c r="A643" s="139" t="s">
        <v>374</v>
      </c>
      <c r="B643" s="136"/>
      <c r="C643" s="96" t="e">
        <f t="shared" si="48"/>
        <v>#DIV/0!</v>
      </c>
      <c r="D643" s="136"/>
      <c r="E643" s="96" t="e">
        <f t="shared" si="49"/>
        <v>#DIV/0!</v>
      </c>
    </row>
    <row r="644" spans="1:5" ht="15">
      <c r="A644" s="492" t="s">
        <v>375</v>
      </c>
      <c r="B644" s="136"/>
      <c r="C644" s="96" t="e">
        <f t="shared" si="48"/>
        <v>#DIV/0!</v>
      </c>
      <c r="D644" s="136"/>
      <c r="E644" s="96" t="e">
        <f t="shared" si="49"/>
        <v>#DIV/0!</v>
      </c>
    </row>
    <row r="645" spans="1:5" ht="15">
      <c r="A645" s="492" t="s">
        <v>376</v>
      </c>
      <c r="B645" s="136"/>
      <c r="C645" s="96" t="e">
        <f t="shared" si="48"/>
        <v>#DIV/0!</v>
      </c>
      <c r="D645" s="136"/>
      <c r="E645" s="96" t="e">
        <f t="shared" si="49"/>
        <v>#DIV/0!</v>
      </c>
    </row>
    <row r="646" spans="1:5" ht="15">
      <c r="A646" s="216" t="s">
        <v>401</v>
      </c>
      <c r="B646" s="136"/>
      <c r="C646" s="96" t="e">
        <f t="shared" si="48"/>
        <v>#DIV/0!</v>
      </c>
      <c r="D646" s="136"/>
      <c r="E646" s="96" t="e">
        <f t="shared" si="49"/>
        <v>#DIV/0!</v>
      </c>
    </row>
    <row r="647" spans="1:5" ht="15">
      <c r="A647" s="139" t="s">
        <v>406</v>
      </c>
      <c r="B647" s="136"/>
      <c r="C647" s="96" t="e">
        <f t="shared" si="48"/>
        <v>#DIV/0!</v>
      </c>
      <c r="D647" s="136"/>
      <c r="E647" s="96" t="e">
        <f t="shared" si="49"/>
        <v>#DIV/0!</v>
      </c>
    </row>
    <row r="648" spans="1:5" ht="15">
      <c r="A648" s="140" t="s">
        <v>407</v>
      </c>
      <c r="B648" s="136"/>
      <c r="C648" s="96" t="e">
        <f t="shared" si="48"/>
        <v>#DIV/0!</v>
      </c>
      <c r="D648" s="136"/>
      <c r="E648" s="96" t="e">
        <f t="shared" si="49"/>
        <v>#DIV/0!</v>
      </c>
    </row>
    <row r="649" spans="1:5" ht="15">
      <c r="A649" s="139" t="s">
        <v>408</v>
      </c>
      <c r="B649" s="136"/>
      <c r="C649" s="96" t="e">
        <f t="shared" si="48"/>
        <v>#DIV/0!</v>
      </c>
      <c r="D649" s="136"/>
      <c r="E649" s="96" t="e">
        <f t="shared" si="49"/>
        <v>#DIV/0!</v>
      </c>
    </row>
    <row r="650" spans="1:5" ht="15">
      <c r="A650" s="352" t="s">
        <v>409</v>
      </c>
      <c r="B650" s="136"/>
      <c r="C650" s="96" t="e">
        <f t="shared" si="48"/>
        <v>#DIV/0!</v>
      </c>
      <c r="D650" s="136"/>
      <c r="E650" s="96" t="e">
        <f t="shared" si="49"/>
        <v>#DIV/0!</v>
      </c>
    </row>
    <row r="651" spans="1:5" ht="15">
      <c r="A651" s="351" t="s">
        <v>410</v>
      </c>
      <c r="B651" s="136"/>
      <c r="C651" s="96" t="e">
        <f t="shared" si="48"/>
        <v>#DIV/0!</v>
      </c>
      <c r="D651" s="136"/>
      <c r="E651" s="96" t="e">
        <f t="shared" si="49"/>
        <v>#DIV/0!</v>
      </c>
    </row>
    <row r="652" spans="1:5" ht="15">
      <c r="A652" s="140" t="s">
        <v>411</v>
      </c>
      <c r="B652" s="136"/>
      <c r="C652" s="96" t="e">
        <f t="shared" si="48"/>
        <v>#DIV/0!</v>
      </c>
      <c r="D652" s="136"/>
      <c r="E652" s="96" t="e">
        <f t="shared" si="49"/>
        <v>#DIV/0!</v>
      </c>
    </row>
    <row r="653" spans="1:5" ht="15">
      <c r="A653" s="140" t="s">
        <v>412</v>
      </c>
      <c r="B653" s="136"/>
      <c r="C653" s="96" t="e">
        <f t="shared" si="48"/>
        <v>#DIV/0!</v>
      </c>
      <c r="D653" s="136"/>
      <c r="E653" s="96" t="e">
        <f t="shared" si="49"/>
        <v>#DIV/0!</v>
      </c>
    </row>
    <row r="654" spans="1:5" ht="15">
      <c r="A654" s="298" t="s">
        <v>303</v>
      </c>
      <c r="B654" s="136"/>
      <c r="C654" s="96" t="e">
        <f t="shared" si="48"/>
        <v>#DIV/0!</v>
      </c>
      <c r="D654" s="136"/>
      <c r="E654" s="96" t="e">
        <f t="shared" si="49"/>
        <v>#DIV/0!</v>
      </c>
    </row>
    <row r="655" spans="1:5" ht="15">
      <c r="A655" s="298" t="s">
        <v>299</v>
      </c>
      <c r="B655" s="136"/>
      <c r="C655" s="96" t="e">
        <f t="shared" si="48"/>
        <v>#DIV/0!</v>
      </c>
      <c r="D655" s="136"/>
      <c r="E655" s="96" t="e">
        <f t="shared" si="49"/>
        <v>#DIV/0!</v>
      </c>
    </row>
    <row r="656" spans="1:5" ht="15">
      <c r="A656" s="298" t="s">
        <v>300</v>
      </c>
      <c r="B656" s="136"/>
      <c r="C656" s="96" t="e">
        <f t="shared" si="48"/>
        <v>#DIV/0!</v>
      </c>
      <c r="D656" s="136"/>
      <c r="E656" s="96" t="e">
        <f t="shared" si="49"/>
        <v>#DIV/0!</v>
      </c>
    </row>
    <row r="657" spans="1:5" ht="15">
      <c r="A657" s="298" t="s">
        <v>405</v>
      </c>
      <c r="B657" s="136"/>
      <c r="C657" s="96" t="e">
        <f t="shared" si="48"/>
        <v>#DIV/0!</v>
      </c>
      <c r="D657" s="136"/>
      <c r="E657" s="96" t="e">
        <f t="shared" si="49"/>
        <v>#DIV/0!</v>
      </c>
    </row>
    <row r="658" spans="1:5" ht="15">
      <c r="A658" s="298" t="s">
        <v>404</v>
      </c>
      <c r="B658" s="136"/>
      <c r="C658" s="96" t="e">
        <f t="shared" si="48"/>
        <v>#DIV/0!</v>
      </c>
      <c r="D658" s="136"/>
      <c r="E658" s="96" t="e">
        <f t="shared" si="49"/>
        <v>#DIV/0!</v>
      </c>
    </row>
    <row r="659" spans="1:5" ht="15">
      <c r="A659" s="139" t="s">
        <v>270</v>
      </c>
      <c r="B659" s="136"/>
      <c r="C659" s="96" t="e">
        <f t="shared" si="48"/>
        <v>#DIV/0!</v>
      </c>
      <c r="D659" s="136"/>
      <c r="E659" s="96" t="e">
        <f t="shared" si="49"/>
        <v>#DIV/0!</v>
      </c>
    </row>
    <row r="660" spans="1:5" ht="15">
      <c r="A660" s="139" t="s">
        <v>271</v>
      </c>
      <c r="B660" s="136"/>
      <c r="C660" s="96" t="e">
        <f aca="true" t="shared" si="50" ref="C660:C691">B660/B$699*100</f>
        <v>#DIV/0!</v>
      </c>
      <c r="D660" s="136"/>
      <c r="E660" s="96" t="e">
        <f aca="true" t="shared" si="51" ref="E660:E691">D660/D$699*100</f>
        <v>#DIV/0!</v>
      </c>
    </row>
    <row r="661" spans="1:5" ht="15">
      <c r="A661" s="139" t="s">
        <v>269</v>
      </c>
      <c r="B661" s="136"/>
      <c r="C661" s="96" t="e">
        <f t="shared" si="50"/>
        <v>#DIV/0!</v>
      </c>
      <c r="D661" s="136"/>
      <c r="E661" s="96" t="e">
        <f t="shared" si="51"/>
        <v>#DIV/0!</v>
      </c>
    </row>
    <row r="662" spans="1:5" ht="15">
      <c r="A662" s="139" t="s">
        <v>272</v>
      </c>
      <c r="B662" s="136"/>
      <c r="C662" s="96" t="e">
        <f t="shared" si="50"/>
        <v>#DIV/0!</v>
      </c>
      <c r="D662" s="136"/>
      <c r="E662" s="96" t="e">
        <f t="shared" si="51"/>
        <v>#DIV/0!</v>
      </c>
    </row>
    <row r="663" spans="1:5" ht="15">
      <c r="A663" s="139" t="s">
        <v>371</v>
      </c>
      <c r="B663" s="136"/>
      <c r="C663" s="96" t="e">
        <f t="shared" si="50"/>
        <v>#DIV/0!</v>
      </c>
      <c r="D663" s="136"/>
      <c r="E663" s="96" t="e">
        <f t="shared" si="51"/>
        <v>#DIV/0!</v>
      </c>
    </row>
    <row r="664" spans="1:5" ht="15">
      <c r="A664" s="139" t="s">
        <v>372</v>
      </c>
      <c r="B664" s="136"/>
      <c r="C664" s="96" t="e">
        <f t="shared" si="50"/>
        <v>#DIV/0!</v>
      </c>
      <c r="D664" s="136"/>
      <c r="E664" s="96" t="e">
        <f t="shared" si="51"/>
        <v>#DIV/0!</v>
      </c>
    </row>
    <row r="665" spans="1:5" ht="15">
      <c r="A665" s="139" t="s">
        <v>302</v>
      </c>
      <c r="B665" s="136"/>
      <c r="C665" s="96" t="e">
        <f t="shared" si="50"/>
        <v>#DIV/0!</v>
      </c>
      <c r="D665" s="136"/>
      <c r="E665" s="96" t="e">
        <f t="shared" si="51"/>
        <v>#DIV/0!</v>
      </c>
    </row>
    <row r="666" spans="1:5" ht="15">
      <c r="A666" s="139" t="s">
        <v>336</v>
      </c>
      <c r="B666" s="136"/>
      <c r="C666" s="96" t="e">
        <f t="shared" si="50"/>
        <v>#DIV/0!</v>
      </c>
      <c r="D666" s="136"/>
      <c r="E666" s="96" t="e">
        <f t="shared" si="51"/>
        <v>#DIV/0!</v>
      </c>
    </row>
    <row r="667" spans="1:5" ht="15">
      <c r="A667" s="139" t="s">
        <v>301</v>
      </c>
      <c r="B667" s="136"/>
      <c r="C667" s="96" t="e">
        <f t="shared" si="50"/>
        <v>#DIV/0!</v>
      </c>
      <c r="D667" s="136"/>
      <c r="E667" s="96" t="e">
        <f t="shared" si="51"/>
        <v>#DIV/0!</v>
      </c>
    </row>
    <row r="668" spans="1:5" ht="15">
      <c r="A668" s="351" t="s">
        <v>339</v>
      </c>
      <c r="B668" s="136"/>
      <c r="C668" s="96" t="e">
        <f t="shared" si="50"/>
        <v>#DIV/0!</v>
      </c>
      <c r="D668" s="136"/>
      <c r="E668" s="96" t="e">
        <f t="shared" si="51"/>
        <v>#DIV/0!</v>
      </c>
    </row>
    <row r="669" spans="1:5" ht="15">
      <c r="A669" s="351" t="s">
        <v>340</v>
      </c>
      <c r="B669" s="136"/>
      <c r="C669" s="96" t="e">
        <f t="shared" si="50"/>
        <v>#DIV/0!</v>
      </c>
      <c r="D669" s="136"/>
      <c r="E669" s="96" t="e">
        <f t="shared" si="51"/>
        <v>#DIV/0!</v>
      </c>
    </row>
    <row r="670" spans="1:5" ht="15">
      <c r="A670" s="139" t="s">
        <v>364</v>
      </c>
      <c r="B670" s="136"/>
      <c r="C670" s="96" t="e">
        <f t="shared" si="50"/>
        <v>#DIV/0!</v>
      </c>
      <c r="D670" s="136"/>
      <c r="E670" s="96" t="e">
        <f t="shared" si="51"/>
        <v>#DIV/0!</v>
      </c>
    </row>
    <row r="671" spans="1:5" ht="15">
      <c r="A671" s="139" t="s">
        <v>365</v>
      </c>
      <c r="B671" s="136"/>
      <c r="C671" s="96" t="e">
        <f t="shared" si="50"/>
        <v>#DIV/0!</v>
      </c>
      <c r="D671" s="136"/>
      <c r="E671" s="96" t="e">
        <f t="shared" si="51"/>
        <v>#DIV/0!</v>
      </c>
    </row>
    <row r="672" spans="1:5" ht="15">
      <c r="A672" s="139" t="s">
        <v>366</v>
      </c>
      <c r="B672" s="136"/>
      <c r="C672" s="96" t="e">
        <f t="shared" si="50"/>
        <v>#DIV/0!</v>
      </c>
      <c r="D672" s="136"/>
      <c r="E672" s="96" t="e">
        <f t="shared" si="51"/>
        <v>#DIV/0!</v>
      </c>
    </row>
    <row r="673" spans="1:5" ht="15">
      <c r="A673" s="352" t="s">
        <v>367</v>
      </c>
      <c r="B673" s="136"/>
      <c r="C673" s="96" t="e">
        <f t="shared" si="50"/>
        <v>#DIV/0!</v>
      </c>
      <c r="D673" s="136"/>
      <c r="E673" s="96" t="e">
        <f t="shared" si="51"/>
        <v>#DIV/0!</v>
      </c>
    </row>
    <row r="674" spans="1:5" ht="15">
      <c r="A674" s="528" t="s">
        <v>370</v>
      </c>
      <c r="B674" s="136"/>
      <c r="C674" s="96" t="e">
        <f t="shared" si="50"/>
        <v>#DIV/0!</v>
      </c>
      <c r="D674" s="136"/>
      <c r="E674" s="96" t="e">
        <f t="shared" si="51"/>
        <v>#DIV/0!</v>
      </c>
    </row>
    <row r="675" spans="1:5" ht="15">
      <c r="A675" s="529" t="s">
        <v>368</v>
      </c>
      <c r="B675" s="137"/>
      <c r="C675" s="96" t="e">
        <f t="shared" si="50"/>
        <v>#DIV/0!</v>
      </c>
      <c r="D675" s="137"/>
      <c r="E675" s="96" t="e">
        <f t="shared" si="51"/>
        <v>#DIV/0!</v>
      </c>
    </row>
    <row r="676" spans="1:5" ht="15">
      <c r="A676" s="529" t="s">
        <v>369</v>
      </c>
      <c r="B676" s="137"/>
      <c r="C676" s="96" t="e">
        <f t="shared" si="50"/>
        <v>#DIV/0!</v>
      </c>
      <c r="D676" s="137"/>
      <c r="E676" s="96" t="e">
        <f t="shared" si="51"/>
        <v>#DIV/0!</v>
      </c>
    </row>
    <row r="677" spans="1:5" ht="15">
      <c r="A677" s="530" t="s">
        <v>377</v>
      </c>
      <c r="B677" s="137"/>
      <c r="C677" s="96" t="e">
        <f t="shared" si="50"/>
        <v>#DIV/0!</v>
      </c>
      <c r="D677" s="137"/>
      <c r="E677" s="96" t="e">
        <f t="shared" si="51"/>
        <v>#DIV/0!</v>
      </c>
    </row>
    <row r="678" spans="1:5" ht="15">
      <c r="A678" s="298" t="s">
        <v>378</v>
      </c>
      <c r="B678" s="136"/>
      <c r="C678" s="96" t="e">
        <f t="shared" si="50"/>
        <v>#DIV/0!</v>
      </c>
      <c r="D678" s="136"/>
      <c r="E678" s="96" t="e">
        <f t="shared" si="51"/>
        <v>#DIV/0!</v>
      </c>
    </row>
    <row r="679" spans="1:5" ht="15">
      <c r="A679" s="298" t="s">
        <v>379</v>
      </c>
      <c r="B679" s="136"/>
      <c r="C679" s="96" t="e">
        <f t="shared" si="50"/>
        <v>#DIV/0!</v>
      </c>
      <c r="D679" s="136"/>
      <c r="E679" s="96" t="e">
        <f t="shared" si="51"/>
        <v>#DIV/0!</v>
      </c>
    </row>
    <row r="680" spans="1:5" ht="15">
      <c r="A680" s="491" t="s">
        <v>380</v>
      </c>
      <c r="B680" s="136"/>
      <c r="C680" s="96" t="e">
        <f t="shared" si="50"/>
        <v>#DIV/0!</v>
      </c>
      <c r="D680" s="136"/>
      <c r="E680" s="96" t="e">
        <f t="shared" si="51"/>
        <v>#DIV/0!</v>
      </c>
    </row>
    <row r="681" spans="1:5" ht="15">
      <c r="A681" s="298" t="s">
        <v>381</v>
      </c>
      <c r="B681" s="136"/>
      <c r="C681" s="96" t="e">
        <f t="shared" si="50"/>
        <v>#DIV/0!</v>
      </c>
      <c r="D681" s="136"/>
      <c r="E681" s="96" t="e">
        <f t="shared" si="51"/>
        <v>#DIV/0!</v>
      </c>
    </row>
    <row r="682" spans="1:5" ht="15">
      <c r="A682" s="298" t="s">
        <v>382</v>
      </c>
      <c r="B682" s="137"/>
      <c r="C682" s="96" t="e">
        <f t="shared" si="50"/>
        <v>#DIV/0!</v>
      </c>
      <c r="D682" s="137"/>
      <c r="E682" s="96" t="e">
        <f t="shared" si="51"/>
        <v>#DIV/0!</v>
      </c>
    </row>
    <row r="683" spans="1:5" ht="15">
      <c r="A683" s="139" t="s">
        <v>292</v>
      </c>
      <c r="B683" s="137"/>
      <c r="C683" s="96" t="e">
        <f t="shared" si="50"/>
        <v>#DIV/0!</v>
      </c>
      <c r="D683" s="137"/>
      <c r="E683" s="96" t="e">
        <f t="shared" si="51"/>
        <v>#DIV/0!</v>
      </c>
    </row>
    <row r="684" spans="1:5" ht="15">
      <c r="A684" s="139" t="s">
        <v>293</v>
      </c>
      <c r="B684" s="137"/>
      <c r="C684" s="96" t="e">
        <f t="shared" si="50"/>
        <v>#DIV/0!</v>
      </c>
      <c r="D684" s="137"/>
      <c r="E684" s="96" t="e">
        <f t="shared" si="51"/>
        <v>#DIV/0!</v>
      </c>
    </row>
    <row r="685" spans="1:5" ht="15">
      <c r="A685" s="352" t="s">
        <v>341</v>
      </c>
      <c r="B685" s="137"/>
      <c r="C685" s="96" t="e">
        <f t="shared" si="50"/>
        <v>#DIV/0!</v>
      </c>
      <c r="D685" s="137"/>
      <c r="E685" s="96" t="e">
        <f t="shared" si="51"/>
        <v>#DIV/0!</v>
      </c>
    </row>
    <row r="686" spans="1:5" ht="15">
      <c r="A686" s="139" t="s">
        <v>294</v>
      </c>
      <c r="B686" s="137"/>
      <c r="C686" s="96" t="e">
        <f t="shared" si="50"/>
        <v>#DIV/0!</v>
      </c>
      <c r="D686" s="137"/>
      <c r="E686" s="96" t="e">
        <f t="shared" si="51"/>
        <v>#DIV/0!</v>
      </c>
    </row>
    <row r="687" spans="1:5" ht="15">
      <c r="A687" s="139" t="s">
        <v>295</v>
      </c>
      <c r="B687" s="137"/>
      <c r="C687" s="96" t="e">
        <f t="shared" si="50"/>
        <v>#DIV/0!</v>
      </c>
      <c r="D687" s="137"/>
      <c r="E687" s="96" t="e">
        <f t="shared" si="51"/>
        <v>#DIV/0!</v>
      </c>
    </row>
    <row r="688" spans="1:5" ht="15">
      <c r="A688" s="139" t="s">
        <v>296</v>
      </c>
      <c r="B688" s="137"/>
      <c r="C688" s="96" t="e">
        <f t="shared" si="50"/>
        <v>#DIV/0!</v>
      </c>
      <c r="D688" s="137"/>
      <c r="E688" s="96" t="e">
        <f t="shared" si="51"/>
        <v>#DIV/0!</v>
      </c>
    </row>
    <row r="689" spans="1:5" ht="15">
      <c r="A689" s="139" t="s">
        <v>326</v>
      </c>
      <c r="B689" s="137"/>
      <c r="C689" s="96" t="e">
        <f t="shared" si="50"/>
        <v>#DIV/0!</v>
      </c>
      <c r="D689" s="137"/>
      <c r="E689" s="96" t="e">
        <f t="shared" si="51"/>
        <v>#DIV/0!</v>
      </c>
    </row>
    <row r="690" spans="1:5" ht="15">
      <c r="A690" s="139" t="s">
        <v>273</v>
      </c>
      <c r="B690" s="137"/>
      <c r="C690" s="96" t="e">
        <f t="shared" si="50"/>
        <v>#DIV/0!</v>
      </c>
      <c r="D690" s="137"/>
      <c r="E690" s="96" t="e">
        <f t="shared" si="51"/>
        <v>#DIV/0!</v>
      </c>
    </row>
    <row r="691" spans="1:5" ht="15">
      <c r="A691" s="139" t="s">
        <v>274</v>
      </c>
      <c r="B691" s="137"/>
      <c r="C691" s="96" t="e">
        <f t="shared" si="50"/>
        <v>#DIV/0!</v>
      </c>
      <c r="D691" s="137"/>
      <c r="E691" s="96" t="e">
        <f t="shared" si="51"/>
        <v>#DIV/0!</v>
      </c>
    </row>
    <row r="692" spans="1:5" ht="15">
      <c r="A692" s="352" t="s">
        <v>342</v>
      </c>
      <c r="B692" s="137"/>
      <c r="C692" s="96" t="e">
        <f aca="true" t="shared" si="52" ref="C692:C698">B692/B$699*100</f>
        <v>#DIV/0!</v>
      </c>
      <c r="D692" s="137"/>
      <c r="E692" s="96" t="e">
        <f aca="true" t="shared" si="53" ref="E692:E698">D692/D$699*100</f>
        <v>#DIV/0!</v>
      </c>
    </row>
    <row r="693" spans="1:5" ht="15">
      <c r="A693" s="140" t="s">
        <v>291</v>
      </c>
      <c r="B693" s="137"/>
      <c r="C693" s="96" t="e">
        <f t="shared" si="52"/>
        <v>#DIV/0!</v>
      </c>
      <c r="D693" s="137"/>
      <c r="E693" s="96" t="e">
        <f t="shared" si="53"/>
        <v>#DIV/0!</v>
      </c>
    </row>
    <row r="694" spans="1:5" ht="15">
      <c r="A694" s="140" t="s">
        <v>298</v>
      </c>
      <c r="B694" s="137"/>
      <c r="C694" s="96" t="e">
        <f t="shared" si="52"/>
        <v>#DIV/0!</v>
      </c>
      <c r="D694" s="137"/>
      <c r="E694" s="96" t="e">
        <f t="shared" si="53"/>
        <v>#DIV/0!</v>
      </c>
    </row>
    <row r="695" spans="1:5" ht="15">
      <c r="A695" s="351" t="s">
        <v>343</v>
      </c>
      <c r="B695" s="137"/>
      <c r="C695" s="96" t="e">
        <f t="shared" si="52"/>
        <v>#DIV/0!</v>
      </c>
      <c r="D695" s="137"/>
      <c r="E695" s="96" t="e">
        <f t="shared" si="53"/>
        <v>#DIV/0!</v>
      </c>
    </row>
    <row r="696" spans="1:5" ht="15">
      <c r="A696" s="216" t="s">
        <v>402</v>
      </c>
      <c r="B696" s="137"/>
      <c r="C696" s="96" t="e">
        <f t="shared" si="52"/>
        <v>#DIV/0!</v>
      </c>
      <c r="D696" s="137"/>
      <c r="E696" s="96" t="e">
        <f t="shared" si="53"/>
        <v>#DIV/0!</v>
      </c>
    </row>
    <row r="697" spans="1:5" ht="15">
      <c r="A697" s="216" t="s">
        <v>403</v>
      </c>
      <c r="B697" s="137"/>
      <c r="C697" s="96" t="e">
        <f t="shared" si="52"/>
        <v>#DIV/0!</v>
      </c>
      <c r="D697" s="137"/>
      <c r="E697" s="96" t="e">
        <f t="shared" si="53"/>
        <v>#DIV/0!</v>
      </c>
    </row>
    <row r="698" spans="1:5" ht="15" thickBot="1">
      <c r="A698" s="141" t="s">
        <v>383</v>
      </c>
      <c r="B698" s="137"/>
      <c r="C698" s="96" t="e">
        <f t="shared" si="52"/>
        <v>#DIV/0!</v>
      </c>
      <c r="D698" s="137"/>
      <c r="E698" s="96" t="e">
        <f t="shared" si="53"/>
        <v>#DIV/0!</v>
      </c>
    </row>
    <row r="699" spans="1:5" ht="16.5" thickBot="1">
      <c r="A699" s="677" t="s">
        <v>256</v>
      </c>
      <c r="B699" s="678">
        <f>SUM(B628:B698)</f>
        <v>0</v>
      </c>
      <c r="C699" s="698"/>
      <c r="D699" s="678">
        <f>SUM(D628:D698)</f>
        <v>0</v>
      </c>
      <c r="E699" s="699"/>
    </row>
    <row r="700" spans="1:5" ht="16.5" thickBot="1">
      <c r="A700" s="237" t="s">
        <v>284</v>
      </c>
      <c r="B700" s="362">
        <f>'Plan2 - UTI'!C173</f>
        <v>0</v>
      </c>
      <c r="D700" s="363">
        <f>SUM('Plan3 - UTINeo'!C140:C144)</f>
        <v>0</v>
      </c>
      <c r="E700" s="32"/>
    </row>
    <row r="701" spans="1:5" ht="15.75" thickBot="1">
      <c r="A701" s="49"/>
      <c r="B701" s="33"/>
      <c r="C701" s="32"/>
      <c r="D701" s="33"/>
      <c r="E701" s="32"/>
    </row>
    <row r="702" spans="1:5" ht="16.5" thickBot="1">
      <c r="A702" s="669" t="s">
        <v>48</v>
      </c>
      <c r="B702" s="697" t="s">
        <v>196</v>
      </c>
      <c r="C702" s="671"/>
      <c r="D702" s="672" t="s">
        <v>82</v>
      </c>
      <c r="E702" s="673"/>
    </row>
    <row r="703" spans="1:5" ht="26.25" customHeight="1" thickBot="1">
      <c r="A703" s="142" t="s">
        <v>252</v>
      </c>
      <c r="B703" s="143" t="s">
        <v>253</v>
      </c>
      <c r="C703" s="143" t="s">
        <v>254</v>
      </c>
      <c r="D703" s="143" t="s">
        <v>255</v>
      </c>
      <c r="E703" s="143" t="s">
        <v>254</v>
      </c>
    </row>
    <row r="704" spans="1:5" ht="14.25">
      <c r="A704" s="139" t="s">
        <v>360</v>
      </c>
      <c r="B704" s="135"/>
      <c r="C704" s="138" t="e">
        <f aca="true" t="shared" si="54" ref="C704:C735">B704/B$775*100</f>
        <v>#DIV/0!</v>
      </c>
      <c r="D704" s="135"/>
      <c r="E704" s="138" t="e">
        <f aca="true" t="shared" si="55" ref="E704:E735">D704/D$775*100</f>
        <v>#DIV/0!</v>
      </c>
    </row>
    <row r="705" spans="1:5" ht="14.25">
      <c r="A705" s="139" t="s">
        <v>358</v>
      </c>
      <c r="B705" s="136"/>
      <c r="C705" s="96" t="e">
        <f t="shared" si="54"/>
        <v>#DIV/0!</v>
      </c>
      <c r="D705" s="136"/>
      <c r="E705" s="96" t="e">
        <f t="shared" si="55"/>
        <v>#DIV/0!</v>
      </c>
    </row>
    <row r="706" spans="1:5" ht="14.25">
      <c r="A706" s="139" t="s">
        <v>359</v>
      </c>
      <c r="B706" s="136"/>
      <c r="C706" s="96" t="e">
        <f t="shared" si="54"/>
        <v>#DIV/0!</v>
      </c>
      <c r="D706" s="136"/>
      <c r="E706" s="96" t="e">
        <f t="shared" si="55"/>
        <v>#DIV/0!</v>
      </c>
    </row>
    <row r="707" spans="1:5" ht="14.25">
      <c r="A707" s="139" t="s">
        <v>286</v>
      </c>
      <c r="B707" s="136"/>
      <c r="C707" s="96" t="e">
        <f t="shared" si="54"/>
        <v>#DIV/0!</v>
      </c>
      <c r="D707" s="136"/>
      <c r="E707" s="96" t="e">
        <f t="shared" si="55"/>
        <v>#DIV/0!</v>
      </c>
    </row>
    <row r="708" spans="1:5" ht="14.25">
      <c r="A708" s="139" t="s">
        <v>287</v>
      </c>
      <c r="B708" s="136"/>
      <c r="C708" s="96" t="e">
        <f t="shared" si="54"/>
        <v>#DIV/0!</v>
      </c>
      <c r="D708" s="136"/>
      <c r="E708" s="96" t="e">
        <f t="shared" si="55"/>
        <v>#DIV/0!</v>
      </c>
    </row>
    <row r="709" spans="1:5" ht="14.25">
      <c r="A709" s="139" t="s">
        <v>288</v>
      </c>
      <c r="B709" s="136"/>
      <c r="C709" s="96" t="e">
        <f t="shared" si="54"/>
        <v>#DIV/0!</v>
      </c>
      <c r="D709" s="136"/>
      <c r="E709" s="96" t="e">
        <f t="shared" si="55"/>
        <v>#DIV/0!</v>
      </c>
    </row>
    <row r="710" spans="1:5" ht="14.25">
      <c r="A710" s="139" t="s">
        <v>289</v>
      </c>
      <c r="B710" s="136"/>
      <c r="C710" s="96" t="e">
        <f t="shared" si="54"/>
        <v>#DIV/0!</v>
      </c>
      <c r="D710" s="136"/>
      <c r="E710" s="96" t="e">
        <f t="shared" si="55"/>
        <v>#DIV/0!</v>
      </c>
    </row>
    <row r="711" spans="1:5" ht="14.25">
      <c r="A711" s="139" t="s">
        <v>290</v>
      </c>
      <c r="B711" s="136"/>
      <c r="C711" s="96" t="e">
        <f t="shared" si="54"/>
        <v>#DIV/0!</v>
      </c>
      <c r="D711" s="136"/>
      <c r="E711" s="96" t="e">
        <f t="shared" si="55"/>
        <v>#DIV/0!</v>
      </c>
    </row>
    <row r="712" spans="1:5" ht="14.25">
      <c r="A712" s="139" t="s">
        <v>373</v>
      </c>
      <c r="B712" s="136"/>
      <c r="C712" s="96" t="e">
        <f t="shared" si="54"/>
        <v>#DIV/0!</v>
      </c>
      <c r="D712" s="136"/>
      <c r="E712" s="96" t="e">
        <f t="shared" si="55"/>
        <v>#DIV/0!</v>
      </c>
    </row>
    <row r="713" spans="1:5" ht="15">
      <c r="A713" s="139" t="s">
        <v>363</v>
      </c>
      <c r="B713" s="136"/>
      <c r="C713" s="96" t="e">
        <f t="shared" si="54"/>
        <v>#DIV/0!</v>
      </c>
      <c r="D713" s="136"/>
      <c r="E713" s="96" t="e">
        <f t="shared" si="55"/>
        <v>#DIV/0!</v>
      </c>
    </row>
    <row r="714" spans="1:5" ht="15">
      <c r="A714" s="298" t="s">
        <v>361</v>
      </c>
      <c r="B714" s="136"/>
      <c r="C714" s="96" t="e">
        <f t="shared" si="54"/>
        <v>#DIV/0!</v>
      </c>
      <c r="D714" s="136"/>
      <c r="E714" s="96" t="e">
        <f t="shared" si="55"/>
        <v>#DIV/0!</v>
      </c>
    </row>
    <row r="715" spans="1:5" ht="15">
      <c r="A715" s="298" t="s">
        <v>362</v>
      </c>
      <c r="B715" s="136"/>
      <c r="C715" s="96" t="e">
        <f t="shared" si="54"/>
        <v>#DIV/0!</v>
      </c>
      <c r="D715" s="136"/>
      <c r="E715" s="96" t="e">
        <f t="shared" si="55"/>
        <v>#DIV/0!</v>
      </c>
    </row>
    <row r="716" spans="1:5" ht="15">
      <c r="A716" s="139" t="s">
        <v>285</v>
      </c>
      <c r="B716" s="136"/>
      <c r="C716" s="96" t="e">
        <f t="shared" si="54"/>
        <v>#DIV/0!</v>
      </c>
      <c r="D716" s="136"/>
      <c r="E716" s="96" t="e">
        <f t="shared" si="55"/>
        <v>#DIV/0!</v>
      </c>
    </row>
    <row r="717" spans="1:5" ht="15">
      <c r="A717" s="139" t="s">
        <v>327</v>
      </c>
      <c r="B717" s="136"/>
      <c r="C717" s="96" t="e">
        <f t="shared" si="54"/>
        <v>#DIV/0!</v>
      </c>
      <c r="D717" s="136"/>
      <c r="E717" s="96" t="e">
        <f t="shared" si="55"/>
        <v>#DIV/0!</v>
      </c>
    </row>
    <row r="718" spans="1:5" ht="15">
      <c r="A718" s="352" t="s">
        <v>337</v>
      </c>
      <c r="B718" s="136"/>
      <c r="C718" s="96" t="e">
        <f t="shared" si="54"/>
        <v>#DIV/0!</v>
      </c>
      <c r="D718" s="136"/>
      <c r="E718" s="96" t="e">
        <f t="shared" si="55"/>
        <v>#DIV/0!</v>
      </c>
    </row>
    <row r="719" spans="1:5" ht="15">
      <c r="A719" s="139" t="s">
        <v>374</v>
      </c>
      <c r="B719" s="136"/>
      <c r="C719" s="96" t="e">
        <f t="shared" si="54"/>
        <v>#DIV/0!</v>
      </c>
      <c r="D719" s="136"/>
      <c r="E719" s="96" t="e">
        <f t="shared" si="55"/>
        <v>#DIV/0!</v>
      </c>
    </row>
    <row r="720" spans="1:5" ht="15">
      <c r="A720" s="492" t="s">
        <v>375</v>
      </c>
      <c r="B720" s="136"/>
      <c r="C720" s="96" t="e">
        <f t="shared" si="54"/>
        <v>#DIV/0!</v>
      </c>
      <c r="D720" s="136"/>
      <c r="E720" s="96" t="e">
        <f t="shared" si="55"/>
        <v>#DIV/0!</v>
      </c>
    </row>
    <row r="721" spans="1:5" ht="15">
      <c r="A721" s="492" t="s">
        <v>376</v>
      </c>
      <c r="B721" s="136"/>
      <c r="C721" s="96" t="e">
        <f t="shared" si="54"/>
        <v>#DIV/0!</v>
      </c>
      <c r="D721" s="136"/>
      <c r="E721" s="96" t="e">
        <f t="shared" si="55"/>
        <v>#DIV/0!</v>
      </c>
    </row>
    <row r="722" spans="1:5" ht="15">
      <c r="A722" s="216" t="s">
        <v>401</v>
      </c>
      <c r="B722" s="136"/>
      <c r="C722" s="96" t="e">
        <f t="shared" si="54"/>
        <v>#DIV/0!</v>
      </c>
      <c r="D722" s="136"/>
      <c r="E722" s="96" t="e">
        <f t="shared" si="55"/>
        <v>#DIV/0!</v>
      </c>
    </row>
    <row r="723" spans="1:5" ht="15">
      <c r="A723" s="139" t="s">
        <v>406</v>
      </c>
      <c r="B723" s="136"/>
      <c r="C723" s="96" t="e">
        <f t="shared" si="54"/>
        <v>#DIV/0!</v>
      </c>
      <c r="D723" s="136"/>
      <c r="E723" s="96" t="e">
        <f t="shared" si="55"/>
        <v>#DIV/0!</v>
      </c>
    </row>
    <row r="724" spans="1:5" ht="15">
      <c r="A724" s="140" t="s">
        <v>407</v>
      </c>
      <c r="B724" s="136"/>
      <c r="C724" s="96" t="e">
        <f t="shared" si="54"/>
        <v>#DIV/0!</v>
      </c>
      <c r="D724" s="136"/>
      <c r="E724" s="96" t="e">
        <f t="shared" si="55"/>
        <v>#DIV/0!</v>
      </c>
    </row>
    <row r="725" spans="1:5" ht="15">
      <c r="A725" s="139" t="s">
        <v>408</v>
      </c>
      <c r="B725" s="136"/>
      <c r="C725" s="96" t="e">
        <f t="shared" si="54"/>
        <v>#DIV/0!</v>
      </c>
      <c r="D725" s="136"/>
      <c r="E725" s="96" t="e">
        <f t="shared" si="55"/>
        <v>#DIV/0!</v>
      </c>
    </row>
    <row r="726" spans="1:5" ht="15">
      <c r="A726" s="352" t="s">
        <v>409</v>
      </c>
      <c r="B726" s="136"/>
      <c r="C726" s="96" t="e">
        <f t="shared" si="54"/>
        <v>#DIV/0!</v>
      </c>
      <c r="D726" s="136"/>
      <c r="E726" s="96" t="e">
        <f t="shared" si="55"/>
        <v>#DIV/0!</v>
      </c>
    </row>
    <row r="727" spans="1:5" ht="15">
      <c r="A727" s="351" t="s">
        <v>410</v>
      </c>
      <c r="B727" s="136"/>
      <c r="C727" s="96" t="e">
        <f t="shared" si="54"/>
        <v>#DIV/0!</v>
      </c>
      <c r="D727" s="136"/>
      <c r="E727" s="96" t="e">
        <f t="shared" si="55"/>
        <v>#DIV/0!</v>
      </c>
    </row>
    <row r="728" spans="1:5" ht="15">
      <c r="A728" s="140" t="s">
        <v>411</v>
      </c>
      <c r="B728" s="136"/>
      <c r="C728" s="96" t="e">
        <f t="shared" si="54"/>
        <v>#DIV/0!</v>
      </c>
      <c r="D728" s="136"/>
      <c r="E728" s="96" t="e">
        <f t="shared" si="55"/>
        <v>#DIV/0!</v>
      </c>
    </row>
    <row r="729" spans="1:5" ht="15">
      <c r="A729" s="140" t="s">
        <v>412</v>
      </c>
      <c r="B729" s="136"/>
      <c r="C729" s="96" t="e">
        <f t="shared" si="54"/>
        <v>#DIV/0!</v>
      </c>
      <c r="D729" s="136"/>
      <c r="E729" s="96" t="e">
        <f t="shared" si="55"/>
        <v>#DIV/0!</v>
      </c>
    </row>
    <row r="730" spans="1:5" ht="15">
      <c r="A730" s="298" t="s">
        <v>303</v>
      </c>
      <c r="B730" s="136"/>
      <c r="C730" s="96" t="e">
        <f t="shared" si="54"/>
        <v>#DIV/0!</v>
      </c>
      <c r="D730" s="136"/>
      <c r="E730" s="96" t="e">
        <f t="shared" si="55"/>
        <v>#DIV/0!</v>
      </c>
    </row>
    <row r="731" spans="1:5" ht="15">
      <c r="A731" s="298" t="s">
        <v>299</v>
      </c>
      <c r="B731" s="136"/>
      <c r="C731" s="96" t="e">
        <f t="shared" si="54"/>
        <v>#DIV/0!</v>
      </c>
      <c r="D731" s="136"/>
      <c r="E731" s="96" t="e">
        <f t="shared" si="55"/>
        <v>#DIV/0!</v>
      </c>
    </row>
    <row r="732" spans="1:5" ht="15">
      <c r="A732" s="298" t="s">
        <v>300</v>
      </c>
      <c r="B732" s="136"/>
      <c r="C732" s="96" t="e">
        <f t="shared" si="54"/>
        <v>#DIV/0!</v>
      </c>
      <c r="D732" s="136"/>
      <c r="E732" s="96" t="e">
        <f t="shared" si="55"/>
        <v>#DIV/0!</v>
      </c>
    </row>
    <row r="733" spans="1:5" ht="15">
      <c r="A733" s="298" t="s">
        <v>405</v>
      </c>
      <c r="B733" s="136"/>
      <c r="C733" s="96" t="e">
        <f t="shared" si="54"/>
        <v>#DIV/0!</v>
      </c>
      <c r="D733" s="136"/>
      <c r="E733" s="96" t="e">
        <f t="shared" si="55"/>
        <v>#DIV/0!</v>
      </c>
    </row>
    <row r="734" spans="1:5" ht="15">
      <c r="A734" s="298" t="s">
        <v>404</v>
      </c>
      <c r="B734" s="136"/>
      <c r="C734" s="96" t="e">
        <f t="shared" si="54"/>
        <v>#DIV/0!</v>
      </c>
      <c r="D734" s="136"/>
      <c r="E734" s="96" t="e">
        <f t="shared" si="55"/>
        <v>#DIV/0!</v>
      </c>
    </row>
    <row r="735" spans="1:5" ht="15">
      <c r="A735" s="139" t="s">
        <v>270</v>
      </c>
      <c r="B735" s="136"/>
      <c r="C735" s="96" t="e">
        <f t="shared" si="54"/>
        <v>#DIV/0!</v>
      </c>
      <c r="D735" s="136"/>
      <c r="E735" s="96" t="e">
        <f t="shared" si="55"/>
        <v>#DIV/0!</v>
      </c>
    </row>
    <row r="736" spans="1:5" ht="15">
      <c r="A736" s="139" t="s">
        <v>271</v>
      </c>
      <c r="B736" s="136"/>
      <c r="C736" s="96" t="e">
        <f aca="true" t="shared" si="56" ref="C736:C767">B736/B$775*100</f>
        <v>#DIV/0!</v>
      </c>
      <c r="D736" s="136"/>
      <c r="E736" s="96" t="e">
        <f aca="true" t="shared" si="57" ref="E736:E767">D736/D$775*100</f>
        <v>#DIV/0!</v>
      </c>
    </row>
    <row r="737" spans="1:5" ht="15">
      <c r="A737" s="139" t="s">
        <v>269</v>
      </c>
      <c r="B737" s="136"/>
      <c r="C737" s="96" t="e">
        <f t="shared" si="56"/>
        <v>#DIV/0!</v>
      </c>
      <c r="D737" s="136"/>
      <c r="E737" s="96" t="e">
        <f t="shared" si="57"/>
        <v>#DIV/0!</v>
      </c>
    </row>
    <row r="738" spans="1:5" ht="15">
      <c r="A738" s="139" t="s">
        <v>272</v>
      </c>
      <c r="B738" s="136"/>
      <c r="C738" s="96" t="e">
        <f t="shared" si="56"/>
        <v>#DIV/0!</v>
      </c>
      <c r="D738" s="136"/>
      <c r="E738" s="96" t="e">
        <f t="shared" si="57"/>
        <v>#DIV/0!</v>
      </c>
    </row>
    <row r="739" spans="1:5" ht="15">
      <c r="A739" s="139" t="s">
        <v>371</v>
      </c>
      <c r="B739" s="136"/>
      <c r="C739" s="96" t="e">
        <f t="shared" si="56"/>
        <v>#DIV/0!</v>
      </c>
      <c r="D739" s="136"/>
      <c r="E739" s="96" t="e">
        <f t="shared" si="57"/>
        <v>#DIV/0!</v>
      </c>
    </row>
    <row r="740" spans="1:5" ht="15">
      <c r="A740" s="139" t="s">
        <v>372</v>
      </c>
      <c r="B740" s="136"/>
      <c r="C740" s="96" t="e">
        <f t="shared" si="56"/>
        <v>#DIV/0!</v>
      </c>
      <c r="D740" s="136"/>
      <c r="E740" s="96" t="e">
        <f t="shared" si="57"/>
        <v>#DIV/0!</v>
      </c>
    </row>
    <row r="741" spans="1:5" ht="15">
      <c r="A741" s="139" t="s">
        <v>302</v>
      </c>
      <c r="B741" s="136"/>
      <c r="C741" s="96" t="e">
        <f t="shared" si="56"/>
        <v>#DIV/0!</v>
      </c>
      <c r="D741" s="136"/>
      <c r="E741" s="96" t="e">
        <f t="shared" si="57"/>
        <v>#DIV/0!</v>
      </c>
    </row>
    <row r="742" spans="1:5" ht="15">
      <c r="A742" s="139" t="s">
        <v>336</v>
      </c>
      <c r="B742" s="136"/>
      <c r="C742" s="96" t="e">
        <f t="shared" si="56"/>
        <v>#DIV/0!</v>
      </c>
      <c r="D742" s="136"/>
      <c r="E742" s="96" t="e">
        <f t="shared" si="57"/>
        <v>#DIV/0!</v>
      </c>
    </row>
    <row r="743" spans="1:5" ht="15">
      <c r="A743" s="139" t="s">
        <v>301</v>
      </c>
      <c r="B743" s="136"/>
      <c r="C743" s="96" t="e">
        <f t="shared" si="56"/>
        <v>#DIV/0!</v>
      </c>
      <c r="D743" s="136"/>
      <c r="E743" s="96" t="e">
        <f t="shared" si="57"/>
        <v>#DIV/0!</v>
      </c>
    </row>
    <row r="744" spans="1:5" ht="15">
      <c r="A744" s="351" t="s">
        <v>339</v>
      </c>
      <c r="B744" s="136"/>
      <c r="C744" s="96" t="e">
        <f t="shared" si="56"/>
        <v>#DIV/0!</v>
      </c>
      <c r="D744" s="136"/>
      <c r="E744" s="96" t="e">
        <f t="shared" si="57"/>
        <v>#DIV/0!</v>
      </c>
    </row>
    <row r="745" spans="1:5" ht="15">
      <c r="A745" s="351" t="s">
        <v>340</v>
      </c>
      <c r="B745" s="136"/>
      <c r="C745" s="96" t="e">
        <f t="shared" si="56"/>
        <v>#DIV/0!</v>
      </c>
      <c r="D745" s="136"/>
      <c r="E745" s="96" t="e">
        <f t="shared" si="57"/>
        <v>#DIV/0!</v>
      </c>
    </row>
    <row r="746" spans="1:5" ht="13.5" customHeight="1">
      <c r="A746" s="139" t="s">
        <v>364</v>
      </c>
      <c r="B746" s="136"/>
      <c r="C746" s="96" t="e">
        <f t="shared" si="56"/>
        <v>#DIV/0!</v>
      </c>
      <c r="D746" s="136"/>
      <c r="E746" s="96" t="e">
        <f t="shared" si="57"/>
        <v>#DIV/0!</v>
      </c>
    </row>
    <row r="747" spans="1:5" ht="15">
      <c r="A747" s="139" t="s">
        <v>365</v>
      </c>
      <c r="B747" s="136"/>
      <c r="C747" s="96" t="e">
        <f t="shared" si="56"/>
        <v>#DIV/0!</v>
      </c>
      <c r="D747" s="136"/>
      <c r="E747" s="96" t="e">
        <f t="shared" si="57"/>
        <v>#DIV/0!</v>
      </c>
    </row>
    <row r="748" spans="1:5" ht="15">
      <c r="A748" s="139" t="s">
        <v>366</v>
      </c>
      <c r="B748" s="136"/>
      <c r="C748" s="96" t="e">
        <f t="shared" si="56"/>
        <v>#DIV/0!</v>
      </c>
      <c r="D748" s="136"/>
      <c r="E748" s="96" t="e">
        <f t="shared" si="57"/>
        <v>#DIV/0!</v>
      </c>
    </row>
    <row r="749" spans="1:5" ht="15">
      <c r="A749" s="352" t="s">
        <v>367</v>
      </c>
      <c r="B749" s="136"/>
      <c r="C749" s="96" t="e">
        <f t="shared" si="56"/>
        <v>#DIV/0!</v>
      </c>
      <c r="D749" s="136"/>
      <c r="E749" s="96" t="e">
        <f t="shared" si="57"/>
        <v>#DIV/0!</v>
      </c>
    </row>
    <row r="750" spans="1:5" ht="15">
      <c r="A750" s="528" t="s">
        <v>370</v>
      </c>
      <c r="B750" s="136"/>
      <c r="C750" s="96" t="e">
        <f t="shared" si="56"/>
        <v>#DIV/0!</v>
      </c>
      <c r="D750" s="136"/>
      <c r="E750" s="96" t="e">
        <f t="shared" si="57"/>
        <v>#DIV/0!</v>
      </c>
    </row>
    <row r="751" spans="1:5" ht="15">
      <c r="A751" s="529" t="s">
        <v>368</v>
      </c>
      <c r="B751" s="137"/>
      <c r="C751" s="96" t="e">
        <f t="shared" si="56"/>
        <v>#DIV/0!</v>
      </c>
      <c r="D751" s="137"/>
      <c r="E751" s="96" t="e">
        <f t="shared" si="57"/>
        <v>#DIV/0!</v>
      </c>
    </row>
    <row r="752" spans="1:5" ht="15">
      <c r="A752" s="529" t="s">
        <v>369</v>
      </c>
      <c r="B752" s="137"/>
      <c r="C752" s="96" t="e">
        <f t="shared" si="56"/>
        <v>#DIV/0!</v>
      </c>
      <c r="D752" s="137"/>
      <c r="E752" s="96" t="e">
        <f t="shared" si="57"/>
        <v>#DIV/0!</v>
      </c>
    </row>
    <row r="753" spans="1:5" ht="15">
      <c r="A753" s="530" t="s">
        <v>377</v>
      </c>
      <c r="B753" s="137"/>
      <c r="C753" s="96" t="e">
        <f t="shared" si="56"/>
        <v>#DIV/0!</v>
      </c>
      <c r="D753" s="137"/>
      <c r="E753" s="96" t="e">
        <f t="shared" si="57"/>
        <v>#DIV/0!</v>
      </c>
    </row>
    <row r="754" spans="1:5" ht="15">
      <c r="A754" s="298" t="s">
        <v>378</v>
      </c>
      <c r="B754" s="136"/>
      <c r="C754" s="96" t="e">
        <f t="shared" si="56"/>
        <v>#DIV/0!</v>
      </c>
      <c r="D754" s="136"/>
      <c r="E754" s="96" t="e">
        <f t="shared" si="57"/>
        <v>#DIV/0!</v>
      </c>
    </row>
    <row r="755" spans="1:5" ht="15">
      <c r="A755" s="298" t="s">
        <v>379</v>
      </c>
      <c r="B755" s="136"/>
      <c r="C755" s="96" t="e">
        <f t="shared" si="56"/>
        <v>#DIV/0!</v>
      </c>
      <c r="D755" s="136"/>
      <c r="E755" s="96" t="e">
        <f t="shared" si="57"/>
        <v>#DIV/0!</v>
      </c>
    </row>
    <row r="756" spans="1:5" ht="15">
      <c r="A756" s="491" t="s">
        <v>380</v>
      </c>
      <c r="B756" s="136"/>
      <c r="C756" s="96" t="e">
        <f t="shared" si="56"/>
        <v>#DIV/0!</v>
      </c>
      <c r="D756" s="136"/>
      <c r="E756" s="96" t="e">
        <f t="shared" si="57"/>
        <v>#DIV/0!</v>
      </c>
    </row>
    <row r="757" spans="1:5" ht="15">
      <c r="A757" s="298" t="s">
        <v>381</v>
      </c>
      <c r="B757" s="136"/>
      <c r="C757" s="96" t="e">
        <f t="shared" si="56"/>
        <v>#DIV/0!</v>
      </c>
      <c r="D757" s="136"/>
      <c r="E757" s="96" t="e">
        <f t="shared" si="57"/>
        <v>#DIV/0!</v>
      </c>
    </row>
    <row r="758" spans="1:5" ht="15">
      <c r="A758" s="298" t="s">
        <v>382</v>
      </c>
      <c r="B758" s="137"/>
      <c r="C758" s="96" t="e">
        <f t="shared" si="56"/>
        <v>#DIV/0!</v>
      </c>
      <c r="D758" s="137"/>
      <c r="E758" s="96" t="e">
        <f t="shared" si="57"/>
        <v>#DIV/0!</v>
      </c>
    </row>
    <row r="759" spans="1:5" ht="15">
      <c r="A759" s="139" t="s">
        <v>292</v>
      </c>
      <c r="B759" s="137"/>
      <c r="C759" s="96" t="e">
        <f t="shared" si="56"/>
        <v>#DIV/0!</v>
      </c>
      <c r="D759" s="137"/>
      <c r="E759" s="96" t="e">
        <f t="shared" si="57"/>
        <v>#DIV/0!</v>
      </c>
    </row>
    <row r="760" spans="1:5" ht="15">
      <c r="A760" s="139" t="s">
        <v>293</v>
      </c>
      <c r="B760" s="137"/>
      <c r="C760" s="96" t="e">
        <f t="shared" si="56"/>
        <v>#DIV/0!</v>
      </c>
      <c r="D760" s="137"/>
      <c r="E760" s="96" t="e">
        <f t="shared" si="57"/>
        <v>#DIV/0!</v>
      </c>
    </row>
    <row r="761" spans="1:5" ht="15">
      <c r="A761" s="352" t="s">
        <v>341</v>
      </c>
      <c r="B761" s="137"/>
      <c r="C761" s="96" t="e">
        <f t="shared" si="56"/>
        <v>#DIV/0!</v>
      </c>
      <c r="D761" s="137"/>
      <c r="E761" s="96" t="e">
        <f t="shared" si="57"/>
        <v>#DIV/0!</v>
      </c>
    </row>
    <row r="762" spans="1:5" ht="15">
      <c r="A762" s="139" t="s">
        <v>294</v>
      </c>
      <c r="B762" s="137"/>
      <c r="C762" s="96" t="e">
        <f t="shared" si="56"/>
        <v>#DIV/0!</v>
      </c>
      <c r="D762" s="137"/>
      <c r="E762" s="96" t="e">
        <f t="shared" si="57"/>
        <v>#DIV/0!</v>
      </c>
    </row>
    <row r="763" spans="1:5" ht="15">
      <c r="A763" s="139" t="s">
        <v>295</v>
      </c>
      <c r="B763" s="137"/>
      <c r="C763" s="96" t="e">
        <f t="shared" si="56"/>
        <v>#DIV/0!</v>
      </c>
      <c r="D763" s="137"/>
      <c r="E763" s="96" t="e">
        <f t="shared" si="57"/>
        <v>#DIV/0!</v>
      </c>
    </row>
    <row r="764" spans="1:5" ht="15">
      <c r="A764" s="139" t="s">
        <v>296</v>
      </c>
      <c r="B764" s="137"/>
      <c r="C764" s="96" t="e">
        <f t="shared" si="56"/>
        <v>#DIV/0!</v>
      </c>
      <c r="D764" s="137"/>
      <c r="E764" s="96" t="e">
        <f t="shared" si="57"/>
        <v>#DIV/0!</v>
      </c>
    </row>
    <row r="765" spans="1:5" ht="15">
      <c r="A765" s="139" t="s">
        <v>326</v>
      </c>
      <c r="B765" s="137"/>
      <c r="C765" s="96" t="e">
        <f t="shared" si="56"/>
        <v>#DIV/0!</v>
      </c>
      <c r="D765" s="137"/>
      <c r="E765" s="96" t="e">
        <f t="shared" si="57"/>
        <v>#DIV/0!</v>
      </c>
    </row>
    <row r="766" spans="1:5" ht="15">
      <c r="A766" s="139" t="s">
        <v>273</v>
      </c>
      <c r="B766" s="137"/>
      <c r="C766" s="96" t="e">
        <f t="shared" si="56"/>
        <v>#DIV/0!</v>
      </c>
      <c r="D766" s="137"/>
      <c r="E766" s="96" t="e">
        <f t="shared" si="57"/>
        <v>#DIV/0!</v>
      </c>
    </row>
    <row r="767" spans="1:5" ht="15">
      <c r="A767" s="139" t="s">
        <v>274</v>
      </c>
      <c r="B767" s="137"/>
      <c r="C767" s="96" t="e">
        <f t="shared" si="56"/>
        <v>#DIV/0!</v>
      </c>
      <c r="D767" s="137"/>
      <c r="E767" s="96" t="e">
        <f t="shared" si="57"/>
        <v>#DIV/0!</v>
      </c>
    </row>
    <row r="768" spans="1:5" ht="15">
      <c r="A768" s="352" t="s">
        <v>342</v>
      </c>
      <c r="B768" s="137"/>
      <c r="C768" s="96" t="e">
        <f aca="true" t="shared" si="58" ref="C768:C774">B768/B$775*100</f>
        <v>#DIV/0!</v>
      </c>
      <c r="D768" s="137"/>
      <c r="E768" s="96" t="e">
        <f aca="true" t="shared" si="59" ref="E768:E774">D768/D$775*100</f>
        <v>#DIV/0!</v>
      </c>
    </row>
    <row r="769" spans="1:5" ht="15">
      <c r="A769" s="140" t="s">
        <v>291</v>
      </c>
      <c r="B769" s="137"/>
      <c r="C769" s="96" t="e">
        <f t="shared" si="58"/>
        <v>#DIV/0!</v>
      </c>
      <c r="D769" s="137"/>
      <c r="E769" s="96" t="e">
        <f t="shared" si="59"/>
        <v>#DIV/0!</v>
      </c>
    </row>
    <row r="770" spans="1:5" ht="15">
      <c r="A770" s="140" t="s">
        <v>298</v>
      </c>
      <c r="B770" s="137"/>
      <c r="C770" s="96" t="e">
        <f t="shared" si="58"/>
        <v>#DIV/0!</v>
      </c>
      <c r="D770" s="137"/>
      <c r="E770" s="96" t="e">
        <f t="shared" si="59"/>
        <v>#DIV/0!</v>
      </c>
    </row>
    <row r="771" spans="1:5" ht="15">
      <c r="A771" s="351" t="s">
        <v>343</v>
      </c>
      <c r="B771" s="137"/>
      <c r="C771" s="96" t="e">
        <f t="shared" si="58"/>
        <v>#DIV/0!</v>
      </c>
      <c r="D771" s="137"/>
      <c r="E771" s="96" t="e">
        <f t="shared" si="59"/>
        <v>#DIV/0!</v>
      </c>
    </row>
    <row r="772" spans="1:5" ht="15">
      <c r="A772" s="216" t="s">
        <v>402</v>
      </c>
      <c r="B772" s="137"/>
      <c r="C772" s="96" t="e">
        <f t="shared" si="58"/>
        <v>#DIV/0!</v>
      </c>
      <c r="D772" s="137"/>
      <c r="E772" s="96" t="e">
        <f t="shared" si="59"/>
        <v>#DIV/0!</v>
      </c>
    </row>
    <row r="773" spans="1:5" ht="15">
      <c r="A773" s="216" t="s">
        <v>403</v>
      </c>
      <c r="B773" s="137"/>
      <c r="C773" s="96" t="e">
        <f t="shared" si="58"/>
        <v>#DIV/0!</v>
      </c>
      <c r="D773" s="137"/>
      <c r="E773" s="96" t="e">
        <f t="shared" si="59"/>
        <v>#DIV/0!</v>
      </c>
    </row>
    <row r="774" spans="1:5" ht="15" thickBot="1">
      <c r="A774" s="141" t="s">
        <v>383</v>
      </c>
      <c r="B774" s="137"/>
      <c r="C774" s="96" t="e">
        <f t="shared" si="58"/>
        <v>#DIV/0!</v>
      </c>
      <c r="D774" s="137"/>
      <c r="E774" s="96" t="e">
        <f t="shared" si="59"/>
        <v>#DIV/0!</v>
      </c>
    </row>
    <row r="775" spans="1:5" ht="16.5" thickBot="1">
      <c r="A775" s="677" t="s">
        <v>256</v>
      </c>
      <c r="B775" s="678">
        <f>SUM(B704:B774)</f>
        <v>0</v>
      </c>
      <c r="C775" s="698"/>
      <c r="D775" s="678">
        <f>SUM(D704:D774)</f>
        <v>0</v>
      </c>
      <c r="E775" s="699"/>
    </row>
    <row r="776" spans="1:5" ht="16.5" thickBot="1">
      <c r="A776" s="237" t="s">
        <v>284</v>
      </c>
      <c r="B776" s="362">
        <f>'Plan2 - UTI'!C190</f>
        <v>0</v>
      </c>
      <c r="D776" s="363">
        <f>SUM('Plan3 - UTINeo'!C155:C159)</f>
        <v>0</v>
      </c>
      <c r="E776" s="32"/>
    </row>
    <row r="777" spans="1:5" ht="15.75" thickBot="1">
      <c r="A777" s="49"/>
      <c r="B777" s="33"/>
      <c r="C777" s="32"/>
      <c r="D777" s="33"/>
      <c r="E777" s="32"/>
    </row>
    <row r="778" spans="1:5" ht="16.5" thickBot="1">
      <c r="A778" s="669" t="s">
        <v>49</v>
      </c>
      <c r="B778" s="697" t="s">
        <v>196</v>
      </c>
      <c r="C778" s="671"/>
      <c r="D778" s="672" t="s">
        <v>82</v>
      </c>
      <c r="E778" s="673"/>
    </row>
    <row r="779" spans="1:5" ht="35.25" customHeight="1" thickBot="1">
      <c r="A779" s="142" t="s">
        <v>252</v>
      </c>
      <c r="B779" s="143" t="s">
        <v>253</v>
      </c>
      <c r="C779" s="143" t="s">
        <v>254</v>
      </c>
      <c r="D779" s="143" t="s">
        <v>255</v>
      </c>
      <c r="E779" s="143" t="s">
        <v>254</v>
      </c>
    </row>
    <row r="780" spans="1:5" ht="14.25">
      <c r="A780" s="139" t="s">
        <v>360</v>
      </c>
      <c r="B780" s="135"/>
      <c r="C780" s="138" t="e">
        <f aca="true" t="shared" si="60" ref="C780:C811">B780/B$851*100</f>
        <v>#DIV/0!</v>
      </c>
      <c r="D780" s="135"/>
      <c r="E780" s="138" t="e">
        <f aca="true" t="shared" si="61" ref="E780:E811">D780/D$851*100</f>
        <v>#DIV/0!</v>
      </c>
    </row>
    <row r="781" spans="1:5" ht="14.25">
      <c r="A781" s="139" t="s">
        <v>358</v>
      </c>
      <c r="B781" s="136"/>
      <c r="C781" s="96" t="e">
        <f t="shared" si="60"/>
        <v>#DIV/0!</v>
      </c>
      <c r="D781" s="136"/>
      <c r="E781" s="96" t="e">
        <f t="shared" si="61"/>
        <v>#DIV/0!</v>
      </c>
    </row>
    <row r="782" spans="1:5" ht="14.25">
      <c r="A782" s="139" t="s">
        <v>359</v>
      </c>
      <c r="B782" s="136"/>
      <c r="C782" s="96" t="e">
        <f t="shared" si="60"/>
        <v>#DIV/0!</v>
      </c>
      <c r="D782" s="136"/>
      <c r="E782" s="96" t="e">
        <f t="shared" si="61"/>
        <v>#DIV/0!</v>
      </c>
    </row>
    <row r="783" spans="1:5" ht="14.25">
      <c r="A783" s="139" t="s">
        <v>286</v>
      </c>
      <c r="B783" s="136"/>
      <c r="C783" s="96" t="e">
        <f t="shared" si="60"/>
        <v>#DIV/0!</v>
      </c>
      <c r="D783" s="136"/>
      <c r="E783" s="96" t="e">
        <f t="shared" si="61"/>
        <v>#DIV/0!</v>
      </c>
    </row>
    <row r="784" spans="1:5" ht="14.25">
      <c r="A784" s="139" t="s">
        <v>287</v>
      </c>
      <c r="B784" s="136"/>
      <c r="C784" s="96" t="e">
        <f t="shared" si="60"/>
        <v>#DIV/0!</v>
      </c>
      <c r="D784" s="136"/>
      <c r="E784" s="96" t="e">
        <f t="shared" si="61"/>
        <v>#DIV/0!</v>
      </c>
    </row>
    <row r="785" spans="1:5" ht="14.25">
      <c r="A785" s="139" t="s">
        <v>288</v>
      </c>
      <c r="B785" s="136"/>
      <c r="C785" s="96" t="e">
        <f t="shared" si="60"/>
        <v>#DIV/0!</v>
      </c>
      <c r="D785" s="136"/>
      <c r="E785" s="96" t="e">
        <f t="shared" si="61"/>
        <v>#DIV/0!</v>
      </c>
    </row>
    <row r="786" spans="1:5" ht="14.25">
      <c r="A786" s="139" t="s">
        <v>289</v>
      </c>
      <c r="B786" s="136"/>
      <c r="C786" s="96" t="e">
        <f t="shared" si="60"/>
        <v>#DIV/0!</v>
      </c>
      <c r="D786" s="136"/>
      <c r="E786" s="96" t="e">
        <f t="shared" si="61"/>
        <v>#DIV/0!</v>
      </c>
    </row>
    <row r="787" spans="1:5" ht="14.25">
      <c r="A787" s="139" t="s">
        <v>290</v>
      </c>
      <c r="B787" s="136"/>
      <c r="C787" s="96" t="e">
        <f t="shared" si="60"/>
        <v>#DIV/0!</v>
      </c>
      <c r="D787" s="136"/>
      <c r="E787" s="96" t="e">
        <f t="shared" si="61"/>
        <v>#DIV/0!</v>
      </c>
    </row>
    <row r="788" spans="1:5" ht="14.25">
      <c r="A788" s="139" t="s">
        <v>373</v>
      </c>
      <c r="B788" s="136"/>
      <c r="C788" s="96" t="e">
        <f t="shared" si="60"/>
        <v>#DIV/0!</v>
      </c>
      <c r="D788" s="136"/>
      <c r="E788" s="96" t="e">
        <f t="shared" si="61"/>
        <v>#DIV/0!</v>
      </c>
    </row>
    <row r="789" spans="1:5" ht="15">
      <c r="A789" s="139" t="s">
        <v>363</v>
      </c>
      <c r="B789" s="136"/>
      <c r="C789" s="96" t="e">
        <f t="shared" si="60"/>
        <v>#DIV/0!</v>
      </c>
      <c r="D789" s="136"/>
      <c r="E789" s="96" t="e">
        <f t="shared" si="61"/>
        <v>#DIV/0!</v>
      </c>
    </row>
    <row r="790" spans="1:5" ht="15">
      <c r="A790" s="298" t="s">
        <v>361</v>
      </c>
      <c r="B790" s="136"/>
      <c r="C790" s="96" t="e">
        <f t="shared" si="60"/>
        <v>#DIV/0!</v>
      </c>
      <c r="D790" s="136"/>
      <c r="E790" s="96" t="e">
        <f t="shared" si="61"/>
        <v>#DIV/0!</v>
      </c>
    </row>
    <row r="791" spans="1:5" ht="15">
      <c r="A791" s="298" t="s">
        <v>362</v>
      </c>
      <c r="B791" s="136"/>
      <c r="C791" s="96" t="e">
        <f t="shared" si="60"/>
        <v>#DIV/0!</v>
      </c>
      <c r="D791" s="136"/>
      <c r="E791" s="96" t="e">
        <f t="shared" si="61"/>
        <v>#DIV/0!</v>
      </c>
    </row>
    <row r="792" spans="1:5" ht="15">
      <c r="A792" s="139" t="s">
        <v>285</v>
      </c>
      <c r="B792" s="136"/>
      <c r="C792" s="96" t="e">
        <f t="shared" si="60"/>
        <v>#DIV/0!</v>
      </c>
      <c r="D792" s="136"/>
      <c r="E792" s="96" t="e">
        <f t="shared" si="61"/>
        <v>#DIV/0!</v>
      </c>
    </row>
    <row r="793" spans="1:5" ht="15">
      <c r="A793" s="139" t="s">
        <v>327</v>
      </c>
      <c r="B793" s="136"/>
      <c r="C793" s="96" t="e">
        <f t="shared" si="60"/>
        <v>#DIV/0!</v>
      </c>
      <c r="D793" s="136"/>
      <c r="E793" s="96" t="e">
        <f t="shared" si="61"/>
        <v>#DIV/0!</v>
      </c>
    </row>
    <row r="794" spans="1:5" ht="15">
      <c r="A794" s="352" t="s">
        <v>337</v>
      </c>
      <c r="B794" s="136"/>
      <c r="C794" s="96" t="e">
        <f t="shared" si="60"/>
        <v>#DIV/0!</v>
      </c>
      <c r="D794" s="136"/>
      <c r="E794" s="96" t="e">
        <f t="shared" si="61"/>
        <v>#DIV/0!</v>
      </c>
    </row>
    <row r="795" spans="1:5" ht="15">
      <c r="A795" s="139" t="s">
        <v>374</v>
      </c>
      <c r="B795" s="136"/>
      <c r="C795" s="96" t="e">
        <f t="shared" si="60"/>
        <v>#DIV/0!</v>
      </c>
      <c r="D795" s="136"/>
      <c r="E795" s="96" t="e">
        <f t="shared" si="61"/>
        <v>#DIV/0!</v>
      </c>
    </row>
    <row r="796" spans="1:5" ht="15">
      <c r="A796" s="492" t="s">
        <v>375</v>
      </c>
      <c r="B796" s="136"/>
      <c r="C796" s="96" t="e">
        <f t="shared" si="60"/>
        <v>#DIV/0!</v>
      </c>
      <c r="D796" s="136"/>
      <c r="E796" s="96" t="e">
        <f t="shared" si="61"/>
        <v>#DIV/0!</v>
      </c>
    </row>
    <row r="797" spans="1:5" ht="15">
      <c r="A797" s="492" t="s">
        <v>376</v>
      </c>
      <c r="B797" s="136"/>
      <c r="C797" s="96" t="e">
        <f t="shared" si="60"/>
        <v>#DIV/0!</v>
      </c>
      <c r="D797" s="136"/>
      <c r="E797" s="96" t="e">
        <f t="shared" si="61"/>
        <v>#DIV/0!</v>
      </c>
    </row>
    <row r="798" spans="1:5" ht="15">
      <c r="A798" s="216" t="s">
        <v>401</v>
      </c>
      <c r="B798" s="136"/>
      <c r="C798" s="96" t="e">
        <f t="shared" si="60"/>
        <v>#DIV/0!</v>
      </c>
      <c r="D798" s="136"/>
      <c r="E798" s="96" t="e">
        <f t="shared" si="61"/>
        <v>#DIV/0!</v>
      </c>
    </row>
    <row r="799" spans="1:5" ht="15">
      <c r="A799" s="139" t="s">
        <v>406</v>
      </c>
      <c r="B799" s="136"/>
      <c r="C799" s="96" t="e">
        <f t="shared" si="60"/>
        <v>#DIV/0!</v>
      </c>
      <c r="D799" s="136"/>
      <c r="E799" s="96" t="e">
        <f t="shared" si="61"/>
        <v>#DIV/0!</v>
      </c>
    </row>
    <row r="800" spans="1:5" ht="15">
      <c r="A800" s="140" t="s">
        <v>407</v>
      </c>
      <c r="B800" s="136"/>
      <c r="C800" s="96" t="e">
        <f t="shared" si="60"/>
        <v>#DIV/0!</v>
      </c>
      <c r="D800" s="136"/>
      <c r="E800" s="96" t="e">
        <f t="shared" si="61"/>
        <v>#DIV/0!</v>
      </c>
    </row>
    <row r="801" spans="1:5" ht="15">
      <c r="A801" s="139" t="s">
        <v>408</v>
      </c>
      <c r="B801" s="136"/>
      <c r="C801" s="96" t="e">
        <f t="shared" si="60"/>
        <v>#DIV/0!</v>
      </c>
      <c r="D801" s="136"/>
      <c r="E801" s="96" t="e">
        <f t="shared" si="61"/>
        <v>#DIV/0!</v>
      </c>
    </row>
    <row r="802" spans="1:5" ht="15">
      <c r="A802" s="352" t="s">
        <v>409</v>
      </c>
      <c r="B802" s="136"/>
      <c r="C802" s="96" t="e">
        <f t="shared" si="60"/>
        <v>#DIV/0!</v>
      </c>
      <c r="D802" s="136"/>
      <c r="E802" s="96" t="e">
        <f t="shared" si="61"/>
        <v>#DIV/0!</v>
      </c>
    </row>
    <row r="803" spans="1:5" ht="15">
      <c r="A803" s="351" t="s">
        <v>410</v>
      </c>
      <c r="B803" s="136"/>
      <c r="C803" s="96" t="e">
        <f t="shared" si="60"/>
        <v>#DIV/0!</v>
      </c>
      <c r="D803" s="136"/>
      <c r="E803" s="96" t="e">
        <f t="shared" si="61"/>
        <v>#DIV/0!</v>
      </c>
    </row>
    <row r="804" spans="1:5" ht="15">
      <c r="A804" s="140" t="s">
        <v>411</v>
      </c>
      <c r="B804" s="136"/>
      <c r="C804" s="96" t="e">
        <f t="shared" si="60"/>
        <v>#DIV/0!</v>
      </c>
      <c r="D804" s="136"/>
      <c r="E804" s="96" t="e">
        <f t="shared" si="61"/>
        <v>#DIV/0!</v>
      </c>
    </row>
    <row r="805" spans="1:5" ht="15">
      <c r="A805" s="140" t="s">
        <v>412</v>
      </c>
      <c r="B805" s="136"/>
      <c r="C805" s="96" t="e">
        <f t="shared" si="60"/>
        <v>#DIV/0!</v>
      </c>
      <c r="D805" s="136"/>
      <c r="E805" s="96" t="e">
        <f t="shared" si="61"/>
        <v>#DIV/0!</v>
      </c>
    </row>
    <row r="806" spans="1:5" ht="15">
      <c r="A806" s="298" t="s">
        <v>303</v>
      </c>
      <c r="B806" s="136"/>
      <c r="C806" s="96" t="e">
        <f t="shared" si="60"/>
        <v>#DIV/0!</v>
      </c>
      <c r="D806" s="136"/>
      <c r="E806" s="96" t="e">
        <f t="shared" si="61"/>
        <v>#DIV/0!</v>
      </c>
    </row>
    <row r="807" spans="1:5" ht="15">
      <c r="A807" s="298" t="s">
        <v>299</v>
      </c>
      <c r="B807" s="136"/>
      <c r="C807" s="96" t="e">
        <f t="shared" si="60"/>
        <v>#DIV/0!</v>
      </c>
      <c r="D807" s="136"/>
      <c r="E807" s="96" t="e">
        <f t="shared" si="61"/>
        <v>#DIV/0!</v>
      </c>
    </row>
    <row r="808" spans="1:5" ht="15">
      <c r="A808" s="298" t="s">
        <v>300</v>
      </c>
      <c r="B808" s="136"/>
      <c r="C808" s="96" t="e">
        <f t="shared" si="60"/>
        <v>#DIV/0!</v>
      </c>
      <c r="D808" s="136"/>
      <c r="E808" s="96" t="e">
        <f t="shared" si="61"/>
        <v>#DIV/0!</v>
      </c>
    </row>
    <row r="809" spans="1:5" ht="15">
      <c r="A809" s="298" t="s">
        <v>405</v>
      </c>
      <c r="B809" s="136"/>
      <c r="C809" s="96" t="e">
        <f t="shared" si="60"/>
        <v>#DIV/0!</v>
      </c>
      <c r="D809" s="136"/>
      <c r="E809" s="96" t="e">
        <f t="shared" si="61"/>
        <v>#DIV/0!</v>
      </c>
    </row>
    <row r="810" spans="1:5" ht="15">
      <c r="A810" s="298" t="s">
        <v>404</v>
      </c>
      <c r="B810" s="136"/>
      <c r="C810" s="96" t="e">
        <f t="shared" si="60"/>
        <v>#DIV/0!</v>
      </c>
      <c r="D810" s="136"/>
      <c r="E810" s="96" t="e">
        <f t="shared" si="61"/>
        <v>#DIV/0!</v>
      </c>
    </row>
    <row r="811" spans="1:5" ht="15">
      <c r="A811" s="139" t="s">
        <v>270</v>
      </c>
      <c r="B811" s="136"/>
      <c r="C811" s="96" t="e">
        <f t="shared" si="60"/>
        <v>#DIV/0!</v>
      </c>
      <c r="D811" s="136"/>
      <c r="E811" s="96" t="e">
        <f t="shared" si="61"/>
        <v>#DIV/0!</v>
      </c>
    </row>
    <row r="812" spans="1:5" ht="15">
      <c r="A812" s="139" t="s">
        <v>271</v>
      </c>
      <c r="B812" s="136"/>
      <c r="C812" s="96" t="e">
        <f aca="true" t="shared" si="62" ref="C812:C843">B812/B$851*100</f>
        <v>#DIV/0!</v>
      </c>
      <c r="D812" s="136"/>
      <c r="E812" s="96" t="e">
        <f aca="true" t="shared" si="63" ref="E812:E843">D812/D$851*100</f>
        <v>#DIV/0!</v>
      </c>
    </row>
    <row r="813" spans="1:5" ht="15">
      <c r="A813" s="139" t="s">
        <v>269</v>
      </c>
      <c r="B813" s="136"/>
      <c r="C813" s="96" t="e">
        <f t="shared" si="62"/>
        <v>#DIV/0!</v>
      </c>
      <c r="D813" s="136"/>
      <c r="E813" s="96" t="e">
        <f t="shared" si="63"/>
        <v>#DIV/0!</v>
      </c>
    </row>
    <row r="814" spans="1:5" ht="15">
      <c r="A814" s="139" t="s">
        <v>272</v>
      </c>
      <c r="B814" s="136"/>
      <c r="C814" s="96" t="e">
        <f t="shared" si="62"/>
        <v>#DIV/0!</v>
      </c>
      <c r="D814" s="136"/>
      <c r="E814" s="96" t="e">
        <f t="shared" si="63"/>
        <v>#DIV/0!</v>
      </c>
    </row>
    <row r="815" spans="1:5" ht="15">
      <c r="A815" s="139" t="s">
        <v>371</v>
      </c>
      <c r="B815" s="136"/>
      <c r="C815" s="96" t="e">
        <f t="shared" si="62"/>
        <v>#DIV/0!</v>
      </c>
      <c r="D815" s="136"/>
      <c r="E815" s="96" t="e">
        <f t="shared" si="63"/>
        <v>#DIV/0!</v>
      </c>
    </row>
    <row r="816" spans="1:5" ht="15">
      <c r="A816" s="139" t="s">
        <v>372</v>
      </c>
      <c r="B816" s="136"/>
      <c r="C816" s="96" t="e">
        <f t="shared" si="62"/>
        <v>#DIV/0!</v>
      </c>
      <c r="D816" s="136"/>
      <c r="E816" s="96" t="e">
        <f t="shared" si="63"/>
        <v>#DIV/0!</v>
      </c>
    </row>
    <row r="817" spans="1:5" ht="15">
      <c r="A817" s="139" t="s">
        <v>302</v>
      </c>
      <c r="B817" s="136"/>
      <c r="C817" s="96" t="e">
        <f t="shared" si="62"/>
        <v>#DIV/0!</v>
      </c>
      <c r="D817" s="136"/>
      <c r="E817" s="96" t="e">
        <f t="shared" si="63"/>
        <v>#DIV/0!</v>
      </c>
    </row>
    <row r="818" spans="1:5" ht="15">
      <c r="A818" s="139" t="s">
        <v>336</v>
      </c>
      <c r="B818" s="136"/>
      <c r="C818" s="96" t="e">
        <f t="shared" si="62"/>
        <v>#DIV/0!</v>
      </c>
      <c r="D818" s="136"/>
      <c r="E818" s="96" t="e">
        <f t="shared" si="63"/>
        <v>#DIV/0!</v>
      </c>
    </row>
    <row r="819" spans="1:5" ht="15">
      <c r="A819" s="139" t="s">
        <v>301</v>
      </c>
      <c r="B819" s="136"/>
      <c r="C819" s="96" t="e">
        <f t="shared" si="62"/>
        <v>#DIV/0!</v>
      </c>
      <c r="D819" s="136"/>
      <c r="E819" s="96" t="e">
        <f t="shared" si="63"/>
        <v>#DIV/0!</v>
      </c>
    </row>
    <row r="820" spans="1:5" ht="15">
      <c r="A820" s="351" t="s">
        <v>339</v>
      </c>
      <c r="B820" s="136"/>
      <c r="C820" s="96" t="e">
        <f t="shared" si="62"/>
        <v>#DIV/0!</v>
      </c>
      <c r="D820" s="136"/>
      <c r="E820" s="96" t="e">
        <f t="shared" si="63"/>
        <v>#DIV/0!</v>
      </c>
    </row>
    <row r="821" spans="1:5" ht="15">
      <c r="A821" s="351" t="s">
        <v>340</v>
      </c>
      <c r="B821" s="136"/>
      <c r="C821" s="96" t="e">
        <f t="shared" si="62"/>
        <v>#DIV/0!</v>
      </c>
      <c r="D821" s="136"/>
      <c r="E821" s="96" t="e">
        <f t="shared" si="63"/>
        <v>#DIV/0!</v>
      </c>
    </row>
    <row r="822" spans="1:5" ht="15">
      <c r="A822" s="139" t="s">
        <v>364</v>
      </c>
      <c r="B822" s="136"/>
      <c r="C822" s="96" t="e">
        <f t="shared" si="62"/>
        <v>#DIV/0!</v>
      </c>
      <c r="D822" s="136"/>
      <c r="E822" s="96" t="e">
        <f t="shared" si="63"/>
        <v>#DIV/0!</v>
      </c>
    </row>
    <row r="823" spans="1:5" ht="15">
      <c r="A823" s="139" t="s">
        <v>365</v>
      </c>
      <c r="B823" s="136"/>
      <c r="C823" s="96" t="e">
        <f t="shared" si="62"/>
        <v>#DIV/0!</v>
      </c>
      <c r="D823" s="136"/>
      <c r="E823" s="96" t="e">
        <f t="shared" si="63"/>
        <v>#DIV/0!</v>
      </c>
    </row>
    <row r="824" spans="1:5" ht="15">
      <c r="A824" s="139" t="s">
        <v>366</v>
      </c>
      <c r="B824" s="136"/>
      <c r="C824" s="96" t="e">
        <f t="shared" si="62"/>
        <v>#DIV/0!</v>
      </c>
      <c r="D824" s="136"/>
      <c r="E824" s="96" t="e">
        <f t="shared" si="63"/>
        <v>#DIV/0!</v>
      </c>
    </row>
    <row r="825" spans="1:5" ht="15">
      <c r="A825" s="352" t="s">
        <v>367</v>
      </c>
      <c r="B825" s="136"/>
      <c r="C825" s="96" t="e">
        <f t="shared" si="62"/>
        <v>#DIV/0!</v>
      </c>
      <c r="D825" s="136"/>
      <c r="E825" s="96" t="e">
        <f t="shared" si="63"/>
        <v>#DIV/0!</v>
      </c>
    </row>
    <row r="826" spans="1:5" ht="15">
      <c r="A826" s="528" t="s">
        <v>370</v>
      </c>
      <c r="B826" s="136"/>
      <c r="C826" s="96" t="e">
        <f t="shared" si="62"/>
        <v>#DIV/0!</v>
      </c>
      <c r="D826" s="136"/>
      <c r="E826" s="96" t="e">
        <f t="shared" si="63"/>
        <v>#DIV/0!</v>
      </c>
    </row>
    <row r="827" spans="1:5" ht="15">
      <c r="A827" s="529" t="s">
        <v>368</v>
      </c>
      <c r="B827" s="137"/>
      <c r="C827" s="96" t="e">
        <f t="shared" si="62"/>
        <v>#DIV/0!</v>
      </c>
      <c r="D827" s="137"/>
      <c r="E827" s="96" t="e">
        <f t="shared" si="63"/>
        <v>#DIV/0!</v>
      </c>
    </row>
    <row r="828" spans="1:5" ht="15">
      <c r="A828" s="529" t="s">
        <v>369</v>
      </c>
      <c r="B828" s="137"/>
      <c r="C828" s="96" t="e">
        <f t="shared" si="62"/>
        <v>#DIV/0!</v>
      </c>
      <c r="D828" s="137"/>
      <c r="E828" s="96" t="e">
        <f t="shared" si="63"/>
        <v>#DIV/0!</v>
      </c>
    </row>
    <row r="829" spans="1:5" ht="15">
      <c r="A829" s="530" t="s">
        <v>377</v>
      </c>
      <c r="B829" s="137"/>
      <c r="C829" s="96" t="e">
        <f t="shared" si="62"/>
        <v>#DIV/0!</v>
      </c>
      <c r="D829" s="137"/>
      <c r="E829" s="96" t="e">
        <f t="shared" si="63"/>
        <v>#DIV/0!</v>
      </c>
    </row>
    <row r="830" spans="1:5" ht="15">
      <c r="A830" s="298" t="s">
        <v>378</v>
      </c>
      <c r="B830" s="136"/>
      <c r="C830" s="96" t="e">
        <f t="shared" si="62"/>
        <v>#DIV/0!</v>
      </c>
      <c r="D830" s="136"/>
      <c r="E830" s="96" t="e">
        <f t="shared" si="63"/>
        <v>#DIV/0!</v>
      </c>
    </row>
    <row r="831" spans="1:5" ht="15">
      <c r="A831" s="298" t="s">
        <v>379</v>
      </c>
      <c r="B831" s="136"/>
      <c r="C831" s="96" t="e">
        <f t="shared" si="62"/>
        <v>#DIV/0!</v>
      </c>
      <c r="D831" s="136"/>
      <c r="E831" s="96" t="e">
        <f t="shared" si="63"/>
        <v>#DIV/0!</v>
      </c>
    </row>
    <row r="832" spans="1:5" ht="15">
      <c r="A832" s="491" t="s">
        <v>380</v>
      </c>
      <c r="B832" s="136"/>
      <c r="C832" s="96" t="e">
        <f t="shared" si="62"/>
        <v>#DIV/0!</v>
      </c>
      <c r="D832" s="136"/>
      <c r="E832" s="96" t="e">
        <f t="shared" si="63"/>
        <v>#DIV/0!</v>
      </c>
    </row>
    <row r="833" spans="1:5" ht="15">
      <c r="A833" s="298" t="s">
        <v>381</v>
      </c>
      <c r="B833" s="136"/>
      <c r="C833" s="96" t="e">
        <f t="shared" si="62"/>
        <v>#DIV/0!</v>
      </c>
      <c r="D833" s="136"/>
      <c r="E833" s="96" t="e">
        <f t="shared" si="63"/>
        <v>#DIV/0!</v>
      </c>
    </row>
    <row r="834" spans="1:5" ht="15">
      <c r="A834" s="298" t="s">
        <v>382</v>
      </c>
      <c r="B834" s="137"/>
      <c r="C834" s="96" t="e">
        <f t="shared" si="62"/>
        <v>#DIV/0!</v>
      </c>
      <c r="D834" s="137"/>
      <c r="E834" s="96" t="e">
        <f t="shared" si="63"/>
        <v>#DIV/0!</v>
      </c>
    </row>
    <row r="835" spans="1:5" ht="15">
      <c r="A835" s="139" t="s">
        <v>292</v>
      </c>
      <c r="B835" s="137"/>
      <c r="C835" s="96" t="e">
        <f t="shared" si="62"/>
        <v>#DIV/0!</v>
      </c>
      <c r="D835" s="137"/>
      <c r="E835" s="96" t="e">
        <f t="shared" si="63"/>
        <v>#DIV/0!</v>
      </c>
    </row>
    <row r="836" spans="1:5" ht="15">
      <c r="A836" s="139" t="s">
        <v>293</v>
      </c>
      <c r="B836" s="137"/>
      <c r="C836" s="96" t="e">
        <f t="shared" si="62"/>
        <v>#DIV/0!</v>
      </c>
      <c r="D836" s="137"/>
      <c r="E836" s="96" t="e">
        <f t="shared" si="63"/>
        <v>#DIV/0!</v>
      </c>
    </row>
    <row r="837" spans="1:5" ht="15">
      <c r="A837" s="352" t="s">
        <v>341</v>
      </c>
      <c r="B837" s="137"/>
      <c r="C837" s="96" t="e">
        <f t="shared" si="62"/>
        <v>#DIV/0!</v>
      </c>
      <c r="D837" s="137"/>
      <c r="E837" s="96" t="e">
        <f t="shared" si="63"/>
        <v>#DIV/0!</v>
      </c>
    </row>
    <row r="838" spans="1:5" ht="15">
      <c r="A838" s="139" t="s">
        <v>294</v>
      </c>
      <c r="B838" s="137"/>
      <c r="C838" s="96" t="e">
        <f t="shared" si="62"/>
        <v>#DIV/0!</v>
      </c>
      <c r="D838" s="137"/>
      <c r="E838" s="96" t="e">
        <f t="shared" si="63"/>
        <v>#DIV/0!</v>
      </c>
    </row>
    <row r="839" spans="1:5" ht="15">
      <c r="A839" s="139" t="s">
        <v>295</v>
      </c>
      <c r="B839" s="137"/>
      <c r="C839" s="96" t="e">
        <f t="shared" si="62"/>
        <v>#DIV/0!</v>
      </c>
      <c r="D839" s="137"/>
      <c r="E839" s="96" t="e">
        <f t="shared" si="63"/>
        <v>#DIV/0!</v>
      </c>
    </row>
    <row r="840" spans="1:5" ht="15">
      <c r="A840" s="139" t="s">
        <v>296</v>
      </c>
      <c r="B840" s="137"/>
      <c r="C840" s="96" t="e">
        <f t="shared" si="62"/>
        <v>#DIV/0!</v>
      </c>
      <c r="D840" s="137"/>
      <c r="E840" s="96" t="e">
        <f t="shared" si="63"/>
        <v>#DIV/0!</v>
      </c>
    </row>
    <row r="841" spans="1:5" ht="15">
      <c r="A841" s="139" t="s">
        <v>326</v>
      </c>
      <c r="B841" s="137"/>
      <c r="C841" s="96" t="e">
        <f t="shared" si="62"/>
        <v>#DIV/0!</v>
      </c>
      <c r="D841" s="137"/>
      <c r="E841" s="96" t="e">
        <f t="shared" si="63"/>
        <v>#DIV/0!</v>
      </c>
    </row>
    <row r="842" spans="1:5" ht="15">
      <c r="A842" s="139" t="s">
        <v>273</v>
      </c>
      <c r="B842" s="137"/>
      <c r="C842" s="96" t="e">
        <f t="shared" si="62"/>
        <v>#DIV/0!</v>
      </c>
      <c r="D842" s="137"/>
      <c r="E842" s="96" t="e">
        <f t="shared" si="63"/>
        <v>#DIV/0!</v>
      </c>
    </row>
    <row r="843" spans="1:5" ht="15">
      <c r="A843" s="139" t="s">
        <v>274</v>
      </c>
      <c r="B843" s="137"/>
      <c r="C843" s="96" t="e">
        <f t="shared" si="62"/>
        <v>#DIV/0!</v>
      </c>
      <c r="D843" s="137"/>
      <c r="E843" s="96" t="e">
        <f t="shared" si="63"/>
        <v>#DIV/0!</v>
      </c>
    </row>
    <row r="844" spans="1:5" ht="15">
      <c r="A844" s="352" t="s">
        <v>342</v>
      </c>
      <c r="B844" s="137"/>
      <c r="C844" s="96" t="e">
        <f aca="true" t="shared" si="64" ref="C844:C850">B844/B$851*100</f>
        <v>#DIV/0!</v>
      </c>
      <c r="D844" s="137"/>
      <c r="E844" s="96" t="e">
        <f aca="true" t="shared" si="65" ref="E844:E850">D844/D$851*100</f>
        <v>#DIV/0!</v>
      </c>
    </row>
    <row r="845" spans="1:5" ht="15">
      <c r="A845" s="140" t="s">
        <v>291</v>
      </c>
      <c r="B845" s="137"/>
      <c r="C845" s="96" t="e">
        <f t="shared" si="64"/>
        <v>#DIV/0!</v>
      </c>
      <c r="D845" s="137"/>
      <c r="E845" s="96" t="e">
        <f t="shared" si="65"/>
        <v>#DIV/0!</v>
      </c>
    </row>
    <row r="846" spans="1:5" ht="15">
      <c r="A846" s="140" t="s">
        <v>298</v>
      </c>
      <c r="B846" s="137"/>
      <c r="C846" s="96" t="e">
        <f t="shared" si="64"/>
        <v>#DIV/0!</v>
      </c>
      <c r="D846" s="137"/>
      <c r="E846" s="96" t="e">
        <f t="shared" si="65"/>
        <v>#DIV/0!</v>
      </c>
    </row>
    <row r="847" spans="1:5" ht="15">
      <c r="A847" s="351" t="s">
        <v>343</v>
      </c>
      <c r="B847" s="137"/>
      <c r="C847" s="96" t="e">
        <f t="shared" si="64"/>
        <v>#DIV/0!</v>
      </c>
      <c r="D847" s="137"/>
      <c r="E847" s="96" t="e">
        <f t="shared" si="65"/>
        <v>#DIV/0!</v>
      </c>
    </row>
    <row r="848" spans="1:5" ht="15">
      <c r="A848" s="216" t="s">
        <v>402</v>
      </c>
      <c r="B848" s="137"/>
      <c r="C848" s="96" t="e">
        <f t="shared" si="64"/>
        <v>#DIV/0!</v>
      </c>
      <c r="D848" s="137"/>
      <c r="E848" s="96" t="e">
        <f t="shared" si="65"/>
        <v>#DIV/0!</v>
      </c>
    </row>
    <row r="849" spans="1:5" ht="15">
      <c r="A849" s="216" t="s">
        <v>403</v>
      </c>
      <c r="B849" s="137"/>
      <c r="C849" s="96" t="e">
        <f t="shared" si="64"/>
        <v>#DIV/0!</v>
      </c>
      <c r="D849" s="137"/>
      <c r="E849" s="96" t="e">
        <f t="shared" si="65"/>
        <v>#DIV/0!</v>
      </c>
    </row>
    <row r="850" spans="1:5" ht="15" thickBot="1">
      <c r="A850" s="141" t="s">
        <v>383</v>
      </c>
      <c r="B850" s="137"/>
      <c r="C850" s="96" t="e">
        <f t="shared" si="64"/>
        <v>#DIV/0!</v>
      </c>
      <c r="D850" s="137"/>
      <c r="E850" s="96" t="e">
        <f t="shared" si="65"/>
        <v>#DIV/0!</v>
      </c>
    </row>
    <row r="851" spans="1:5" ht="16.5" thickBot="1">
      <c r="A851" s="677" t="s">
        <v>256</v>
      </c>
      <c r="B851" s="678">
        <f>SUM(B780:B850)</f>
        <v>0</v>
      </c>
      <c r="C851" s="698"/>
      <c r="D851" s="678">
        <f>SUM(D780:D850)</f>
        <v>0</v>
      </c>
      <c r="E851" s="699"/>
    </row>
    <row r="852" spans="1:5" ht="16.5" thickBot="1">
      <c r="A852" s="237" t="s">
        <v>284</v>
      </c>
      <c r="B852" s="362">
        <f>'Plan2 - UTI'!C207</f>
        <v>0</v>
      </c>
      <c r="D852" s="363">
        <f>SUM('Plan3 - UTINeo'!C170:C174)</f>
        <v>0</v>
      </c>
      <c r="E852" s="32"/>
    </row>
    <row r="853" spans="1:5" ht="15.75" thickBot="1">
      <c r="A853" s="49"/>
      <c r="B853" s="33"/>
      <c r="C853" s="32"/>
      <c r="D853" s="33"/>
      <c r="E853" s="32"/>
    </row>
    <row r="854" spans="1:5" ht="16.5" thickBot="1">
      <c r="A854" s="669" t="s">
        <v>195</v>
      </c>
      <c r="B854" s="697" t="s">
        <v>196</v>
      </c>
      <c r="C854" s="671"/>
      <c r="D854" s="672" t="s">
        <v>82</v>
      </c>
      <c r="E854" s="673"/>
    </row>
    <row r="855" spans="1:5" ht="33" customHeight="1" thickBot="1">
      <c r="A855" s="142" t="s">
        <v>252</v>
      </c>
      <c r="B855" s="143" t="s">
        <v>253</v>
      </c>
      <c r="C855" s="143" t="s">
        <v>254</v>
      </c>
      <c r="D855" s="143" t="s">
        <v>255</v>
      </c>
      <c r="E855" s="143" t="s">
        <v>254</v>
      </c>
    </row>
    <row r="856" spans="1:5" ht="14.25">
      <c r="A856" s="139" t="s">
        <v>360</v>
      </c>
      <c r="B856" s="135"/>
      <c r="C856" s="138" t="e">
        <f aca="true" t="shared" si="66" ref="C856:C887">B856/B$927*100</f>
        <v>#DIV/0!</v>
      </c>
      <c r="D856" s="135"/>
      <c r="E856" s="138" t="e">
        <f aca="true" t="shared" si="67" ref="E856:E887">D856/D$927*100</f>
        <v>#DIV/0!</v>
      </c>
    </row>
    <row r="857" spans="1:5" ht="14.25">
      <c r="A857" s="139" t="s">
        <v>358</v>
      </c>
      <c r="B857" s="136"/>
      <c r="C857" s="96" t="e">
        <f t="shared" si="66"/>
        <v>#DIV/0!</v>
      </c>
      <c r="D857" s="136"/>
      <c r="E857" s="96" t="e">
        <f t="shared" si="67"/>
        <v>#DIV/0!</v>
      </c>
    </row>
    <row r="858" spans="1:5" ht="14.25">
      <c r="A858" s="139" t="s">
        <v>359</v>
      </c>
      <c r="B858" s="136"/>
      <c r="C858" s="96" t="e">
        <f t="shared" si="66"/>
        <v>#DIV/0!</v>
      </c>
      <c r="D858" s="136"/>
      <c r="E858" s="96" t="e">
        <f t="shared" si="67"/>
        <v>#DIV/0!</v>
      </c>
    </row>
    <row r="859" spans="1:5" ht="14.25">
      <c r="A859" s="139" t="s">
        <v>286</v>
      </c>
      <c r="B859" s="136"/>
      <c r="C859" s="96" t="e">
        <f t="shared" si="66"/>
        <v>#DIV/0!</v>
      </c>
      <c r="D859" s="136"/>
      <c r="E859" s="96" t="e">
        <f t="shared" si="67"/>
        <v>#DIV/0!</v>
      </c>
    </row>
    <row r="860" spans="1:5" ht="14.25">
      <c r="A860" s="139" t="s">
        <v>287</v>
      </c>
      <c r="B860" s="136"/>
      <c r="C860" s="96" t="e">
        <f t="shared" si="66"/>
        <v>#DIV/0!</v>
      </c>
      <c r="D860" s="136"/>
      <c r="E860" s="96" t="e">
        <f t="shared" si="67"/>
        <v>#DIV/0!</v>
      </c>
    </row>
    <row r="861" spans="1:5" ht="14.25">
      <c r="A861" s="139" t="s">
        <v>288</v>
      </c>
      <c r="B861" s="136"/>
      <c r="C861" s="96" t="e">
        <f t="shared" si="66"/>
        <v>#DIV/0!</v>
      </c>
      <c r="D861" s="136"/>
      <c r="E861" s="96" t="e">
        <f t="shared" si="67"/>
        <v>#DIV/0!</v>
      </c>
    </row>
    <row r="862" spans="1:5" ht="14.25">
      <c r="A862" s="139" t="s">
        <v>289</v>
      </c>
      <c r="B862" s="136"/>
      <c r="C862" s="96" t="e">
        <f t="shared" si="66"/>
        <v>#DIV/0!</v>
      </c>
      <c r="D862" s="136"/>
      <c r="E862" s="96" t="e">
        <f t="shared" si="67"/>
        <v>#DIV/0!</v>
      </c>
    </row>
    <row r="863" spans="1:5" ht="14.25">
      <c r="A863" s="139" t="s">
        <v>290</v>
      </c>
      <c r="B863" s="136"/>
      <c r="C863" s="96" t="e">
        <f t="shared" si="66"/>
        <v>#DIV/0!</v>
      </c>
      <c r="D863" s="136"/>
      <c r="E863" s="96" t="e">
        <f t="shared" si="67"/>
        <v>#DIV/0!</v>
      </c>
    </row>
    <row r="864" spans="1:5" ht="14.25">
      <c r="A864" s="139" t="s">
        <v>373</v>
      </c>
      <c r="B864" s="136"/>
      <c r="C864" s="96" t="e">
        <f t="shared" si="66"/>
        <v>#DIV/0!</v>
      </c>
      <c r="D864" s="136"/>
      <c r="E864" s="96" t="e">
        <f t="shared" si="67"/>
        <v>#DIV/0!</v>
      </c>
    </row>
    <row r="865" spans="1:5" ht="15">
      <c r="A865" s="139" t="s">
        <v>363</v>
      </c>
      <c r="B865" s="136"/>
      <c r="C865" s="96" t="e">
        <f t="shared" si="66"/>
        <v>#DIV/0!</v>
      </c>
      <c r="D865" s="136"/>
      <c r="E865" s="96" t="e">
        <f t="shared" si="67"/>
        <v>#DIV/0!</v>
      </c>
    </row>
    <row r="866" spans="1:5" ht="15">
      <c r="A866" s="298" t="s">
        <v>361</v>
      </c>
      <c r="B866" s="136"/>
      <c r="C866" s="96" t="e">
        <f t="shared" si="66"/>
        <v>#DIV/0!</v>
      </c>
      <c r="D866" s="136"/>
      <c r="E866" s="96" t="e">
        <f t="shared" si="67"/>
        <v>#DIV/0!</v>
      </c>
    </row>
    <row r="867" spans="1:5" ht="15">
      <c r="A867" s="298" t="s">
        <v>362</v>
      </c>
      <c r="B867" s="136"/>
      <c r="C867" s="96" t="e">
        <f t="shared" si="66"/>
        <v>#DIV/0!</v>
      </c>
      <c r="D867" s="136"/>
      <c r="E867" s="96" t="e">
        <f t="shared" si="67"/>
        <v>#DIV/0!</v>
      </c>
    </row>
    <row r="868" spans="1:5" ht="15">
      <c r="A868" s="139" t="s">
        <v>285</v>
      </c>
      <c r="B868" s="136"/>
      <c r="C868" s="96" t="e">
        <f t="shared" si="66"/>
        <v>#DIV/0!</v>
      </c>
      <c r="D868" s="136"/>
      <c r="E868" s="96" t="e">
        <f t="shared" si="67"/>
        <v>#DIV/0!</v>
      </c>
    </row>
    <row r="869" spans="1:5" ht="15">
      <c r="A869" s="139" t="s">
        <v>327</v>
      </c>
      <c r="B869" s="136"/>
      <c r="C869" s="96" t="e">
        <f t="shared" si="66"/>
        <v>#DIV/0!</v>
      </c>
      <c r="D869" s="136"/>
      <c r="E869" s="96" t="e">
        <f t="shared" si="67"/>
        <v>#DIV/0!</v>
      </c>
    </row>
    <row r="870" spans="1:5" ht="15">
      <c r="A870" s="352" t="s">
        <v>337</v>
      </c>
      <c r="B870" s="136"/>
      <c r="C870" s="96" t="e">
        <f t="shared" si="66"/>
        <v>#DIV/0!</v>
      </c>
      <c r="D870" s="136"/>
      <c r="E870" s="96" t="e">
        <f t="shared" si="67"/>
        <v>#DIV/0!</v>
      </c>
    </row>
    <row r="871" spans="1:5" ht="15">
      <c r="A871" s="139" t="s">
        <v>374</v>
      </c>
      <c r="B871" s="136"/>
      <c r="C871" s="96" t="e">
        <f t="shared" si="66"/>
        <v>#DIV/0!</v>
      </c>
      <c r="D871" s="136"/>
      <c r="E871" s="96" t="e">
        <f t="shared" si="67"/>
        <v>#DIV/0!</v>
      </c>
    </row>
    <row r="872" spans="1:5" ht="15">
      <c r="A872" s="492" t="s">
        <v>375</v>
      </c>
      <c r="B872" s="136"/>
      <c r="C872" s="96" t="e">
        <f t="shared" si="66"/>
        <v>#DIV/0!</v>
      </c>
      <c r="D872" s="136"/>
      <c r="E872" s="96" t="e">
        <f t="shared" si="67"/>
        <v>#DIV/0!</v>
      </c>
    </row>
    <row r="873" spans="1:5" ht="15">
      <c r="A873" s="492" t="s">
        <v>376</v>
      </c>
      <c r="B873" s="136"/>
      <c r="C873" s="96" t="e">
        <f t="shared" si="66"/>
        <v>#DIV/0!</v>
      </c>
      <c r="D873" s="136"/>
      <c r="E873" s="96" t="e">
        <f t="shared" si="67"/>
        <v>#DIV/0!</v>
      </c>
    </row>
    <row r="874" spans="1:5" ht="15">
      <c r="A874" s="216" t="s">
        <v>401</v>
      </c>
      <c r="B874" s="136"/>
      <c r="C874" s="96" t="e">
        <f t="shared" si="66"/>
        <v>#DIV/0!</v>
      </c>
      <c r="D874" s="136"/>
      <c r="E874" s="96" t="e">
        <f t="shared" si="67"/>
        <v>#DIV/0!</v>
      </c>
    </row>
    <row r="875" spans="1:5" ht="15">
      <c r="A875" s="139" t="s">
        <v>406</v>
      </c>
      <c r="B875" s="136"/>
      <c r="C875" s="96" t="e">
        <f t="shared" si="66"/>
        <v>#DIV/0!</v>
      </c>
      <c r="D875" s="136"/>
      <c r="E875" s="96" t="e">
        <f t="shared" si="67"/>
        <v>#DIV/0!</v>
      </c>
    </row>
    <row r="876" spans="1:5" ht="15">
      <c r="A876" s="140" t="s">
        <v>407</v>
      </c>
      <c r="B876" s="136"/>
      <c r="C876" s="96" t="e">
        <f t="shared" si="66"/>
        <v>#DIV/0!</v>
      </c>
      <c r="D876" s="136"/>
      <c r="E876" s="96" t="e">
        <f t="shared" si="67"/>
        <v>#DIV/0!</v>
      </c>
    </row>
    <row r="877" spans="1:5" ht="15">
      <c r="A877" s="139" t="s">
        <v>408</v>
      </c>
      <c r="B877" s="136"/>
      <c r="C877" s="96" t="e">
        <f t="shared" si="66"/>
        <v>#DIV/0!</v>
      </c>
      <c r="D877" s="136"/>
      <c r="E877" s="96" t="e">
        <f t="shared" si="67"/>
        <v>#DIV/0!</v>
      </c>
    </row>
    <row r="878" spans="1:5" ht="15">
      <c r="A878" s="352" t="s">
        <v>409</v>
      </c>
      <c r="B878" s="136"/>
      <c r="C878" s="96" t="e">
        <f t="shared" si="66"/>
        <v>#DIV/0!</v>
      </c>
      <c r="D878" s="136"/>
      <c r="E878" s="96" t="e">
        <f t="shared" si="67"/>
        <v>#DIV/0!</v>
      </c>
    </row>
    <row r="879" spans="1:5" ht="15">
      <c r="A879" s="351" t="s">
        <v>410</v>
      </c>
      <c r="B879" s="136"/>
      <c r="C879" s="96" t="e">
        <f t="shared" si="66"/>
        <v>#DIV/0!</v>
      </c>
      <c r="D879" s="136"/>
      <c r="E879" s="96" t="e">
        <f t="shared" si="67"/>
        <v>#DIV/0!</v>
      </c>
    </row>
    <row r="880" spans="1:5" ht="15">
      <c r="A880" s="140" t="s">
        <v>411</v>
      </c>
      <c r="B880" s="136"/>
      <c r="C880" s="96" t="e">
        <f t="shared" si="66"/>
        <v>#DIV/0!</v>
      </c>
      <c r="D880" s="136"/>
      <c r="E880" s="96" t="e">
        <f t="shared" si="67"/>
        <v>#DIV/0!</v>
      </c>
    </row>
    <row r="881" spans="1:5" ht="15">
      <c r="A881" s="140" t="s">
        <v>412</v>
      </c>
      <c r="B881" s="136"/>
      <c r="C881" s="96" t="e">
        <f t="shared" si="66"/>
        <v>#DIV/0!</v>
      </c>
      <c r="D881" s="136"/>
      <c r="E881" s="96" t="e">
        <f t="shared" si="67"/>
        <v>#DIV/0!</v>
      </c>
    </row>
    <row r="882" spans="1:5" ht="15">
      <c r="A882" s="298" t="s">
        <v>303</v>
      </c>
      <c r="B882" s="136"/>
      <c r="C882" s="96" t="e">
        <f t="shared" si="66"/>
        <v>#DIV/0!</v>
      </c>
      <c r="D882" s="136"/>
      <c r="E882" s="96" t="e">
        <f t="shared" si="67"/>
        <v>#DIV/0!</v>
      </c>
    </row>
    <row r="883" spans="1:5" ht="15">
      <c r="A883" s="298" t="s">
        <v>299</v>
      </c>
      <c r="B883" s="136"/>
      <c r="C883" s="96" t="e">
        <f t="shared" si="66"/>
        <v>#DIV/0!</v>
      </c>
      <c r="D883" s="136"/>
      <c r="E883" s="96" t="e">
        <f t="shared" si="67"/>
        <v>#DIV/0!</v>
      </c>
    </row>
    <row r="884" spans="1:5" ht="15">
      <c r="A884" s="298" t="s">
        <v>300</v>
      </c>
      <c r="B884" s="136"/>
      <c r="C884" s="96" t="e">
        <f t="shared" si="66"/>
        <v>#DIV/0!</v>
      </c>
      <c r="D884" s="136"/>
      <c r="E884" s="96" t="e">
        <f t="shared" si="67"/>
        <v>#DIV/0!</v>
      </c>
    </row>
    <row r="885" spans="1:5" ht="15">
      <c r="A885" s="298" t="s">
        <v>405</v>
      </c>
      <c r="B885" s="136"/>
      <c r="C885" s="96" t="e">
        <f t="shared" si="66"/>
        <v>#DIV/0!</v>
      </c>
      <c r="D885" s="136"/>
      <c r="E885" s="96" t="e">
        <f t="shared" si="67"/>
        <v>#DIV/0!</v>
      </c>
    </row>
    <row r="886" spans="1:5" ht="15">
      <c r="A886" s="298" t="s">
        <v>404</v>
      </c>
      <c r="B886" s="136"/>
      <c r="C886" s="96" t="e">
        <f t="shared" si="66"/>
        <v>#DIV/0!</v>
      </c>
      <c r="D886" s="136"/>
      <c r="E886" s="96" t="e">
        <f t="shared" si="67"/>
        <v>#DIV/0!</v>
      </c>
    </row>
    <row r="887" spans="1:5" ht="15">
      <c r="A887" s="139" t="s">
        <v>270</v>
      </c>
      <c r="B887" s="136"/>
      <c r="C887" s="96" t="e">
        <f t="shared" si="66"/>
        <v>#DIV/0!</v>
      </c>
      <c r="D887" s="136"/>
      <c r="E887" s="96" t="e">
        <f t="shared" si="67"/>
        <v>#DIV/0!</v>
      </c>
    </row>
    <row r="888" spans="1:5" ht="15">
      <c r="A888" s="139" t="s">
        <v>271</v>
      </c>
      <c r="B888" s="136"/>
      <c r="C888" s="96" t="e">
        <f aca="true" t="shared" si="68" ref="C888:C919">B888/B$927*100</f>
        <v>#DIV/0!</v>
      </c>
      <c r="D888" s="136"/>
      <c r="E888" s="96" t="e">
        <f aca="true" t="shared" si="69" ref="E888:E919">D888/D$927*100</f>
        <v>#DIV/0!</v>
      </c>
    </row>
    <row r="889" spans="1:5" ht="15">
      <c r="A889" s="139" t="s">
        <v>269</v>
      </c>
      <c r="B889" s="136"/>
      <c r="C889" s="96" t="e">
        <f t="shared" si="68"/>
        <v>#DIV/0!</v>
      </c>
      <c r="D889" s="136"/>
      <c r="E889" s="96" t="e">
        <f t="shared" si="69"/>
        <v>#DIV/0!</v>
      </c>
    </row>
    <row r="890" spans="1:5" ht="15">
      <c r="A890" s="139" t="s">
        <v>272</v>
      </c>
      <c r="B890" s="136"/>
      <c r="C890" s="96" t="e">
        <f t="shared" si="68"/>
        <v>#DIV/0!</v>
      </c>
      <c r="D890" s="136"/>
      <c r="E890" s="96" t="e">
        <f t="shared" si="69"/>
        <v>#DIV/0!</v>
      </c>
    </row>
    <row r="891" spans="1:5" ht="15">
      <c r="A891" s="139" t="s">
        <v>371</v>
      </c>
      <c r="B891" s="136"/>
      <c r="C891" s="96" t="e">
        <f t="shared" si="68"/>
        <v>#DIV/0!</v>
      </c>
      <c r="D891" s="136"/>
      <c r="E891" s="96" t="e">
        <f t="shared" si="69"/>
        <v>#DIV/0!</v>
      </c>
    </row>
    <row r="892" spans="1:5" ht="15">
      <c r="A892" s="139" t="s">
        <v>372</v>
      </c>
      <c r="B892" s="136"/>
      <c r="C892" s="96" t="e">
        <f t="shared" si="68"/>
        <v>#DIV/0!</v>
      </c>
      <c r="D892" s="136"/>
      <c r="E892" s="96" t="e">
        <f t="shared" si="69"/>
        <v>#DIV/0!</v>
      </c>
    </row>
    <row r="893" spans="1:5" ht="15">
      <c r="A893" s="139" t="s">
        <v>302</v>
      </c>
      <c r="B893" s="136"/>
      <c r="C893" s="96" t="e">
        <f t="shared" si="68"/>
        <v>#DIV/0!</v>
      </c>
      <c r="D893" s="136"/>
      <c r="E893" s="96" t="e">
        <f t="shared" si="69"/>
        <v>#DIV/0!</v>
      </c>
    </row>
    <row r="894" spans="1:5" ht="15">
      <c r="A894" s="139" t="s">
        <v>336</v>
      </c>
      <c r="B894" s="136"/>
      <c r="C894" s="96" t="e">
        <f t="shared" si="68"/>
        <v>#DIV/0!</v>
      </c>
      <c r="D894" s="136"/>
      <c r="E894" s="96" t="e">
        <f t="shared" si="69"/>
        <v>#DIV/0!</v>
      </c>
    </row>
    <row r="895" spans="1:5" ht="15">
      <c r="A895" s="139" t="s">
        <v>301</v>
      </c>
      <c r="B895" s="136"/>
      <c r="C895" s="96" t="e">
        <f t="shared" si="68"/>
        <v>#DIV/0!</v>
      </c>
      <c r="D895" s="136"/>
      <c r="E895" s="96" t="e">
        <f t="shared" si="69"/>
        <v>#DIV/0!</v>
      </c>
    </row>
    <row r="896" spans="1:5" ht="15">
      <c r="A896" s="351" t="s">
        <v>339</v>
      </c>
      <c r="B896" s="136"/>
      <c r="C896" s="96" t="e">
        <f t="shared" si="68"/>
        <v>#DIV/0!</v>
      </c>
      <c r="D896" s="136"/>
      <c r="E896" s="96" t="e">
        <f t="shared" si="69"/>
        <v>#DIV/0!</v>
      </c>
    </row>
    <row r="897" spans="1:5" ht="15">
      <c r="A897" s="351" t="s">
        <v>340</v>
      </c>
      <c r="B897" s="136"/>
      <c r="C897" s="96" t="e">
        <f t="shared" si="68"/>
        <v>#DIV/0!</v>
      </c>
      <c r="D897" s="136"/>
      <c r="E897" s="96" t="e">
        <f t="shared" si="69"/>
        <v>#DIV/0!</v>
      </c>
    </row>
    <row r="898" spans="1:5" ht="15">
      <c r="A898" s="139" t="s">
        <v>364</v>
      </c>
      <c r="B898" s="136"/>
      <c r="C898" s="96" t="e">
        <f t="shared" si="68"/>
        <v>#DIV/0!</v>
      </c>
      <c r="D898" s="136"/>
      <c r="E898" s="96" t="e">
        <f t="shared" si="69"/>
        <v>#DIV/0!</v>
      </c>
    </row>
    <row r="899" spans="1:5" ht="15">
      <c r="A899" s="139" t="s">
        <v>365</v>
      </c>
      <c r="B899" s="136"/>
      <c r="C899" s="96" t="e">
        <f t="shared" si="68"/>
        <v>#DIV/0!</v>
      </c>
      <c r="D899" s="136"/>
      <c r="E899" s="96" t="e">
        <f t="shared" si="69"/>
        <v>#DIV/0!</v>
      </c>
    </row>
    <row r="900" spans="1:5" ht="15">
      <c r="A900" s="139" t="s">
        <v>366</v>
      </c>
      <c r="B900" s="136"/>
      <c r="C900" s="96" t="e">
        <f t="shared" si="68"/>
        <v>#DIV/0!</v>
      </c>
      <c r="D900" s="136"/>
      <c r="E900" s="96" t="e">
        <f t="shared" si="69"/>
        <v>#DIV/0!</v>
      </c>
    </row>
    <row r="901" spans="1:5" ht="15">
      <c r="A901" s="352" t="s">
        <v>367</v>
      </c>
      <c r="B901" s="136"/>
      <c r="C901" s="96" t="e">
        <f t="shared" si="68"/>
        <v>#DIV/0!</v>
      </c>
      <c r="D901" s="136"/>
      <c r="E901" s="96" t="e">
        <f t="shared" si="69"/>
        <v>#DIV/0!</v>
      </c>
    </row>
    <row r="902" spans="1:5" ht="15">
      <c r="A902" s="528" t="s">
        <v>370</v>
      </c>
      <c r="B902" s="136"/>
      <c r="C902" s="96" t="e">
        <f t="shared" si="68"/>
        <v>#DIV/0!</v>
      </c>
      <c r="D902" s="136"/>
      <c r="E902" s="96" t="e">
        <f t="shared" si="69"/>
        <v>#DIV/0!</v>
      </c>
    </row>
    <row r="903" spans="1:5" ht="15">
      <c r="A903" s="529" t="s">
        <v>368</v>
      </c>
      <c r="B903" s="137"/>
      <c r="C903" s="96" t="e">
        <f t="shared" si="68"/>
        <v>#DIV/0!</v>
      </c>
      <c r="D903" s="137"/>
      <c r="E903" s="96" t="e">
        <f t="shared" si="69"/>
        <v>#DIV/0!</v>
      </c>
    </row>
    <row r="904" spans="1:5" ht="15">
      <c r="A904" s="529" t="s">
        <v>369</v>
      </c>
      <c r="B904" s="137"/>
      <c r="C904" s="96" t="e">
        <f t="shared" si="68"/>
        <v>#DIV/0!</v>
      </c>
      <c r="D904" s="137"/>
      <c r="E904" s="96" t="e">
        <f t="shared" si="69"/>
        <v>#DIV/0!</v>
      </c>
    </row>
    <row r="905" spans="1:5" ht="15">
      <c r="A905" s="530" t="s">
        <v>377</v>
      </c>
      <c r="B905" s="137"/>
      <c r="C905" s="96" t="e">
        <f t="shared" si="68"/>
        <v>#DIV/0!</v>
      </c>
      <c r="D905" s="137"/>
      <c r="E905" s="96" t="e">
        <f t="shared" si="69"/>
        <v>#DIV/0!</v>
      </c>
    </row>
    <row r="906" spans="1:5" ht="15">
      <c r="A906" s="298" t="s">
        <v>378</v>
      </c>
      <c r="B906" s="136"/>
      <c r="C906" s="96" t="e">
        <f t="shared" si="68"/>
        <v>#DIV/0!</v>
      </c>
      <c r="D906" s="136"/>
      <c r="E906" s="96" t="e">
        <f t="shared" si="69"/>
        <v>#DIV/0!</v>
      </c>
    </row>
    <row r="907" spans="1:5" ht="15">
      <c r="A907" s="298" t="s">
        <v>379</v>
      </c>
      <c r="B907" s="136"/>
      <c r="C907" s="96" t="e">
        <f t="shared" si="68"/>
        <v>#DIV/0!</v>
      </c>
      <c r="D907" s="136"/>
      <c r="E907" s="96" t="e">
        <f t="shared" si="69"/>
        <v>#DIV/0!</v>
      </c>
    </row>
    <row r="908" spans="1:5" ht="15">
      <c r="A908" s="491" t="s">
        <v>380</v>
      </c>
      <c r="B908" s="136"/>
      <c r="C908" s="96" t="e">
        <f t="shared" si="68"/>
        <v>#DIV/0!</v>
      </c>
      <c r="D908" s="136"/>
      <c r="E908" s="96" t="e">
        <f t="shared" si="69"/>
        <v>#DIV/0!</v>
      </c>
    </row>
    <row r="909" spans="1:5" ht="15">
      <c r="A909" s="298" t="s">
        <v>381</v>
      </c>
      <c r="B909" s="136"/>
      <c r="C909" s="96" t="e">
        <f t="shared" si="68"/>
        <v>#DIV/0!</v>
      </c>
      <c r="D909" s="136"/>
      <c r="E909" s="96" t="e">
        <f t="shared" si="69"/>
        <v>#DIV/0!</v>
      </c>
    </row>
    <row r="910" spans="1:5" ht="15">
      <c r="A910" s="298" t="s">
        <v>382</v>
      </c>
      <c r="B910" s="137"/>
      <c r="C910" s="96" t="e">
        <f t="shared" si="68"/>
        <v>#DIV/0!</v>
      </c>
      <c r="D910" s="137"/>
      <c r="E910" s="96" t="e">
        <f t="shared" si="69"/>
        <v>#DIV/0!</v>
      </c>
    </row>
    <row r="911" spans="1:5" ht="15">
      <c r="A911" s="139" t="s">
        <v>292</v>
      </c>
      <c r="B911" s="137"/>
      <c r="C911" s="96" t="e">
        <f t="shared" si="68"/>
        <v>#DIV/0!</v>
      </c>
      <c r="D911" s="137"/>
      <c r="E911" s="96" t="e">
        <f t="shared" si="69"/>
        <v>#DIV/0!</v>
      </c>
    </row>
    <row r="912" spans="1:5" ht="15">
      <c r="A912" s="139" t="s">
        <v>293</v>
      </c>
      <c r="B912" s="137"/>
      <c r="C912" s="96" t="e">
        <f t="shared" si="68"/>
        <v>#DIV/0!</v>
      </c>
      <c r="D912" s="137"/>
      <c r="E912" s="96" t="e">
        <f t="shared" si="69"/>
        <v>#DIV/0!</v>
      </c>
    </row>
    <row r="913" spans="1:5" ht="15">
      <c r="A913" s="352" t="s">
        <v>341</v>
      </c>
      <c r="B913" s="137"/>
      <c r="C913" s="96" t="e">
        <f t="shared" si="68"/>
        <v>#DIV/0!</v>
      </c>
      <c r="D913" s="137"/>
      <c r="E913" s="96" t="e">
        <f t="shared" si="69"/>
        <v>#DIV/0!</v>
      </c>
    </row>
    <row r="914" spans="1:5" ht="15">
      <c r="A914" s="139" t="s">
        <v>294</v>
      </c>
      <c r="B914" s="137"/>
      <c r="C914" s="96" t="e">
        <f t="shared" si="68"/>
        <v>#DIV/0!</v>
      </c>
      <c r="D914" s="137"/>
      <c r="E914" s="96" t="e">
        <f t="shared" si="69"/>
        <v>#DIV/0!</v>
      </c>
    </row>
    <row r="915" spans="1:5" ht="15">
      <c r="A915" s="139" t="s">
        <v>295</v>
      </c>
      <c r="B915" s="137"/>
      <c r="C915" s="96" t="e">
        <f t="shared" si="68"/>
        <v>#DIV/0!</v>
      </c>
      <c r="D915" s="137"/>
      <c r="E915" s="96" t="e">
        <f t="shared" si="69"/>
        <v>#DIV/0!</v>
      </c>
    </row>
    <row r="916" spans="1:5" ht="15">
      <c r="A916" s="139" t="s">
        <v>296</v>
      </c>
      <c r="B916" s="137"/>
      <c r="C916" s="96" t="e">
        <f t="shared" si="68"/>
        <v>#DIV/0!</v>
      </c>
      <c r="D916" s="137"/>
      <c r="E916" s="96" t="e">
        <f t="shared" si="69"/>
        <v>#DIV/0!</v>
      </c>
    </row>
    <row r="917" spans="1:5" ht="15">
      <c r="A917" s="139" t="s">
        <v>326</v>
      </c>
      <c r="B917" s="137"/>
      <c r="C917" s="96" t="e">
        <f t="shared" si="68"/>
        <v>#DIV/0!</v>
      </c>
      <c r="D917" s="137"/>
      <c r="E917" s="96" t="e">
        <f t="shared" si="69"/>
        <v>#DIV/0!</v>
      </c>
    </row>
    <row r="918" spans="1:5" ht="15">
      <c r="A918" s="139" t="s">
        <v>273</v>
      </c>
      <c r="B918" s="137"/>
      <c r="C918" s="96" t="e">
        <f t="shared" si="68"/>
        <v>#DIV/0!</v>
      </c>
      <c r="D918" s="137"/>
      <c r="E918" s="96" t="e">
        <f t="shared" si="69"/>
        <v>#DIV/0!</v>
      </c>
    </row>
    <row r="919" spans="1:5" ht="15">
      <c r="A919" s="139" t="s">
        <v>274</v>
      </c>
      <c r="B919" s="137"/>
      <c r="C919" s="96" t="e">
        <f t="shared" si="68"/>
        <v>#DIV/0!</v>
      </c>
      <c r="D919" s="137"/>
      <c r="E919" s="96" t="e">
        <f t="shared" si="69"/>
        <v>#DIV/0!</v>
      </c>
    </row>
    <row r="920" spans="1:5" ht="15">
      <c r="A920" s="352" t="s">
        <v>342</v>
      </c>
      <c r="B920" s="137"/>
      <c r="C920" s="96" t="e">
        <f aca="true" t="shared" si="70" ref="C920:C926">B920/B$927*100</f>
        <v>#DIV/0!</v>
      </c>
      <c r="D920" s="137"/>
      <c r="E920" s="96" t="e">
        <f aca="true" t="shared" si="71" ref="E920:E926">D920/D$927*100</f>
        <v>#DIV/0!</v>
      </c>
    </row>
    <row r="921" spans="1:5" ht="15">
      <c r="A921" s="140" t="s">
        <v>291</v>
      </c>
      <c r="B921" s="137"/>
      <c r="C921" s="96" t="e">
        <f t="shared" si="70"/>
        <v>#DIV/0!</v>
      </c>
      <c r="D921" s="137"/>
      <c r="E921" s="96" t="e">
        <f t="shared" si="71"/>
        <v>#DIV/0!</v>
      </c>
    </row>
    <row r="922" spans="1:5" ht="15">
      <c r="A922" s="140" t="s">
        <v>298</v>
      </c>
      <c r="B922" s="137"/>
      <c r="C922" s="96" t="e">
        <f t="shared" si="70"/>
        <v>#DIV/0!</v>
      </c>
      <c r="D922" s="137"/>
      <c r="E922" s="96" t="e">
        <f t="shared" si="71"/>
        <v>#DIV/0!</v>
      </c>
    </row>
    <row r="923" spans="1:5" ht="15">
      <c r="A923" s="351" t="s">
        <v>343</v>
      </c>
      <c r="B923" s="137"/>
      <c r="C923" s="96" t="e">
        <f t="shared" si="70"/>
        <v>#DIV/0!</v>
      </c>
      <c r="D923" s="137"/>
      <c r="E923" s="96" t="e">
        <f t="shared" si="71"/>
        <v>#DIV/0!</v>
      </c>
    </row>
    <row r="924" spans="1:5" ht="15">
      <c r="A924" s="216" t="s">
        <v>402</v>
      </c>
      <c r="B924" s="137"/>
      <c r="C924" s="96" t="e">
        <f t="shared" si="70"/>
        <v>#DIV/0!</v>
      </c>
      <c r="D924" s="137"/>
      <c r="E924" s="96" t="e">
        <f t="shared" si="71"/>
        <v>#DIV/0!</v>
      </c>
    </row>
    <row r="925" spans="1:5" ht="15">
      <c r="A925" s="216" t="s">
        <v>403</v>
      </c>
      <c r="B925" s="137"/>
      <c r="C925" s="96" t="e">
        <f t="shared" si="70"/>
        <v>#DIV/0!</v>
      </c>
      <c r="D925" s="137"/>
      <c r="E925" s="96" t="e">
        <f t="shared" si="71"/>
        <v>#DIV/0!</v>
      </c>
    </row>
    <row r="926" spans="1:5" ht="15" thickBot="1">
      <c r="A926" s="141" t="s">
        <v>383</v>
      </c>
      <c r="B926" s="137"/>
      <c r="C926" s="96" t="e">
        <f t="shared" si="70"/>
        <v>#DIV/0!</v>
      </c>
      <c r="D926" s="137"/>
      <c r="E926" s="96" t="e">
        <f t="shared" si="71"/>
        <v>#DIV/0!</v>
      </c>
    </row>
    <row r="927" spans="1:5" ht="16.5" thickBot="1">
      <c r="A927" s="677" t="s">
        <v>256</v>
      </c>
      <c r="B927" s="678">
        <f>SUM(B856:B926)</f>
        <v>0</v>
      </c>
      <c r="C927" s="698"/>
      <c r="D927" s="678">
        <f>SUM(D856:D926)</f>
        <v>0</v>
      </c>
      <c r="E927" s="699"/>
    </row>
    <row r="928" spans="1:5" ht="16.5" thickBot="1">
      <c r="A928" s="237" t="s">
        <v>284</v>
      </c>
      <c r="B928" s="362">
        <f>'Plan2 - UTI'!C224</f>
        <v>0</v>
      </c>
      <c r="D928" s="363">
        <f>SUM('Plan3 - UTINeo'!C185:C189)</f>
        <v>0</v>
      </c>
      <c r="E928" s="32"/>
    </row>
    <row r="929" spans="1:5" ht="16.5" thickBot="1">
      <c r="A929" s="221"/>
      <c r="B929" s="219"/>
      <c r="D929" s="220"/>
      <c r="E929" s="32"/>
    </row>
    <row r="930" spans="1:5" ht="15.75" thickBot="1">
      <c r="A930" s="217" t="s">
        <v>275</v>
      </c>
      <c r="B930" s="33"/>
      <c r="C930" s="32"/>
      <c r="D930" s="33"/>
      <c r="E930" s="32"/>
    </row>
    <row r="931" spans="1:5" ht="16.5" thickBot="1">
      <c r="A931" s="674" t="s">
        <v>14</v>
      </c>
      <c r="B931" s="670" t="s">
        <v>196</v>
      </c>
      <c r="C931" s="671"/>
      <c r="D931" s="672" t="s">
        <v>82</v>
      </c>
      <c r="E931" s="673"/>
    </row>
    <row r="932" spans="1:5" ht="42" customHeight="1" thickBot="1">
      <c r="A932" s="142" t="s">
        <v>252</v>
      </c>
      <c r="B932" s="143" t="s">
        <v>253</v>
      </c>
      <c r="C932" s="143" t="s">
        <v>254</v>
      </c>
      <c r="D932" s="143" t="s">
        <v>255</v>
      </c>
      <c r="E932" s="143" t="s">
        <v>254</v>
      </c>
    </row>
    <row r="933" spans="1:5" ht="15">
      <c r="A933" s="139" t="s">
        <v>360</v>
      </c>
      <c r="B933" s="487">
        <f aca="true" t="shared" si="72" ref="B933:B964">B20+B96+B172+B248+B324+B400+B476+B552+B628+B704+B780+B856</f>
        <v>0</v>
      </c>
      <c r="C933" s="138" t="e">
        <f aca="true" t="shared" si="73" ref="C933:C964">B933/B$1004*100</f>
        <v>#DIV/0!</v>
      </c>
      <c r="D933" s="486">
        <f aca="true" t="shared" si="74" ref="D933:D964">D20+D96+D172+D248+D324+D400+D476+D552+D628+D704+D780+D856</f>
        <v>0</v>
      </c>
      <c r="E933" s="138" t="e">
        <f aca="true" t="shared" si="75" ref="E933:E964">D933/D$1004*100</f>
        <v>#DIV/0!</v>
      </c>
    </row>
    <row r="934" spans="1:5" ht="15">
      <c r="A934" s="139" t="s">
        <v>358</v>
      </c>
      <c r="B934" s="487">
        <f t="shared" si="72"/>
        <v>0</v>
      </c>
      <c r="C934" s="96" t="e">
        <f t="shared" si="73"/>
        <v>#DIV/0!</v>
      </c>
      <c r="D934" s="485">
        <f t="shared" si="74"/>
        <v>0</v>
      </c>
      <c r="E934" s="97" t="e">
        <f t="shared" si="75"/>
        <v>#DIV/0!</v>
      </c>
    </row>
    <row r="935" spans="1:5" ht="15">
      <c r="A935" s="139" t="s">
        <v>359</v>
      </c>
      <c r="B935" s="487">
        <f t="shared" si="72"/>
        <v>0</v>
      </c>
      <c r="C935" s="96" t="e">
        <f t="shared" si="73"/>
        <v>#DIV/0!</v>
      </c>
      <c r="D935" s="485">
        <f t="shared" si="74"/>
        <v>0</v>
      </c>
      <c r="E935" s="97" t="e">
        <f t="shared" si="75"/>
        <v>#DIV/0!</v>
      </c>
    </row>
    <row r="936" spans="1:5" ht="15">
      <c r="A936" s="139" t="s">
        <v>286</v>
      </c>
      <c r="B936" s="487">
        <f t="shared" si="72"/>
        <v>0</v>
      </c>
      <c r="C936" s="96" t="e">
        <f t="shared" si="73"/>
        <v>#DIV/0!</v>
      </c>
      <c r="D936" s="485">
        <f t="shared" si="74"/>
        <v>0</v>
      </c>
      <c r="E936" s="97" t="e">
        <f t="shared" si="75"/>
        <v>#DIV/0!</v>
      </c>
    </row>
    <row r="937" spans="1:5" ht="15">
      <c r="A937" s="139" t="s">
        <v>287</v>
      </c>
      <c r="B937" s="487">
        <f t="shared" si="72"/>
        <v>0</v>
      </c>
      <c r="C937" s="96" t="e">
        <f t="shared" si="73"/>
        <v>#DIV/0!</v>
      </c>
      <c r="D937" s="485">
        <f t="shared" si="74"/>
        <v>0</v>
      </c>
      <c r="E937" s="97" t="e">
        <f t="shared" si="75"/>
        <v>#DIV/0!</v>
      </c>
    </row>
    <row r="938" spans="1:5" ht="15">
      <c r="A938" s="139" t="s">
        <v>288</v>
      </c>
      <c r="B938" s="487">
        <f t="shared" si="72"/>
        <v>0</v>
      </c>
      <c r="C938" s="96" t="e">
        <f t="shared" si="73"/>
        <v>#DIV/0!</v>
      </c>
      <c r="D938" s="485">
        <f t="shared" si="74"/>
        <v>0</v>
      </c>
      <c r="E938" s="97" t="e">
        <f t="shared" si="75"/>
        <v>#DIV/0!</v>
      </c>
    </row>
    <row r="939" spans="1:5" ht="15">
      <c r="A939" s="139" t="s">
        <v>289</v>
      </c>
      <c r="B939" s="487">
        <f t="shared" si="72"/>
        <v>0</v>
      </c>
      <c r="C939" s="96" t="e">
        <f t="shared" si="73"/>
        <v>#DIV/0!</v>
      </c>
      <c r="D939" s="485">
        <f t="shared" si="74"/>
        <v>0</v>
      </c>
      <c r="E939" s="97" t="e">
        <f t="shared" si="75"/>
        <v>#DIV/0!</v>
      </c>
    </row>
    <row r="940" spans="1:5" ht="15">
      <c r="A940" s="139" t="s">
        <v>290</v>
      </c>
      <c r="B940" s="487">
        <f t="shared" si="72"/>
        <v>0</v>
      </c>
      <c r="C940" s="96" t="e">
        <f t="shared" si="73"/>
        <v>#DIV/0!</v>
      </c>
      <c r="D940" s="485">
        <f t="shared" si="74"/>
        <v>0</v>
      </c>
      <c r="E940" s="97" t="e">
        <f t="shared" si="75"/>
        <v>#DIV/0!</v>
      </c>
    </row>
    <row r="941" spans="1:5" ht="15">
      <c r="A941" s="139" t="s">
        <v>373</v>
      </c>
      <c r="B941" s="487">
        <f t="shared" si="72"/>
        <v>0</v>
      </c>
      <c r="C941" s="96" t="e">
        <f t="shared" si="73"/>
        <v>#DIV/0!</v>
      </c>
      <c r="D941" s="485">
        <f t="shared" si="74"/>
        <v>0</v>
      </c>
      <c r="E941" s="97" t="e">
        <f t="shared" si="75"/>
        <v>#DIV/0!</v>
      </c>
    </row>
    <row r="942" spans="1:5" ht="15">
      <c r="A942" s="139" t="s">
        <v>363</v>
      </c>
      <c r="B942" s="487">
        <f t="shared" si="72"/>
        <v>0</v>
      </c>
      <c r="C942" s="96" t="e">
        <f t="shared" si="73"/>
        <v>#DIV/0!</v>
      </c>
      <c r="D942" s="485">
        <f t="shared" si="74"/>
        <v>0</v>
      </c>
      <c r="E942" s="97" t="e">
        <f t="shared" si="75"/>
        <v>#DIV/0!</v>
      </c>
    </row>
    <row r="943" spans="1:5" ht="15">
      <c r="A943" s="298" t="s">
        <v>361</v>
      </c>
      <c r="B943" s="487">
        <f t="shared" si="72"/>
        <v>0</v>
      </c>
      <c r="C943" s="96" t="e">
        <f t="shared" si="73"/>
        <v>#DIV/0!</v>
      </c>
      <c r="D943" s="485">
        <f t="shared" si="74"/>
        <v>0</v>
      </c>
      <c r="E943" s="97" t="e">
        <f t="shared" si="75"/>
        <v>#DIV/0!</v>
      </c>
    </row>
    <row r="944" spans="1:5" ht="15">
      <c r="A944" s="298" t="s">
        <v>362</v>
      </c>
      <c r="B944" s="487">
        <f t="shared" si="72"/>
        <v>0</v>
      </c>
      <c r="C944" s="96" t="e">
        <f t="shared" si="73"/>
        <v>#DIV/0!</v>
      </c>
      <c r="D944" s="485">
        <f t="shared" si="74"/>
        <v>0</v>
      </c>
      <c r="E944" s="97" t="e">
        <f t="shared" si="75"/>
        <v>#DIV/0!</v>
      </c>
    </row>
    <row r="945" spans="1:5" ht="15">
      <c r="A945" s="139" t="s">
        <v>285</v>
      </c>
      <c r="B945" s="487">
        <f t="shared" si="72"/>
        <v>0</v>
      </c>
      <c r="C945" s="96" t="e">
        <f t="shared" si="73"/>
        <v>#DIV/0!</v>
      </c>
      <c r="D945" s="485">
        <f t="shared" si="74"/>
        <v>0</v>
      </c>
      <c r="E945" s="97" t="e">
        <f t="shared" si="75"/>
        <v>#DIV/0!</v>
      </c>
    </row>
    <row r="946" spans="1:5" ht="15">
      <c r="A946" s="139" t="s">
        <v>327</v>
      </c>
      <c r="B946" s="487">
        <f t="shared" si="72"/>
        <v>0</v>
      </c>
      <c r="C946" s="96" t="e">
        <f t="shared" si="73"/>
        <v>#DIV/0!</v>
      </c>
      <c r="D946" s="485">
        <f t="shared" si="74"/>
        <v>0</v>
      </c>
      <c r="E946" s="97" t="e">
        <f t="shared" si="75"/>
        <v>#DIV/0!</v>
      </c>
    </row>
    <row r="947" spans="1:5" ht="15">
      <c r="A947" s="352" t="s">
        <v>337</v>
      </c>
      <c r="B947" s="487">
        <f t="shared" si="72"/>
        <v>0</v>
      </c>
      <c r="C947" s="96" t="e">
        <f t="shared" si="73"/>
        <v>#DIV/0!</v>
      </c>
      <c r="D947" s="485">
        <f t="shared" si="74"/>
        <v>0</v>
      </c>
      <c r="E947" s="97" t="e">
        <f t="shared" si="75"/>
        <v>#DIV/0!</v>
      </c>
    </row>
    <row r="948" spans="1:5" ht="15">
      <c r="A948" s="139" t="s">
        <v>374</v>
      </c>
      <c r="B948" s="487">
        <f t="shared" si="72"/>
        <v>0</v>
      </c>
      <c r="C948" s="96" t="e">
        <f t="shared" si="73"/>
        <v>#DIV/0!</v>
      </c>
      <c r="D948" s="485">
        <f t="shared" si="74"/>
        <v>0</v>
      </c>
      <c r="E948" s="97" t="e">
        <f t="shared" si="75"/>
        <v>#DIV/0!</v>
      </c>
    </row>
    <row r="949" spans="1:5" ht="15">
      <c r="A949" s="492" t="s">
        <v>375</v>
      </c>
      <c r="B949" s="487">
        <f t="shared" si="72"/>
        <v>0</v>
      </c>
      <c r="C949" s="96" t="e">
        <f t="shared" si="73"/>
        <v>#DIV/0!</v>
      </c>
      <c r="D949" s="485">
        <f t="shared" si="74"/>
        <v>0</v>
      </c>
      <c r="E949" s="97" t="e">
        <f t="shared" si="75"/>
        <v>#DIV/0!</v>
      </c>
    </row>
    <row r="950" spans="1:5" ht="15">
      <c r="A950" s="492" t="s">
        <v>376</v>
      </c>
      <c r="B950" s="487">
        <f t="shared" si="72"/>
        <v>0</v>
      </c>
      <c r="C950" s="96" t="e">
        <f t="shared" si="73"/>
        <v>#DIV/0!</v>
      </c>
      <c r="D950" s="485">
        <f t="shared" si="74"/>
        <v>0</v>
      </c>
      <c r="E950" s="97" t="e">
        <f t="shared" si="75"/>
        <v>#DIV/0!</v>
      </c>
    </row>
    <row r="951" spans="1:5" ht="15">
      <c r="A951" s="216" t="s">
        <v>401</v>
      </c>
      <c r="B951" s="487">
        <f t="shared" si="72"/>
        <v>0</v>
      </c>
      <c r="C951" s="96" t="e">
        <f t="shared" si="73"/>
        <v>#DIV/0!</v>
      </c>
      <c r="D951" s="485">
        <f t="shared" si="74"/>
        <v>0</v>
      </c>
      <c r="E951" s="97" t="e">
        <f t="shared" si="75"/>
        <v>#DIV/0!</v>
      </c>
    </row>
    <row r="952" spans="1:5" ht="15">
      <c r="A952" s="139" t="s">
        <v>406</v>
      </c>
      <c r="B952" s="487">
        <f t="shared" si="72"/>
        <v>0</v>
      </c>
      <c r="C952" s="96" t="e">
        <f t="shared" si="73"/>
        <v>#DIV/0!</v>
      </c>
      <c r="D952" s="485">
        <f t="shared" si="74"/>
        <v>0</v>
      </c>
      <c r="E952" s="97" t="e">
        <f t="shared" si="75"/>
        <v>#DIV/0!</v>
      </c>
    </row>
    <row r="953" spans="1:5" ht="15">
      <c r="A953" s="140" t="s">
        <v>407</v>
      </c>
      <c r="B953" s="487">
        <f t="shared" si="72"/>
        <v>0</v>
      </c>
      <c r="C953" s="96" t="e">
        <f t="shared" si="73"/>
        <v>#DIV/0!</v>
      </c>
      <c r="D953" s="485">
        <f t="shared" si="74"/>
        <v>0</v>
      </c>
      <c r="E953" s="97" t="e">
        <f t="shared" si="75"/>
        <v>#DIV/0!</v>
      </c>
    </row>
    <row r="954" spans="1:5" ht="15">
      <c r="A954" s="139" t="s">
        <v>408</v>
      </c>
      <c r="B954" s="487">
        <f t="shared" si="72"/>
        <v>0</v>
      </c>
      <c r="C954" s="96" t="e">
        <f t="shared" si="73"/>
        <v>#DIV/0!</v>
      </c>
      <c r="D954" s="485">
        <f t="shared" si="74"/>
        <v>0</v>
      </c>
      <c r="E954" s="97" t="e">
        <f t="shared" si="75"/>
        <v>#DIV/0!</v>
      </c>
    </row>
    <row r="955" spans="1:5" ht="15">
      <c r="A955" s="352" t="s">
        <v>409</v>
      </c>
      <c r="B955" s="487">
        <f t="shared" si="72"/>
        <v>0</v>
      </c>
      <c r="C955" s="96" t="e">
        <f t="shared" si="73"/>
        <v>#DIV/0!</v>
      </c>
      <c r="D955" s="485">
        <f t="shared" si="74"/>
        <v>0</v>
      </c>
      <c r="E955" s="97" t="e">
        <f t="shared" si="75"/>
        <v>#DIV/0!</v>
      </c>
    </row>
    <row r="956" spans="1:5" ht="15">
      <c r="A956" s="351" t="s">
        <v>410</v>
      </c>
      <c r="B956" s="487">
        <f t="shared" si="72"/>
        <v>0</v>
      </c>
      <c r="C956" s="96" t="e">
        <f t="shared" si="73"/>
        <v>#DIV/0!</v>
      </c>
      <c r="D956" s="485">
        <f t="shared" si="74"/>
        <v>0</v>
      </c>
      <c r="E956" s="97" t="e">
        <f t="shared" si="75"/>
        <v>#DIV/0!</v>
      </c>
    </row>
    <row r="957" spans="1:5" ht="15">
      <c r="A957" s="140" t="s">
        <v>411</v>
      </c>
      <c r="B957" s="487">
        <f t="shared" si="72"/>
        <v>0</v>
      </c>
      <c r="C957" s="96" t="e">
        <f t="shared" si="73"/>
        <v>#DIV/0!</v>
      </c>
      <c r="D957" s="485">
        <f t="shared" si="74"/>
        <v>0</v>
      </c>
      <c r="E957" s="97" t="e">
        <f t="shared" si="75"/>
        <v>#DIV/0!</v>
      </c>
    </row>
    <row r="958" spans="1:5" ht="15">
      <c r="A958" s="140" t="s">
        <v>412</v>
      </c>
      <c r="B958" s="487">
        <f t="shared" si="72"/>
        <v>0</v>
      </c>
      <c r="C958" s="96" t="e">
        <f t="shared" si="73"/>
        <v>#DIV/0!</v>
      </c>
      <c r="D958" s="485">
        <f t="shared" si="74"/>
        <v>0</v>
      </c>
      <c r="E958" s="97" t="e">
        <f t="shared" si="75"/>
        <v>#DIV/0!</v>
      </c>
    </row>
    <row r="959" spans="1:5" ht="15">
      <c r="A959" s="298" t="s">
        <v>303</v>
      </c>
      <c r="B959" s="487">
        <f t="shared" si="72"/>
        <v>0</v>
      </c>
      <c r="C959" s="96" t="e">
        <f t="shared" si="73"/>
        <v>#DIV/0!</v>
      </c>
      <c r="D959" s="485">
        <f t="shared" si="74"/>
        <v>0</v>
      </c>
      <c r="E959" s="97" t="e">
        <f t="shared" si="75"/>
        <v>#DIV/0!</v>
      </c>
    </row>
    <row r="960" spans="1:5" ht="15">
      <c r="A960" s="298" t="s">
        <v>299</v>
      </c>
      <c r="B960" s="487">
        <f t="shared" si="72"/>
        <v>0</v>
      </c>
      <c r="C960" s="96" t="e">
        <f t="shared" si="73"/>
        <v>#DIV/0!</v>
      </c>
      <c r="D960" s="485">
        <f t="shared" si="74"/>
        <v>0</v>
      </c>
      <c r="E960" s="97" t="e">
        <f t="shared" si="75"/>
        <v>#DIV/0!</v>
      </c>
    </row>
    <row r="961" spans="1:5" ht="15">
      <c r="A961" s="298" t="s">
        <v>300</v>
      </c>
      <c r="B961" s="487">
        <f t="shared" si="72"/>
        <v>0</v>
      </c>
      <c r="C961" s="96" t="e">
        <f t="shared" si="73"/>
        <v>#DIV/0!</v>
      </c>
      <c r="D961" s="485">
        <f t="shared" si="74"/>
        <v>0</v>
      </c>
      <c r="E961" s="97" t="e">
        <f t="shared" si="75"/>
        <v>#DIV/0!</v>
      </c>
    </row>
    <row r="962" spans="1:5" ht="15">
      <c r="A962" s="298" t="s">
        <v>405</v>
      </c>
      <c r="B962" s="487">
        <f t="shared" si="72"/>
        <v>0</v>
      </c>
      <c r="C962" s="96" t="e">
        <f t="shared" si="73"/>
        <v>#DIV/0!</v>
      </c>
      <c r="D962" s="485">
        <f t="shared" si="74"/>
        <v>0</v>
      </c>
      <c r="E962" s="97" t="e">
        <f t="shared" si="75"/>
        <v>#DIV/0!</v>
      </c>
    </row>
    <row r="963" spans="1:5" ht="15">
      <c r="A963" s="298" t="s">
        <v>404</v>
      </c>
      <c r="B963" s="487">
        <f t="shared" si="72"/>
        <v>0</v>
      </c>
      <c r="C963" s="96" t="e">
        <f t="shared" si="73"/>
        <v>#DIV/0!</v>
      </c>
      <c r="D963" s="485">
        <f t="shared" si="74"/>
        <v>0</v>
      </c>
      <c r="E963" s="97" t="e">
        <f t="shared" si="75"/>
        <v>#DIV/0!</v>
      </c>
    </row>
    <row r="964" spans="1:5" ht="15">
      <c r="A964" s="139" t="s">
        <v>270</v>
      </c>
      <c r="B964" s="487">
        <f t="shared" si="72"/>
        <v>0</v>
      </c>
      <c r="C964" s="96" t="e">
        <f t="shared" si="73"/>
        <v>#DIV/0!</v>
      </c>
      <c r="D964" s="485">
        <f t="shared" si="74"/>
        <v>0</v>
      </c>
      <c r="E964" s="97" t="e">
        <f t="shared" si="75"/>
        <v>#DIV/0!</v>
      </c>
    </row>
    <row r="965" spans="1:5" ht="15">
      <c r="A965" s="139" t="s">
        <v>271</v>
      </c>
      <c r="B965" s="487">
        <f aca="true" t="shared" si="76" ref="B965:B996">B52+B128+B204+B280+B356+B432+B508+B584+B660+B736+B812+B888</f>
        <v>0</v>
      </c>
      <c r="C965" s="96" t="e">
        <f aca="true" t="shared" si="77" ref="C965:C996">B965/B$1004*100</f>
        <v>#DIV/0!</v>
      </c>
      <c r="D965" s="485">
        <f aca="true" t="shared" si="78" ref="D965:D996">D52+D128+D204+D280+D356+D432+D508+D584+D660+D736+D812+D888</f>
        <v>0</v>
      </c>
      <c r="E965" s="97" t="e">
        <f aca="true" t="shared" si="79" ref="E965:E996">D965/D$1004*100</f>
        <v>#DIV/0!</v>
      </c>
    </row>
    <row r="966" spans="1:5" ht="15">
      <c r="A966" s="139" t="s">
        <v>269</v>
      </c>
      <c r="B966" s="487">
        <f t="shared" si="76"/>
        <v>0</v>
      </c>
      <c r="C966" s="96" t="e">
        <f t="shared" si="77"/>
        <v>#DIV/0!</v>
      </c>
      <c r="D966" s="485">
        <f t="shared" si="78"/>
        <v>0</v>
      </c>
      <c r="E966" s="97" t="e">
        <f t="shared" si="79"/>
        <v>#DIV/0!</v>
      </c>
    </row>
    <row r="967" spans="1:5" ht="15">
      <c r="A967" s="139" t="s">
        <v>272</v>
      </c>
      <c r="B967" s="487">
        <f t="shared" si="76"/>
        <v>0</v>
      </c>
      <c r="C967" s="96" t="e">
        <f t="shared" si="77"/>
        <v>#DIV/0!</v>
      </c>
      <c r="D967" s="485">
        <f t="shared" si="78"/>
        <v>0</v>
      </c>
      <c r="E967" s="97" t="e">
        <f t="shared" si="79"/>
        <v>#DIV/0!</v>
      </c>
    </row>
    <row r="968" spans="1:5" ht="15">
      <c r="A968" s="139" t="s">
        <v>371</v>
      </c>
      <c r="B968" s="487">
        <f t="shared" si="76"/>
        <v>0</v>
      </c>
      <c r="C968" s="96" t="e">
        <f t="shared" si="77"/>
        <v>#DIV/0!</v>
      </c>
      <c r="D968" s="485">
        <f t="shared" si="78"/>
        <v>0</v>
      </c>
      <c r="E968" s="97" t="e">
        <f t="shared" si="79"/>
        <v>#DIV/0!</v>
      </c>
    </row>
    <row r="969" spans="1:5" ht="15">
      <c r="A969" s="139" t="s">
        <v>372</v>
      </c>
      <c r="B969" s="487">
        <f t="shared" si="76"/>
        <v>0</v>
      </c>
      <c r="C969" s="96" t="e">
        <f t="shared" si="77"/>
        <v>#DIV/0!</v>
      </c>
      <c r="D969" s="485">
        <f t="shared" si="78"/>
        <v>0</v>
      </c>
      <c r="E969" s="97" t="e">
        <f t="shared" si="79"/>
        <v>#DIV/0!</v>
      </c>
    </row>
    <row r="970" spans="1:5" ht="15">
      <c r="A970" s="139" t="s">
        <v>302</v>
      </c>
      <c r="B970" s="487">
        <f t="shared" si="76"/>
        <v>0</v>
      </c>
      <c r="C970" s="96" t="e">
        <f t="shared" si="77"/>
        <v>#DIV/0!</v>
      </c>
      <c r="D970" s="485">
        <f t="shared" si="78"/>
        <v>0</v>
      </c>
      <c r="E970" s="97" t="e">
        <f t="shared" si="79"/>
        <v>#DIV/0!</v>
      </c>
    </row>
    <row r="971" spans="1:5" ht="15">
      <c r="A971" s="139" t="s">
        <v>336</v>
      </c>
      <c r="B971" s="487">
        <f t="shared" si="76"/>
        <v>0</v>
      </c>
      <c r="C971" s="96" t="e">
        <f t="shared" si="77"/>
        <v>#DIV/0!</v>
      </c>
      <c r="D971" s="485">
        <f t="shared" si="78"/>
        <v>0</v>
      </c>
      <c r="E971" s="97" t="e">
        <f t="shared" si="79"/>
        <v>#DIV/0!</v>
      </c>
    </row>
    <row r="972" spans="1:5" ht="15">
      <c r="A972" s="139" t="s">
        <v>301</v>
      </c>
      <c r="B972" s="487">
        <f t="shared" si="76"/>
        <v>0</v>
      </c>
      <c r="C972" s="96" t="e">
        <f t="shared" si="77"/>
        <v>#DIV/0!</v>
      </c>
      <c r="D972" s="485">
        <f t="shared" si="78"/>
        <v>0</v>
      </c>
      <c r="E972" s="97" t="e">
        <f t="shared" si="79"/>
        <v>#DIV/0!</v>
      </c>
    </row>
    <row r="973" spans="1:5" ht="15">
      <c r="A973" s="351" t="s">
        <v>339</v>
      </c>
      <c r="B973" s="487">
        <f t="shared" si="76"/>
        <v>0</v>
      </c>
      <c r="C973" s="96" t="e">
        <f t="shared" si="77"/>
        <v>#DIV/0!</v>
      </c>
      <c r="D973" s="485">
        <f t="shared" si="78"/>
        <v>0</v>
      </c>
      <c r="E973" s="97" t="e">
        <f t="shared" si="79"/>
        <v>#DIV/0!</v>
      </c>
    </row>
    <row r="974" spans="1:5" ht="15">
      <c r="A974" s="351" t="s">
        <v>340</v>
      </c>
      <c r="B974" s="487">
        <f t="shared" si="76"/>
        <v>0</v>
      </c>
      <c r="C974" s="96" t="e">
        <f t="shared" si="77"/>
        <v>#DIV/0!</v>
      </c>
      <c r="D974" s="485">
        <f t="shared" si="78"/>
        <v>0</v>
      </c>
      <c r="E974" s="97" t="e">
        <f t="shared" si="79"/>
        <v>#DIV/0!</v>
      </c>
    </row>
    <row r="975" spans="1:5" ht="15">
      <c r="A975" s="139" t="s">
        <v>364</v>
      </c>
      <c r="B975" s="487">
        <f t="shared" si="76"/>
        <v>0</v>
      </c>
      <c r="C975" s="96" t="e">
        <f t="shared" si="77"/>
        <v>#DIV/0!</v>
      </c>
      <c r="D975" s="485">
        <f t="shared" si="78"/>
        <v>0</v>
      </c>
      <c r="E975" s="97" t="e">
        <f t="shared" si="79"/>
        <v>#DIV/0!</v>
      </c>
    </row>
    <row r="976" spans="1:5" ht="15">
      <c r="A976" s="139" t="s">
        <v>365</v>
      </c>
      <c r="B976" s="487">
        <f t="shared" si="76"/>
        <v>0</v>
      </c>
      <c r="C976" s="96" t="e">
        <f t="shared" si="77"/>
        <v>#DIV/0!</v>
      </c>
      <c r="D976" s="485">
        <f t="shared" si="78"/>
        <v>0</v>
      </c>
      <c r="E976" s="97" t="e">
        <f t="shared" si="79"/>
        <v>#DIV/0!</v>
      </c>
    </row>
    <row r="977" spans="1:5" ht="15">
      <c r="A977" s="139" t="s">
        <v>366</v>
      </c>
      <c r="B977" s="487">
        <f t="shared" si="76"/>
        <v>0</v>
      </c>
      <c r="C977" s="96" t="e">
        <f t="shared" si="77"/>
        <v>#DIV/0!</v>
      </c>
      <c r="D977" s="485">
        <f t="shared" si="78"/>
        <v>0</v>
      </c>
      <c r="E977" s="97" t="e">
        <f t="shared" si="79"/>
        <v>#DIV/0!</v>
      </c>
    </row>
    <row r="978" spans="1:5" ht="15">
      <c r="A978" s="352" t="s">
        <v>367</v>
      </c>
      <c r="B978" s="487">
        <f t="shared" si="76"/>
        <v>0</v>
      </c>
      <c r="C978" s="96" t="e">
        <f t="shared" si="77"/>
        <v>#DIV/0!</v>
      </c>
      <c r="D978" s="485">
        <f t="shared" si="78"/>
        <v>0</v>
      </c>
      <c r="E978" s="97" t="e">
        <f t="shared" si="79"/>
        <v>#DIV/0!</v>
      </c>
    </row>
    <row r="979" spans="1:5" ht="15">
      <c r="A979" s="528" t="s">
        <v>370</v>
      </c>
      <c r="B979" s="487">
        <f t="shared" si="76"/>
        <v>0</v>
      </c>
      <c r="C979" s="96" t="e">
        <f t="shared" si="77"/>
        <v>#DIV/0!</v>
      </c>
      <c r="D979" s="485">
        <f t="shared" si="78"/>
        <v>0</v>
      </c>
      <c r="E979" s="97" t="e">
        <f t="shared" si="79"/>
        <v>#DIV/0!</v>
      </c>
    </row>
    <row r="980" spans="1:5" ht="15">
      <c r="A980" s="529" t="s">
        <v>368</v>
      </c>
      <c r="B980" s="487">
        <f t="shared" si="76"/>
        <v>0</v>
      </c>
      <c r="C980" s="96" t="e">
        <f t="shared" si="77"/>
        <v>#DIV/0!</v>
      </c>
      <c r="D980" s="485">
        <f t="shared" si="78"/>
        <v>0</v>
      </c>
      <c r="E980" s="97" t="e">
        <f t="shared" si="79"/>
        <v>#DIV/0!</v>
      </c>
    </row>
    <row r="981" spans="1:5" ht="15">
      <c r="A981" s="529" t="s">
        <v>369</v>
      </c>
      <c r="B981" s="487">
        <f t="shared" si="76"/>
        <v>0</v>
      </c>
      <c r="C981" s="96" t="e">
        <f t="shared" si="77"/>
        <v>#DIV/0!</v>
      </c>
      <c r="D981" s="485">
        <f t="shared" si="78"/>
        <v>0</v>
      </c>
      <c r="E981" s="97" t="e">
        <f t="shared" si="79"/>
        <v>#DIV/0!</v>
      </c>
    </row>
    <row r="982" spans="1:5" ht="15">
      <c r="A982" s="530" t="s">
        <v>377</v>
      </c>
      <c r="B982" s="487">
        <f t="shared" si="76"/>
        <v>0</v>
      </c>
      <c r="C982" s="96" t="e">
        <f t="shared" si="77"/>
        <v>#DIV/0!</v>
      </c>
      <c r="D982" s="485">
        <f t="shared" si="78"/>
        <v>0</v>
      </c>
      <c r="E982" s="97" t="e">
        <f t="shared" si="79"/>
        <v>#DIV/0!</v>
      </c>
    </row>
    <row r="983" spans="1:5" ht="15">
      <c r="A983" s="298" t="s">
        <v>378</v>
      </c>
      <c r="B983" s="487">
        <f t="shared" si="76"/>
        <v>0</v>
      </c>
      <c r="C983" s="96" t="e">
        <f t="shared" si="77"/>
        <v>#DIV/0!</v>
      </c>
      <c r="D983" s="485">
        <f t="shared" si="78"/>
        <v>0</v>
      </c>
      <c r="E983" s="97" t="e">
        <f t="shared" si="79"/>
        <v>#DIV/0!</v>
      </c>
    </row>
    <row r="984" spans="1:5" ht="15">
      <c r="A984" s="298" t="s">
        <v>379</v>
      </c>
      <c r="B984" s="487">
        <f t="shared" si="76"/>
        <v>0</v>
      </c>
      <c r="C984" s="96" t="e">
        <f t="shared" si="77"/>
        <v>#DIV/0!</v>
      </c>
      <c r="D984" s="485">
        <f t="shared" si="78"/>
        <v>0</v>
      </c>
      <c r="E984" s="97" t="e">
        <f t="shared" si="79"/>
        <v>#DIV/0!</v>
      </c>
    </row>
    <row r="985" spans="1:5" ht="15">
      <c r="A985" s="491" t="s">
        <v>380</v>
      </c>
      <c r="B985" s="487">
        <f t="shared" si="76"/>
        <v>0</v>
      </c>
      <c r="C985" s="96" t="e">
        <f t="shared" si="77"/>
        <v>#DIV/0!</v>
      </c>
      <c r="D985" s="485">
        <f t="shared" si="78"/>
        <v>0</v>
      </c>
      <c r="E985" s="97" t="e">
        <f t="shared" si="79"/>
        <v>#DIV/0!</v>
      </c>
    </row>
    <row r="986" spans="1:5" ht="15">
      <c r="A986" s="298" t="s">
        <v>381</v>
      </c>
      <c r="B986" s="487">
        <f t="shared" si="76"/>
        <v>0</v>
      </c>
      <c r="C986" s="96" t="e">
        <f t="shared" si="77"/>
        <v>#DIV/0!</v>
      </c>
      <c r="D986" s="485">
        <f t="shared" si="78"/>
        <v>0</v>
      </c>
      <c r="E986" s="97" t="e">
        <f t="shared" si="79"/>
        <v>#DIV/0!</v>
      </c>
    </row>
    <row r="987" spans="1:5" ht="15">
      <c r="A987" s="298" t="s">
        <v>382</v>
      </c>
      <c r="B987" s="487">
        <f t="shared" si="76"/>
        <v>0</v>
      </c>
      <c r="C987" s="96" t="e">
        <f t="shared" si="77"/>
        <v>#DIV/0!</v>
      </c>
      <c r="D987" s="485">
        <f t="shared" si="78"/>
        <v>0</v>
      </c>
      <c r="E987" s="97" t="e">
        <f t="shared" si="79"/>
        <v>#DIV/0!</v>
      </c>
    </row>
    <row r="988" spans="1:5" ht="15">
      <c r="A988" s="139" t="s">
        <v>292</v>
      </c>
      <c r="B988" s="487">
        <f t="shared" si="76"/>
        <v>0</v>
      </c>
      <c r="C988" s="96" t="e">
        <f t="shared" si="77"/>
        <v>#DIV/0!</v>
      </c>
      <c r="D988" s="485">
        <f t="shared" si="78"/>
        <v>0</v>
      </c>
      <c r="E988" s="97" t="e">
        <f t="shared" si="79"/>
        <v>#DIV/0!</v>
      </c>
    </row>
    <row r="989" spans="1:5" ht="15">
      <c r="A989" s="139" t="s">
        <v>293</v>
      </c>
      <c r="B989" s="487">
        <f t="shared" si="76"/>
        <v>0</v>
      </c>
      <c r="C989" s="96" t="e">
        <f t="shared" si="77"/>
        <v>#DIV/0!</v>
      </c>
      <c r="D989" s="485">
        <f t="shared" si="78"/>
        <v>0</v>
      </c>
      <c r="E989" s="97" t="e">
        <f t="shared" si="79"/>
        <v>#DIV/0!</v>
      </c>
    </row>
    <row r="990" spans="1:5" ht="15">
      <c r="A990" s="352" t="s">
        <v>341</v>
      </c>
      <c r="B990" s="487">
        <f t="shared" si="76"/>
        <v>0</v>
      </c>
      <c r="C990" s="96" t="e">
        <f t="shared" si="77"/>
        <v>#DIV/0!</v>
      </c>
      <c r="D990" s="485">
        <f t="shared" si="78"/>
        <v>0</v>
      </c>
      <c r="E990" s="97" t="e">
        <f t="shared" si="79"/>
        <v>#DIV/0!</v>
      </c>
    </row>
    <row r="991" spans="1:5" ht="15">
      <c r="A991" s="139" t="s">
        <v>294</v>
      </c>
      <c r="B991" s="487">
        <f t="shared" si="76"/>
        <v>0</v>
      </c>
      <c r="C991" s="96" t="e">
        <f t="shared" si="77"/>
        <v>#DIV/0!</v>
      </c>
      <c r="D991" s="485">
        <f t="shared" si="78"/>
        <v>0</v>
      </c>
      <c r="E991" s="97" t="e">
        <f t="shared" si="79"/>
        <v>#DIV/0!</v>
      </c>
    </row>
    <row r="992" spans="1:5" ht="15">
      <c r="A992" s="139" t="s">
        <v>295</v>
      </c>
      <c r="B992" s="487">
        <f t="shared" si="76"/>
        <v>0</v>
      </c>
      <c r="C992" s="96" t="e">
        <f t="shared" si="77"/>
        <v>#DIV/0!</v>
      </c>
      <c r="D992" s="485">
        <f t="shared" si="78"/>
        <v>0</v>
      </c>
      <c r="E992" s="97" t="e">
        <f t="shared" si="79"/>
        <v>#DIV/0!</v>
      </c>
    </row>
    <row r="993" spans="1:5" ht="15">
      <c r="A993" s="139" t="s">
        <v>296</v>
      </c>
      <c r="B993" s="487">
        <f t="shared" si="76"/>
        <v>0</v>
      </c>
      <c r="C993" s="96" t="e">
        <f t="shared" si="77"/>
        <v>#DIV/0!</v>
      </c>
      <c r="D993" s="485">
        <f t="shared" si="78"/>
        <v>0</v>
      </c>
      <c r="E993" s="97" t="e">
        <f t="shared" si="79"/>
        <v>#DIV/0!</v>
      </c>
    </row>
    <row r="994" spans="1:5" ht="15">
      <c r="A994" s="139" t="s">
        <v>326</v>
      </c>
      <c r="B994" s="487">
        <f t="shared" si="76"/>
        <v>0</v>
      </c>
      <c r="C994" s="96" t="e">
        <f t="shared" si="77"/>
        <v>#DIV/0!</v>
      </c>
      <c r="D994" s="485">
        <f t="shared" si="78"/>
        <v>0</v>
      </c>
      <c r="E994" s="97" t="e">
        <f t="shared" si="79"/>
        <v>#DIV/0!</v>
      </c>
    </row>
    <row r="995" spans="1:5" ht="15">
      <c r="A995" s="139" t="s">
        <v>273</v>
      </c>
      <c r="B995" s="487">
        <f t="shared" si="76"/>
        <v>0</v>
      </c>
      <c r="C995" s="96" t="e">
        <f t="shared" si="77"/>
        <v>#DIV/0!</v>
      </c>
      <c r="D995" s="485">
        <f t="shared" si="78"/>
        <v>0</v>
      </c>
      <c r="E995" s="97" t="e">
        <f t="shared" si="79"/>
        <v>#DIV/0!</v>
      </c>
    </row>
    <row r="996" spans="1:5" ht="15">
      <c r="A996" s="139" t="s">
        <v>274</v>
      </c>
      <c r="B996" s="487">
        <f t="shared" si="76"/>
        <v>0</v>
      </c>
      <c r="C996" s="96" t="e">
        <f t="shared" si="77"/>
        <v>#DIV/0!</v>
      </c>
      <c r="D996" s="485">
        <f t="shared" si="78"/>
        <v>0</v>
      </c>
      <c r="E996" s="97" t="e">
        <f t="shared" si="79"/>
        <v>#DIV/0!</v>
      </c>
    </row>
    <row r="997" spans="1:5" ht="15">
      <c r="A997" s="352" t="s">
        <v>342</v>
      </c>
      <c r="B997" s="487">
        <f aca="true" t="shared" si="80" ref="B997:B1003">B84+B160+B236+B312+B388+B464+B540+B616+B692+B768+B844+B920</f>
        <v>0</v>
      </c>
      <c r="C997" s="96" t="e">
        <f aca="true" t="shared" si="81" ref="C997:C1003">B997/B$1004*100</f>
        <v>#DIV/0!</v>
      </c>
      <c r="D997" s="485">
        <f aca="true" t="shared" si="82" ref="D997:D1003">D84+D160+D236+D312+D388+D464+D540+D616+D692+D768+D844+D920</f>
        <v>0</v>
      </c>
      <c r="E997" s="97" t="e">
        <f aca="true" t="shared" si="83" ref="E997:E1003">D997/D$1004*100</f>
        <v>#DIV/0!</v>
      </c>
    </row>
    <row r="998" spans="1:5" ht="15">
      <c r="A998" s="140" t="s">
        <v>291</v>
      </c>
      <c r="B998" s="487">
        <f t="shared" si="80"/>
        <v>0</v>
      </c>
      <c r="C998" s="96" t="e">
        <f t="shared" si="81"/>
        <v>#DIV/0!</v>
      </c>
      <c r="D998" s="485">
        <f t="shared" si="82"/>
        <v>0</v>
      </c>
      <c r="E998" s="97" t="e">
        <f t="shared" si="83"/>
        <v>#DIV/0!</v>
      </c>
    </row>
    <row r="999" spans="1:5" ht="15">
      <c r="A999" s="140" t="s">
        <v>298</v>
      </c>
      <c r="B999" s="487">
        <f t="shared" si="80"/>
        <v>0</v>
      </c>
      <c r="C999" s="96" t="e">
        <f t="shared" si="81"/>
        <v>#DIV/0!</v>
      </c>
      <c r="D999" s="485">
        <f t="shared" si="82"/>
        <v>0</v>
      </c>
      <c r="E999" s="97" t="e">
        <f t="shared" si="83"/>
        <v>#DIV/0!</v>
      </c>
    </row>
    <row r="1000" spans="1:5" ht="15">
      <c r="A1000" s="351" t="s">
        <v>343</v>
      </c>
      <c r="B1000" s="487">
        <f t="shared" si="80"/>
        <v>0</v>
      </c>
      <c r="C1000" s="96" t="e">
        <f t="shared" si="81"/>
        <v>#DIV/0!</v>
      </c>
      <c r="D1000" s="485">
        <f t="shared" si="82"/>
        <v>0</v>
      </c>
      <c r="E1000" s="97" t="e">
        <f t="shared" si="83"/>
        <v>#DIV/0!</v>
      </c>
    </row>
    <row r="1001" spans="1:5" ht="15">
      <c r="A1001" s="216" t="s">
        <v>402</v>
      </c>
      <c r="B1001" s="487">
        <f t="shared" si="80"/>
        <v>0</v>
      </c>
      <c r="C1001" s="96" t="e">
        <f t="shared" si="81"/>
        <v>#DIV/0!</v>
      </c>
      <c r="D1001" s="485">
        <f t="shared" si="82"/>
        <v>0</v>
      </c>
      <c r="E1001" s="97" t="e">
        <f t="shared" si="83"/>
        <v>#DIV/0!</v>
      </c>
    </row>
    <row r="1002" spans="1:5" ht="15">
      <c r="A1002" s="216" t="s">
        <v>403</v>
      </c>
      <c r="B1002" s="487">
        <f t="shared" si="80"/>
        <v>0</v>
      </c>
      <c r="C1002" s="96" t="e">
        <f t="shared" si="81"/>
        <v>#DIV/0!</v>
      </c>
      <c r="D1002" s="485">
        <f t="shared" si="82"/>
        <v>0</v>
      </c>
      <c r="E1002" s="97" t="e">
        <f t="shared" si="83"/>
        <v>#DIV/0!</v>
      </c>
    </row>
    <row r="1003" spans="1:5" ht="15.75" thickBot="1">
      <c r="A1003" s="141" t="s">
        <v>383</v>
      </c>
      <c r="B1003" s="487">
        <f t="shared" si="80"/>
        <v>0</v>
      </c>
      <c r="C1003" s="96" t="e">
        <f t="shared" si="81"/>
        <v>#DIV/0!</v>
      </c>
      <c r="D1003" s="485">
        <f t="shared" si="82"/>
        <v>0</v>
      </c>
      <c r="E1003" s="97" t="e">
        <f t="shared" si="83"/>
        <v>#DIV/0!</v>
      </c>
    </row>
    <row r="1004" spans="1:5" ht="16.5" thickBot="1">
      <c r="A1004" s="677" t="s">
        <v>256</v>
      </c>
      <c r="B1004" s="678">
        <f>SUM(B933:B1003)</f>
        <v>0</v>
      </c>
      <c r="C1004" s="700"/>
      <c r="D1004" s="678">
        <f>SUM(D933:D1003)</f>
        <v>0</v>
      </c>
      <c r="E1004" s="701"/>
    </row>
    <row r="1005" spans="1:4" ht="16.5" thickBot="1">
      <c r="A1005" s="237" t="s">
        <v>284</v>
      </c>
      <c r="B1005" s="362">
        <f>'Plan2 - UTI'!C242</f>
        <v>0</v>
      </c>
      <c r="C1005" s="81"/>
      <c r="D1005" s="363">
        <f>'Plan3 - UTINeo'!C206</f>
        <v>0</v>
      </c>
    </row>
  </sheetData>
  <sheetProtection selectLockedCells="1"/>
  <mergeCells count="2">
    <mergeCell ref="A17:E17"/>
    <mergeCell ref="A16:E16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90" r:id="rId1"/>
  <headerFooter alignWithMargins="0">
    <oddHeader>&amp;CDivisão de Infecção Hospitalar - Planilha 5B</oddHeader>
    <oddFooter>&amp;R&amp;P de &amp;N - &amp;D</oddFooter>
  </headerFooter>
  <rowBreaks count="9" manualBreakCount="9">
    <brk id="16" max="255" man="1"/>
    <brk id="76" max="255" man="1"/>
    <brk id="205" max="255" man="1"/>
    <brk id="245" max="255" man="1"/>
    <brk id="305" max="255" man="1"/>
    <brk id="372" max="255" man="1"/>
    <brk id="434" max="255" man="1"/>
    <brk id="474" max="255" man="1"/>
    <brk id="5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22"/>
  <sheetViews>
    <sheetView zoomScale="60" zoomScaleNormal="60" zoomScalePageLayoutView="0" workbookViewId="0" topLeftCell="A1">
      <selection activeCell="A75" sqref="A75:G75"/>
    </sheetView>
  </sheetViews>
  <sheetFormatPr defaultColWidth="31.00390625" defaultRowHeight="12.75"/>
  <cols>
    <col min="1" max="1" width="137.7109375" style="16" customWidth="1"/>
    <col min="2" max="2" width="22.421875" style="26" customWidth="1"/>
    <col min="3" max="3" width="21.57421875" style="17" customWidth="1"/>
    <col min="4" max="4" width="20.7109375" style="17" customWidth="1"/>
    <col min="5" max="5" width="21.57421875" style="17" customWidth="1"/>
    <col min="6" max="6" width="21.00390625" style="17" customWidth="1"/>
    <col min="7" max="7" width="22.7109375" style="17" customWidth="1"/>
    <col min="8" max="16384" width="31.00390625" style="17" customWidth="1"/>
  </cols>
  <sheetData>
    <row r="1" spans="1:5" ht="29.25" customHeight="1" thickBot="1" thickTop="1">
      <c r="A1" s="687" t="s">
        <v>350</v>
      </c>
      <c r="B1" s="688"/>
      <c r="C1" s="688"/>
      <c r="D1" s="689"/>
      <c r="E1" s="371"/>
    </row>
    <row r="2" spans="1:5" ht="18.75" thickBot="1">
      <c r="A2" s="611" t="s">
        <v>51</v>
      </c>
      <c r="B2" s="657"/>
      <c r="C2" s="612"/>
      <c r="D2" s="690"/>
      <c r="E2" s="29"/>
    </row>
    <row r="3" spans="1:5" ht="15.75">
      <c r="A3" s="691" t="s">
        <v>395</v>
      </c>
      <c r="B3" s="660"/>
      <c r="C3" s="660"/>
      <c r="D3" s="692"/>
      <c r="E3" s="103"/>
    </row>
    <row r="4" spans="1:5" ht="15">
      <c r="A4" s="693" t="s">
        <v>396</v>
      </c>
      <c r="B4" s="663"/>
      <c r="C4" s="663"/>
      <c r="D4" s="694"/>
      <c r="E4" s="99"/>
    </row>
    <row r="5" spans="1:5" ht="16.5" thickBot="1">
      <c r="A5" s="695" t="s">
        <v>304</v>
      </c>
      <c r="B5" s="666"/>
      <c r="C5" s="667"/>
      <c r="D5" s="696"/>
      <c r="E5" s="99"/>
    </row>
    <row r="6" spans="1:5" ht="15">
      <c r="A6" s="372" t="s">
        <v>15</v>
      </c>
      <c r="B6" s="445"/>
      <c r="C6" s="446"/>
      <c r="D6" s="447"/>
      <c r="E6" s="29"/>
    </row>
    <row r="7" spans="1:5" ht="15">
      <c r="A7" s="410" t="s">
        <v>305</v>
      </c>
      <c r="B7" s="448"/>
      <c r="C7" s="449"/>
      <c r="D7" s="450"/>
      <c r="E7" s="29"/>
    </row>
    <row r="8" spans="1:5" ht="15">
      <c r="A8" s="410" t="s">
        <v>306</v>
      </c>
      <c r="B8" s="451"/>
      <c r="C8" s="451"/>
      <c r="D8" s="450"/>
      <c r="E8" s="29"/>
    </row>
    <row r="9" spans="1:5" ht="15">
      <c r="A9" s="410" t="s">
        <v>313</v>
      </c>
      <c r="B9" s="451"/>
      <c r="C9" s="451"/>
      <c r="D9" s="450"/>
      <c r="E9" s="29"/>
    </row>
    <row r="10" spans="1:5" ht="15">
      <c r="A10" s="410" t="s">
        <v>16</v>
      </c>
      <c r="B10" s="452"/>
      <c r="C10" s="452"/>
      <c r="D10" s="450"/>
      <c r="E10" s="29"/>
    </row>
    <row r="11" spans="1:5" ht="15">
      <c r="A11" s="410" t="s">
        <v>307</v>
      </c>
      <c r="B11" s="452"/>
      <c r="C11" s="452"/>
      <c r="D11" s="450"/>
      <c r="E11" s="29"/>
    </row>
    <row r="12" spans="1:7" ht="15">
      <c r="A12" s="410" t="s">
        <v>308</v>
      </c>
      <c r="B12" s="452"/>
      <c r="C12" s="452"/>
      <c r="D12" s="450"/>
      <c r="E12" s="29"/>
      <c r="F12" s="29"/>
      <c r="G12" s="29"/>
    </row>
    <row r="13" spans="1:7" ht="15.75" thickBot="1">
      <c r="A13" s="456" t="s">
        <v>314</v>
      </c>
      <c r="B13" s="454"/>
      <c r="C13" s="454"/>
      <c r="D13" s="455"/>
      <c r="E13" s="29"/>
      <c r="F13" s="29"/>
      <c r="G13" s="29"/>
    </row>
    <row r="14" spans="1:5" ht="17.25" customHeight="1" thickTop="1">
      <c r="A14" s="764" t="s">
        <v>52</v>
      </c>
      <c r="B14" s="764"/>
      <c r="C14" s="764"/>
      <c r="D14" s="764"/>
      <c r="E14" s="764"/>
    </row>
    <row r="15" spans="1:5" ht="15.75" thickBot="1">
      <c r="A15" s="764"/>
      <c r="B15" s="764"/>
      <c r="C15" s="764"/>
      <c r="D15" s="764"/>
      <c r="E15" s="764"/>
    </row>
    <row r="16" spans="1:7" ht="16.5" thickBot="1">
      <c r="A16" s="669" t="s">
        <v>194</v>
      </c>
      <c r="B16" s="670" t="s">
        <v>81</v>
      </c>
      <c r="C16" s="671"/>
      <c r="D16" s="672" t="s">
        <v>90</v>
      </c>
      <c r="E16" s="673"/>
      <c r="F16" s="670" t="s">
        <v>196</v>
      </c>
      <c r="G16" s="702"/>
    </row>
    <row r="17" spans="1:7" ht="25.5" customHeight="1" thickBot="1">
      <c r="A17" s="142" t="s">
        <v>252</v>
      </c>
      <c r="B17" s="143" t="s">
        <v>309</v>
      </c>
      <c r="C17" s="143" t="s">
        <v>254</v>
      </c>
      <c r="D17" s="143" t="s">
        <v>309</v>
      </c>
      <c r="E17" s="143" t="s">
        <v>254</v>
      </c>
      <c r="F17" s="143" t="s">
        <v>309</v>
      </c>
      <c r="G17" s="143" t="s">
        <v>254</v>
      </c>
    </row>
    <row r="18" spans="1:7" ht="15">
      <c r="A18" s="139" t="s">
        <v>285</v>
      </c>
      <c r="B18" s="245"/>
      <c r="C18" s="97" t="e">
        <f aca="true" t="shared" si="0" ref="C18:C33">B18/B$75*100</f>
        <v>#DIV/0!</v>
      </c>
      <c r="D18" s="245"/>
      <c r="E18" s="97" t="e">
        <f>D18/D$75*100</f>
        <v>#DIV/0!</v>
      </c>
      <c r="F18" s="245"/>
      <c r="G18" s="97" t="e">
        <f>F18/F$75*100</f>
        <v>#DIV/0!</v>
      </c>
    </row>
    <row r="19" spans="1:7" ht="15">
      <c r="A19" s="139" t="s">
        <v>327</v>
      </c>
      <c r="B19" s="246"/>
      <c r="C19" s="97" t="e">
        <f t="shared" si="0"/>
        <v>#DIV/0!</v>
      </c>
      <c r="D19" s="246"/>
      <c r="E19" s="97" t="e">
        <f>D19/D$75*100</f>
        <v>#DIV/0!</v>
      </c>
      <c r="F19" s="246"/>
      <c r="G19" s="97" t="e">
        <f>F19/F$75*100</f>
        <v>#DIV/0!</v>
      </c>
    </row>
    <row r="20" spans="1:7" ht="15">
      <c r="A20" s="352" t="s">
        <v>337</v>
      </c>
      <c r="B20" s="246"/>
      <c r="C20" s="97" t="e">
        <f t="shared" si="0"/>
        <v>#DIV/0!</v>
      </c>
      <c r="D20" s="246"/>
      <c r="E20" s="97" t="e">
        <f aca="true" t="shared" si="1" ref="E20:E74">D20/D$75*100</f>
        <v>#DIV/0!</v>
      </c>
      <c r="F20" s="246"/>
      <c r="G20" s="97" t="e">
        <f aca="true" t="shared" si="2" ref="G20:G74">F20/F$75*100</f>
        <v>#DIV/0!</v>
      </c>
    </row>
    <row r="21" spans="1:7" ht="15">
      <c r="A21" s="139" t="s">
        <v>413</v>
      </c>
      <c r="B21" s="246"/>
      <c r="C21" s="97" t="e">
        <f t="shared" si="0"/>
        <v>#DIV/0!</v>
      </c>
      <c r="D21" s="246"/>
      <c r="E21" s="97" t="e">
        <f t="shared" si="1"/>
        <v>#DIV/0!</v>
      </c>
      <c r="F21" s="246"/>
      <c r="G21" s="97" t="e">
        <f t="shared" si="2"/>
        <v>#DIV/0!</v>
      </c>
    </row>
    <row r="22" spans="1:7" ht="15">
      <c r="A22" s="492" t="s">
        <v>414</v>
      </c>
      <c r="B22" s="246"/>
      <c r="C22" s="97" t="e">
        <f t="shared" si="0"/>
        <v>#DIV/0!</v>
      </c>
      <c r="D22" s="246"/>
      <c r="E22" s="97" t="e">
        <f t="shared" si="1"/>
        <v>#DIV/0!</v>
      </c>
      <c r="F22" s="136"/>
      <c r="G22" s="97" t="e">
        <f t="shared" si="2"/>
        <v>#DIV/0!</v>
      </c>
    </row>
    <row r="23" spans="1:7" ht="15">
      <c r="A23" s="492" t="s">
        <v>415</v>
      </c>
      <c r="B23" s="246"/>
      <c r="C23" s="97" t="e">
        <f t="shared" si="0"/>
        <v>#DIV/0!</v>
      </c>
      <c r="D23" s="246"/>
      <c r="E23" s="97" t="e">
        <f t="shared" si="1"/>
        <v>#DIV/0!</v>
      </c>
      <c r="F23" s="136"/>
      <c r="G23" s="97" t="e">
        <f t="shared" si="2"/>
        <v>#DIV/0!</v>
      </c>
    </row>
    <row r="24" spans="1:7" ht="15">
      <c r="A24" s="139" t="s">
        <v>406</v>
      </c>
      <c r="B24" s="246"/>
      <c r="C24" s="97" t="e">
        <f t="shared" si="0"/>
        <v>#DIV/0!</v>
      </c>
      <c r="D24" s="246"/>
      <c r="E24" s="97" t="e">
        <f t="shared" si="1"/>
        <v>#DIV/0!</v>
      </c>
      <c r="F24" s="136"/>
      <c r="G24" s="97" t="e">
        <f t="shared" si="2"/>
        <v>#DIV/0!</v>
      </c>
    </row>
    <row r="25" spans="1:7" ht="15">
      <c r="A25" s="140" t="s">
        <v>407</v>
      </c>
      <c r="B25" s="246"/>
      <c r="C25" s="97" t="e">
        <f t="shared" si="0"/>
        <v>#DIV/0!</v>
      </c>
      <c r="D25" s="246"/>
      <c r="E25" s="97" t="e">
        <f t="shared" si="1"/>
        <v>#DIV/0!</v>
      </c>
      <c r="F25" s="136"/>
      <c r="G25" s="97" t="e">
        <f t="shared" si="2"/>
        <v>#DIV/0!</v>
      </c>
    </row>
    <row r="26" spans="1:7" ht="15">
      <c r="A26" s="139" t="s">
        <v>408</v>
      </c>
      <c r="B26" s="246"/>
      <c r="C26" s="97" t="e">
        <f t="shared" si="0"/>
        <v>#DIV/0!</v>
      </c>
      <c r="D26" s="246"/>
      <c r="E26" s="97" t="e">
        <f t="shared" si="1"/>
        <v>#DIV/0!</v>
      </c>
      <c r="F26" s="136"/>
      <c r="G26" s="97" t="e">
        <f t="shared" si="2"/>
        <v>#DIV/0!</v>
      </c>
    </row>
    <row r="27" spans="1:7" ht="15">
      <c r="A27" s="352" t="s">
        <v>409</v>
      </c>
      <c r="B27" s="246"/>
      <c r="C27" s="97" t="e">
        <f t="shared" si="0"/>
        <v>#DIV/0!</v>
      </c>
      <c r="D27" s="246"/>
      <c r="E27" s="97" t="e">
        <f t="shared" si="1"/>
        <v>#DIV/0!</v>
      </c>
      <c r="F27" s="136"/>
      <c r="G27" s="97" t="e">
        <f t="shared" si="2"/>
        <v>#DIV/0!</v>
      </c>
    </row>
    <row r="28" spans="1:7" ht="15">
      <c r="A28" s="351" t="s">
        <v>410</v>
      </c>
      <c r="B28" s="246"/>
      <c r="C28" s="97" t="e">
        <f t="shared" si="0"/>
        <v>#DIV/0!</v>
      </c>
      <c r="D28" s="246"/>
      <c r="E28" s="97" t="e">
        <f t="shared" si="1"/>
        <v>#DIV/0!</v>
      </c>
      <c r="F28" s="136"/>
      <c r="G28" s="97" t="e">
        <f t="shared" si="2"/>
        <v>#DIV/0!</v>
      </c>
    </row>
    <row r="29" spans="1:7" ht="15">
      <c r="A29" s="140" t="s">
        <v>411</v>
      </c>
      <c r="B29" s="246"/>
      <c r="C29" s="97" t="e">
        <f t="shared" si="0"/>
        <v>#DIV/0!</v>
      </c>
      <c r="D29" s="246"/>
      <c r="E29" s="97" t="e">
        <f t="shared" si="1"/>
        <v>#DIV/0!</v>
      </c>
      <c r="F29" s="136"/>
      <c r="G29" s="97" t="e">
        <f t="shared" si="2"/>
        <v>#DIV/0!</v>
      </c>
    </row>
    <row r="30" spans="1:7" ht="15">
      <c r="A30" s="140" t="s">
        <v>412</v>
      </c>
      <c r="B30" s="246"/>
      <c r="C30" s="97" t="e">
        <f t="shared" si="0"/>
        <v>#DIV/0!</v>
      </c>
      <c r="D30" s="246"/>
      <c r="E30" s="97" t="e">
        <f t="shared" si="1"/>
        <v>#DIV/0!</v>
      </c>
      <c r="F30" s="136"/>
      <c r="G30" s="97" t="e">
        <f t="shared" si="2"/>
        <v>#DIV/0!</v>
      </c>
    </row>
    <row r="31" spans="1:7" ht="15">
      <c r="A31" s="298" t="s">
        <v>303</v>
      </c>
      <c r="B31" s="246"/>
      <c r="C31" s="97" t="e">
        <f t="shared" si="0"/>
        <v>#DIV/0!</v>
      </c>
      <c r="D31" s="246"/>
      <c r="E31" s="97" t="e">
        <f t="shared" si="1"/>
        <v>#DIV/0!</v>
      </c>
      <c r="F31" s="246"/>
      <c r="G31" s="97" t="e">
        <f t="shared" si="2"/>
        <v>#DIV/0!</v>
      </c>
    </row>
    <row r="32" spans="1:7" ht="15">
      <c r="A32" s="298" t="s">
        <v>299</v>
      </c>
      <c r="B32" s="246"/>
      <c r="C32" s="97" t="e">
        <f t="shared" si="0"/>
        <v>#DIV/0!</v>
      </c>
      <c r="D32" s="246"/>
      <c r="E32" s="97" t="e">
        <f t="shared" si="1"/>
        <v>#DIV/0!</v>
      </c>
      <c r="F32" s="246"/>
      <c r="G32" s="97" t="e">
        <f t="shared" si="2"/>
        <v>#DIV/0!</v>
      </c>
    </row>
    <row r="33" spans="1:7" ht="15">
      <c r="A33" s="298" t="s">
        <v>300</v>
      </c>
      <c r="B33" s="246"/>
      <c r="C33" s="97" t="e">
        <f t="shared" si="0"/>
        <v>#DIV/0!</v>
      </c>
      <c r="D33" s="246"/>
      <c r="E33" s="97" t="e">
        <f t="shared" si="1"/>
        <v>#DIV/0!</v>
      </c>
      <c r="F33" s="246"/>
      <c r="G33" s="97" t="e">
        <f t="shared" si="2"/>
        <v>#DIV/0!</v>
      </c>
    </row>
    <row r="34" spans="1:7" ht="15">
      <c r="A34" s="350" t="s">
        <v>338</v>
      </c>
      <c r="B34" s="246"/>
      <c r="C34" s="97" t="e">
        <f aca="true" t="shared" si="3" ref="C34:C74">B34/B$75*100</f>
        <v>#DIV/0!</v>
      </c>
      <c r="D34" s="246"/>
      <c r="E34" s="97" t="e">
        <f t="shared" si="1"/>
        <v>#DIV/0!</v>
      </c>
      <c r="F34" s="246"/>
      <c r="G34" s="97" t="e">
        <f t="shared" si="2"/>
        <v>#DIV/0!</v>
      </c>
    </row>
    <row r="35" spans="1:7" ht="15">
      <c r="A35" s="298" t="s">
        <v>404</v>
      </c>
      <c r="B35" s="246"/>
      <c r="C35" s="97" t="e">
        <f t="shared" si="3"/>
        <v>#DIV/0!</v>
      </c>
      <c r="D35" s="246"/>
      <c r="E35" s="97" t="e">
        <f t="shared" si="1"/>
        <v>#DIV/0!</v>
      </c>
      <c r="F35" s="246"/>
      <c r="G35" s="97" t="e">
        <f t="shared" si="2"/>
        <v>#DIV/0!</v>
      </c>
    </row>
    <row r="36" spans="1:7" ht="15">
      <c r="A36" s="139" t="s">
        <v>371</v>
      </c>
      <c r="B36" s="246"/>
      <c r="C36" s="97" t="e">
        <f t="shared" si="3"/>
        <v>#DIV/0!</v>
      </c>
      <c r="D36" s="246"/>
      <c r="E36" s="97" t="e">
        <f t="shared" si="1"/>
        <v>#DIV/0!</v>
      </c>
      <c r="F36" s="246"/>
      <c r="G36" s="97" t="e">
        <f t="shared" si="2"/>
        <v>#DIV/0!</v>
      </c>
    </row>
    <row r="37" spans="1:7" ht="15">
      <c r="A37" s="139" t="s">
        <v>372</v>
      </c>
      <c r="B37" s="246"/>
      <c r="C37" s="97" t="e">
        <f t="shared" si="3"/>
        <v>#DIV/0!</v>
      </c>
      <c r="D37" s="246"/>
      <c r="E37" s="97" t="e">
        <f t="shared" si="1"/>
        <v>#DIV/0!</v>
      </c>
      <c r="F37" s="246"/>
      <c r="G37" s="97" t="e">
        <f t="shared" si="2"/>
        <v>#DIV/0!</v>
      </c>
    </row>
    <row r="38" spans="1:7" ht="15">
      <c r="A38" s="139" t="s">
        <v>270</v>
      </c>
      <c r="B38" s="246"/>
      <c r="C38" s="97" t="e">
        <f t="shared" si="3"/>
        <v>#DIV/0!</v>
      </c>
      <c r="D38" s="246"/>
      <c r="E38" s="97" t="e">
        <f t="shared" si="1"/>
        <v>#DIV/0!</v>
      </c>
      <c r="F38" s="246"/>
      <c r="G38" s="97" t="e">
        <f t="shared" si="2"/>
        <v>#DIV/0!</v>
      </c>
    </row>
    <row r="39" spans="1:7" ht="15">
      <c r="A39" s="139" t="s">
        <v>271</v>
      </c>
      <c r="B39" s="246"/>
      <c r="C39" s="97" t="e">
        <f t="shared" si="3"/>
        <v>#DIV/0!</v>
      </c>
      <c r="D39" s="246"/>
      <c r="E39" s="97" t="e">
        <f t="shared" si="1"/>
        <v>#DIV/0!</v>
      </c>
      <c r="F39" s="246"/>
      <c r="G39" s="97" t="e">
        <f t="shared" si="2"/>
        <v>#DIV/0!</v>
      </c>
    </row>
    <row r="40" spans="1:7" ht="15">
      <c r="A40" s="139" t="s">
        <v>269</v>
      </c>
      <c r="B40" s="246"/>
      <c r="C40" s="97" t="e">
        <f t="shared" si="3"/>
        <v>#DIV/0!</v>
      </c>
      <c r="D40" s="246"/>
      <c r="E40" s="97" t="e">
        <f t="shared" si="1"/>
        <v>#DIV/0!</v>
      </c>
      <c r="F40" s="246"/>
      <c r="G40" s="97" t="e">
        <f t="shared" si="2"/>
        <v>#DIV/0!</v>
      </c>
    </row>
    <row r="41" spans="1:7" ht="15">
      <c r="A41" s="139" t="s">
        <v>272</v>
      </c>
      <c r="B41" s="246"/>
      <c r="C41" s="97" t="e">
        <f t="shared" si="3"/>
        <v>#DIV/0!</v>
      </c>
      <c r="D41" s="246"/>
      <c r="E41" s="97" t="e">
        <f t="shared" si="1"/>
        <v>#DIV/0!</v>
      </c>
      <c r="F41" s="246"/>
      <c r="G41" s="97" t="e">
        <f t="shared" si="2"/>
        <v>#DIV/0!</v>
      </c>
    </row>
    <row r="42" spans="1:7" ht="15">
      <c r="A42" s="139" t="s">
        <v>302</v>
      </c>
      <c r="B42" s="246"/>
      <c r="C42" s="97" t="e">
        <f t="shared" si="3"/>
        <v>#DIV/0!</v>
      </c>
      <c r="D42" s="246"/>
      <c r="E42" s="97" t="e">
        <f t="shared" si="1"/>
        <v>#DIV/0!</v>
      </c>
      <c r="F42" s="246"/>
      <c r="G42" s="97" t="e">
        <f t="shared" si="2"/>
        <v>#DIV/0!</v>
      </c>
    </row>
    <row r="43" spans="1:7" ht="15">
      <c r="A43" s="139" t="s">
        <v>336</v>
      </c>
      <c r="B43" s="246"/>
      <c r="C43" s="97" t="e">
        <f t="shared" si="3"/>
        <v>#DIV/0!</v>
      </c>
      <c r="D43" s="246"/>
      <c r="E43" s="97" t="e">
        <f t="shared" si="1"/>
        <v>#DIV/0!</v>
      </c>
      <c r="F43" s="246"/>
      <c r="G43" s="97" t="e">
        <f t="shared" si="2"/>
        <v>#DIV/0!</v>
      </c>
    </row>
    <row r="44" spans="1:7" ht="15">
      <c r="A44" s="139" t="s">
        <v>301</v>
      </c>
      <c r="B44" s="246"/>
      <c r="C44" s="97" t="e">
        <f t="shared" si="3"/>
        <v>#DIV/0!</v>
      </c>
      <c r="D44" s="246"/>
      <c r="E44" s="97" t="e">
        <f t="shared" si="1"/>
        <v>#DIV/0!</v>
      </c>
      <c r="F44" s="246"/>
      <c r="G44" s="97" t="e">
        <f t="shared" si="2"/>
        <v>#DIV/0!</v>
      </c>
    </row>
    <row r="45" spans="1:7" ht="15">
      <c r="A45" s="351" t="s">
        <v>339</v>
      </c>
      <c r="B45" s="246"/>
      <c r="C45" s="97" t="e">
        <f t="shared" si="3"/>
        <v>#DIV/0!</v>
      </c>
      <c r="D45" s="246"/>
      <c r="E45" s="97" t="e">
        <f t="shared" si="1"/>
        <v>#DIV/0!</v>
      </c>
      <c r="F45" s="246"/>
      <c r="G45" s="97" t="e">
        <f t="shared" si="2"/>
        <v>#DIV/0!</v>
      </c>
    </row>
    <row r="46" spans="1:7" ht="15">
      <c r="A46" s="351" t="s">
        <v>340</v>
      </c>
      <c r="B46" s="246"/>
      <c r="C46" s="97" t="e">
        <f t="shared" si="3"/>
        <v>#DIV/0!</v>
      </c>
      <c r="D46" s="246"/>
      <c r="E46" s="97" t="e">
        <f t="shared" si="1"/>
        <v>#DIV/0!</v>
      </c>
      <c r="F46" s="246"/>
      <c r="G46" s="97" t="e">
        <f t="shared" si="2"/>
        <v>#DIV/0!</v>
      </c>
    </row>
    <row r="47" spans="1:7" ht="15">
      <c r="A47" s="139" t="s">
        <v>364</v>
      </c>
      <c r="B47" s="246"/>
      <c r="C47" s="97" t="e">
        <f t="shared" si="3"/>
        <v>#DIV/0!</v>
      </c>
      <c r="D47" s="246"/>
      <c r="E47" s="97" t="e">
        <f t="shared" si="1"/>
        <v>#DIV/0!</v>
      </c>
      <c r="F47" s="136"/>
      <c r="G47" s="97" t="e">
        <f t="shared" si="2"/>
        <v>#DIV/0!</v>
      </c>
    </row>
    <row r="48" spans="1:7" ht="15">
      <c r="A48" s="139" t="s">
        <v>365</v>
      </c>
      <c r="B48" s="246"/>
      <c r="C48" s="97" t="e">
        <f t="shared" si="3"/>
        <v>#DIV/0!</v>
      </c>
      <c r="D48" s="246"/>
      <c r="E48" s="97" t="e">
        <f t="shared" si="1"/>
        <v>#DIV/0!</v>
      </c>
      <c r="F48" s="136"/>
      <c r="G48" s="97" t="e">
        <f t="shared" si="2"/>
        <v>#DIV/0!</v>
      </c>
    </row>
    <row r="49" spans="1:7" ht="15">
      <c r="A49" s="139" t="s">
        <v>366</v>
      </c>
      <c r="B49" s="246"/>
      <c r="C49" s="97" t="e">
        <f t="shared" si="3"/>
        <v>#DIV/0!</v>
      </c>
      <c r="D49" s="246"/>
      <c r="E49" s="97" t="e">
        <f t="shared" si="1"/>
        <v>#DIV/0!</v>
      </c>
      <c r="F49" s="136"/>
      <c r="G49" s="97" t="e">
        <f t="shared" si="2"/>
        <v>#DIV/0!</v>
      </c>
    </row>
    <row r="50" spans="1:7" ht="15">
      <c r="A50" s="352" t="s">
        <v>367</v>
      </c>
      <c r="B50" s="246"/>
      <c r="C50" s="97" t="e">
        <f t="shared" si="3"/>
        <v>#DIV/0!</v>
      </c>
      <c r="D50" s="246"/>
      <c r="E50" s="97" t="e">
        <f t="shared" si="1"/>
        <v>#DIV/0!</v>
      </c>
      <c r="F50" s="136"/>
      <c r="G50" s="97" t="e">
        <f t="shared" si="2"/>
        <v>#DIV/0!</v>
      </c>
    </row>
    <row r="51" spans="1:7" ht="15">
      <c r="A51" s="351" t="s">
        <v>370</v>
      </c>
      <c r="B51" s="246"/>
      <c r="C51" s="97" t="e">
        <f t="shared" si="3"/>
        <v>#DIV/0!</v>
      </c>
      <c r="D51" s="246"/>
      <c r="E51" s="97" t="e">
        <f t="shared" si="1"/>
        <v>#DIV/0!</v>
      </c>
      <c r="F51" s="136"/>
      <c r="G51" s="97" t="e">
        <f t="shared" si="2"/>
        <v>#DIV/0!</v>
      </c>
    </row>
    <row r="52" spans="1:7" ht="15">
      <c r="A52" s="139" t="s">
        <v>368</v>
      </c>
      <c r="B52" s="246"/>
      <c r="C52" s="97" t="e">
        <f t="shared" si="3"/>
        <v>#DIV/0!</v>
      </c>
      <c r="D52" s="246"/>
      <c r="E52" s="97" t="e">
        <f t="shared" si="1"/>
        <v>#DIV/0!</v>
      </c>
      <c r="F52" s="136"/>
      <c r="G52" s="97" t="e">
        <f t="shared" si="2"/>
        <v>#DIV/0!</v>
      </c>
    </row>
    <row r="53" spans="1:7" ht="15">
      <c r="A53" s="139" t="s">
        <v>369</v>
      </c>
      <c r="B53" s="246"/>
      <c r="C53" s="97" t="e">
        <f t="shared" si="3"/>
        <v>#DIV/0!</v>
      </c>
      <c r="D53" s="246"/>
      <c r="E53" s="97" t="e">
        <f t="shared" si="1"/>
        <v>#DIV/0!</v>
      </c>
      <c r="F53" s="246"/>
      <c r="G53" s="97" t="e">
        <f t="shared" si="2"/>
        <v>#DIV/0!</v>
      </c>
    </row>
    <row r="54" spans="1:7" ht="15">
      <c r="A54" s="491" t="s">
        <v>380</v>
      </c>
      <c r="B54" s="246"/>
      <c r="C54" s="97" t="e">
        <f t="shared" si="3"/>
        <v>#DIV/0!</v>
      </c>
      <c r="D54" s="246"/>
      <c r="E54" s="97" t="e">
        <f t="shared" si="1"/>
        <v>#DIV/0!</v>
      </c>
      <c r="F54" s="246"/>
      <c r="G54" s="97" t="e">
        <f t="shared" si="2"/>
        <v>#DIV/0!</v>
      </c>
    </row>
    <row r="55" spans="1:7" ht="15">
      <c r="A55" s="298" t="s">
        <v>381</v>
      </c>
      <c r="B55" s="246"/>
      <c r="C55" s="97" t="e">
        <f t="shared" si="3"/>
        <v>#DIV/0!</v>
      </c>
      <c r="D55" s="246"/>
      <c r="E55" s="97" t="e">
        <f t="shared" si="1"/>
        <v>#DIV/0!</v>
      </c>
      <c r="F55" s="246"/>
      <c r="G55" s="97" t="e">
        <f t="shared" si="2"/>
        <v>#DIV/0!</v>
      </c>
    </row>
    <row r="56" spans="1:7" ht="15">
      <c r="A56" s="298" t="s">
        <v>382</v>
      </c>
      <c r="B56" s="246"/>
      <c r="C56" s="97" t="e">
        <f t="shared" si="3"/>
        <v>#DIV/0!</v>
      </c>
      <c r="D56" s="246"/>
      <c r="E56" s="97" t="e">
        <f t="shared" si="1"/>
        <v>#DIV/0!</v>
      </c>
      <c r="F56" s="246"/>
      <c r="G56" s="97" t="e">
        <f t="shared" si="2"/>
        <v>#DIV/0!</v>
      </c>
    </row>
    <row r="57" spans="1:7" ht="15">
      <c r="A57" s="350" t="s">
        <v>417</v>
      </c>
      <c r="B57" s="246"/>
      <c r="C57" s="97" t="e">
        <f t="shared" si="3"/>
        <v>#DIV/0!</v>
      </c>
      <c r="D57" s="246"/>
      <c r="E57" s="97" t="e">
        <f t="shared" si="1"/>
        <v>#DIV/0!</v>
      </c>
      <c r="F57" s="246"/>
      <c r="G57" s="97" t="e">
        <f t="shared" si="2"/>
        <v>#DIV/0!</v>
      </c>
    </row>
    <row r="58" spans="1:7" ht="15">
      <c r="A58" s="139" t="s">
        <v>292</v>
      </c>
      <c r="B58" s="246"/>
      <c r="C58" s="97" t="e">
        <f t="shared" si="3"/>
        <v>#DIV/0!</v>
      </c>
      <c r="D58" s="246"/>
      <c r="E58" s="97" t="e">
        <f t="shared" si="1"/>
        <v>#DIV/0!</v>
      </c>
      <c r="F58" s="246"/>
      <c r="G58" s="97" t="e">
        <f t="shared" si="2"/>
        <v>#DIV/0!</v>
      </c>
    </row>
    <row r="59" spans="1:7" ht="15">
      <c r="A59" s="139" t="s">
        <v>293</v>
      </c>
      <c r="B59" s="246"/>
      <c r="C59" s="97" t="e">
        <f t="shared" si="3"/>
        <v>#DIV/0!</v>
      </c>
      <c r="D59" s="246"/>
      <c r="E59" s="97" t="e">
        <f t="shared" si="1"/>
        <v>#DIV/0!</v>
      </c>
      <c r="F59" s="246"/>
      <c r="G59" s="97" t="e">
        <f t="shared" si="2"/>
        <v>#DIV/0!</v>
      </c>
    </row>
    <row r="60" spans="1:7" ht="15">
      <c r="A60" s="352" t="s">
        <v>341</v>
      </c>
      <c r="B60" s="246"/>
      <c r="C60" s="97" t="e">
        <f t="shared" si="3"/>
        <v>#DIV/0!</v>
      </c>
      <c r="D60" s="246"/>
      <c r="E60" s="97" t="e">
        <f t="shared" si="1"/>
        <v>#DIV/0!</v>
      </c>
      <c r="F60" s="246"/>
      <c r="G60" s="97" t="e">
        <f t="shared" si="2"/>
        <v>#DIV/0!</v>
      </c>
    </row>
    <row r="61" spans="1:7" ht="15">
      <c r="A61" s="139" t="s">
        <v>294</v>
      </c>
      <c r="B61" s="246"/>
      <c r="C61" s="97" t="e">
        <f t="shared" si="3"/>
        <v>#DIV/0!</v>
      </c>
      <c r="D61" s="246"/>
      <c r="E61" s="97" t="e">
        <f t="shared" si="1"/>
        <v>#DIV/0!</v>
      </c>
      <c r="F61" s="246"/>
      <c r="G61" s="97" t="e">
        <f t="shared" si="2"/>
        <v>#DIV/0!</v>
      </c>
    </row>
    <row r="62" spans="1:7" ht="15">
      <c r="A62" s="139" t="s">
        <v>295</v>
      </c>
      <c r="B62" s="246"/>
      <c r="C62" s="97" t="e">
        <f t="shared" si="3"/>
        <v>#DIV/0!</v>
      </c>
      <c r="D62" s="246"/>
      <c r="E62" s="97" t="e">
        <f t="shared" si="1"/>
        <v>#DIV/0!</v>
      </c>
      <c r="F62" s="246"/>
      <c r="G62" s="97" t="e">
        <f t="shared" si="2"/>
        <v>#DIV/0!</v>
      </c>
    </row>
    <row r="63" spans="1:7" ht="15">
      <c r="A63" s="139" t="s">
        <v>296</v>
      </c>
      <c r="B63" s="246"/>
      <c r="C63" s="97" t="e">
        <f t="shared" si="3"/>
        <v>#DIV/0!</v>
      </c>
      <c r="D63" s="246"/>
      <c r="E63" s="97" t="e">
        <f t="shared" si="1"/>
        <v>#DIV/0!</v>
      </c>
      <c r="F63" s="246"/>
      <c r="G63" s="97" t="e">
        <f t="shared" si="2"/>
        <v>#DIV/0!</v>
      </c>
    </row>
    <row r="64" spans="1:7" ht="15">
      <c r="A64" s="139" t="s">
        <v>326</v>
      </c>
      <c r="B64" s="246"/>
      <c r="C64" s="97" t="e">
        <f t="shared" si="3"/>
        <v>#DIV/0!</v>
      </c>
      <c r="D64" s="246"/>
      <c r="E64" s="97" t="e">
        <f t="shared" si="1"/>
        <v>#DIV/0!</v>
      </c>
      <c r="F64" s="246"/>
      <c r="G64" s="97" t="e">
        <f t="shared" si="2"/>
        <v>#DIV/0!</v>
      </c>
    </row>
    <row r="65" spans="1:7" ht="14.25">
      <c r="A65" s="139" t="s">
        <v>358</v>
      </c>
      <c r="B65" s="527"/>
      <c r="C65" s="97" t="e">
        <f t="shared" si="3"/>
        <v>#DIV/0!</v>
      </c>
      <c r="D65" s="246"/>
      <c r="E65" s="97" t="e">
        <f t="shared" si="1"/>
        <v>#DIV/0!</v>
      </c>
      <c r="F65" s="527"/>
      <c r="G65" s="97" t="e">
        <f t="shared" si="2"/>
        <v>#DIV/0!</v>
      </c>
    </row>
    <row r="66" spans="1:7" ht="14.25">
      <c r="A66" s="139" t="s">
        <v>359</v>
      </c>
      <c r="B66" s="527"/>
      <c r="C66" s="97" t="e">
        <f t="shared" si="3"/>
        <v>#DIV/0!</v>
      </c>
      <c r="D66" s="246"/>
      <c r="E66" s="97" t="e">
        <f t="shared" si="1"/>
        <v>#DIV/0!</v>
      </c>
      <c r="F66" s="527"/>
      <c r="G66" s="97" t="e">
        <f t="shared" si="2"/>
        <v>#DIV/0!</v>
      </c>
    </row>
    <row r="67" spans="1:7" ht="14.25">
      <c r="A67" s="139" t="s">
        <v>286</v>
      </c>
      <c r="B67" s="527"/>
      <c r="C67" s="97" t="e">
        <f t="shared" si="3"/>
        <v>#DIV/0!</v>
      </c>
      <c r="D67" s="246"/>
      <c r="E67" s="97" t="e">
        <f t="shared" si="1"/>
        <v>#DIV/0!</v>
      </c>
      <c r="F67" s="527"/>
      <c r="G67" s="97" t="e">
        <f t="shared" si="2"/>
        <v>#DIV/0!</v>
      </c>
    </row>
    <row r="68" spans="1:7" ht="14.25">
      <c r="A68" s="139" t="s">
        <v>287</v>
      </c>
      <c r="B68" s="527"/>
      <c r="C68" s="97" t="e">
        <f t="shared" si="3"/>
        <v>#DIV/0!</v>
      </c>
      <c r="D68" s="246"/>
      <c r="E68" s="97" t="e">
        <f t="shared" si="1"/>
        <v>#DIV/0!</v>
      </c>
      <c r="F68" s="527"/>
      <c r="G68" s="97" t="e">
        <f t="shared" si="2"/>
        <v>#DIV/0!</v>
      </c>
    </row>
    <row r="69" spans="1:7" ht="14.25">
      <c r="A69" s="139" t="s">
        <v>288</v>
      </c>
      <c r="B69" s="527"/>
      <c r="C69" s="97" t="e">
        <f t="shared" si="3"/>
        <v>#DIV/0!</v>
      </c>
      <c r="D69" s="246"/>
      <c r="E69" s="97" t="e">
        <f t="shared" si="1"/>
        <v>#DIV/0!</v>
      </c>
      <c r="F69" s="527"/>
      <c r="G69" s="97" t="e">
        <f t="shared" si="2"/>
        <v>#DIV/0!</v>
      </c>
    </row>
    <row r="70" spans="1:7" ht="14.25">
      <c r="A70" s="139" t="s">
        <v>289</v>
      </c>
      <c r="B70" s="527"/>
      <c r="C70" s="97" t="e">
        <f t="shared" si="3"/>
        <v>#DIV/0!</v>
      </c>
      <c r="D70" s="246"/>
      <c r="E70" s="97" t="e">
        <f t="shared" si="1"/>
        <v>#DIV/0!</v>
      </c>
      <c r="F70" s="527"/>
      <c r="G70" s="97" t="e">
        <f t="shared" si="2"/>
        <v>#DIV/0!</v>
      </c>
    </row>
    <row r="71" spans="1:7" ht="14.25">
      <c r="A71" s="139" t="s">
        <v>290</v>
      </c>
      <c r="B71" s="527"/>
      <c r="C71" s="97" t="e">
        <f t="shared" si="3"/>
        <v>#DIV/0!</v>
      </c>
      <c r="D71" s="246"/>
      <c r="E71" s="97" t="e">
        <f t="shared" si="1"/>
        <v>#DIV/0!</v>
      </c>
      <c r="F71" s="527"/>
      <c r="G71" s="97" t="e">
        <f t="shared" si="2"/>
        <v>#DIV/0!</v>
      </c>
    </row>
    <row r="72" spans="1:7" ht="14.25">
      <c r="A72" s="139" t="s">
        <v>373</v>
      </c>
      <c r="B72" s="527"/>
      <c r="C72" s="97" t="e">
        <f t="shared" si="3"/>
        <v>#DIV/0!</v>
      </c>
      <c r="D72" s="246"/>
      <c r="E72" s="97" t="e">
        <f t="shared" si="1"/>
        <v>#DIV/0!</v>
      </c>
      <c r="F72" s="527"/>
      <c r="G72" s="97" t="e">
        <f t="shared" si="2"/>
        <v>#DIV/0!</v>
      </c>
    </row>
    <row r="73" spans="1:7" ht="14.25">
      <c r="A73" s="139" t="s">
        <v>360</v>
      </c>
      <c r="B73" s="527"/>
      <c r="C73" s="97" t="e">
        <f t="shared" si="3"/>
        <v>#DIV/0!</v>
      </c>
      <c r="D73" s="246"/>
      <c r="E73" s="97" t="e">
        <f t="shared" si="1"/>
        <v>#DIV/0!</v>
      </c>
      <c r="F73" s="527"/>
      <c r="G73" s="97" t="e">
        <f t="shared" si="2"/>
        <v>#DIV/0!</v>
      </c>
    </row>
    <row r="74" spans="1:8" ht="15.75" thickBot="1">
      <c r="A74" s="354" t="s">
        <v>416</v>
      </c>
      <c r="B74" s="356"/>
      <c r="C74" s="97" t="e">
        <f t="shared" si="3"/>
        <v>#DIV/0!</v>
      </c>
      <c r="D74" s="246"/>
      <c r="E74" s="97" t="e">
        <f t="shared" si="1"/>
        <v>#DIV/0!</v>
      </c>
      <c r="F74" s="136"/>
      <c r="G74" s="97" t="e">
        <f t="shared" si="2"/>
        <v>#DIV/0!</v>
      </c>
      <c r="H74" s="369"/>
    </row>
    <row r="75" spans="1:7" ht="16.5" thickBot="1">
      <c r="A75" s="677" t="s">
        <v>312</v>
      </c>
      <c r="B75" s="683">
        <f>SUM(B18:B74)</f>
        <v>0</v>
      </c>
      <c r="C75" s="684"/>
      <c r="D75" s="685">
        <f>SUM(D18:D74)</f>
        <v>0</v>
      </c>
      <c r="E75" s="706"/>
      <c r="F75" s="678">
        <f>SUM(F18:F74)</f>
        <v>0</v>
      </c>
      <c r="G75" s="699"/>
    </row>
    <row r="76" spans="1:6" ht="16.5" thickBot="1">
      <c r="A76" s="361" t="s">
        <v>311</v>
      </c>
      <c r="B76" s="362">
        <f>SUM('Plan2 - UTI'!E32:E35)</f>
        <v>0</v>
      </c>
      <c r="C76" s="39"/>
      <c r="D76" s="363">
        <f>'Plan2 - UTI'!E36</f>
        <v>0</v>
      </c>
      <c r="E76" s="239"/>
      <c r="F76" s="362">
        <f>'Plan2 - UTI'!E37</f>
        <v>0</v>
      </c>
    </row>
    <row r="77" spans="1:7" s="29" customFormat="1" ht="16.5" thickBot="1">
      <c r="A77" s="240"/>
      <c r="B77" s="241"/>
      <c r="C77" s="242"/>
      <c r="D77" s="243"/>
      <c r="E77" s="239"/>
      <c r="F77" s="33"/>
      <c r="G77" s="39"/>
    </row>
    <row r="78" spans="1:7" ht="16.5" thickBot="1">
      <c r="A78" s="669" t="s">
        <v>40</v>
      </c>
      <c r="B78" s="670" t="s">
        <v>81</v>
      </c>
      <c r="C78" s="671"/>
      <c r="D78" s="672" t="s">
        <v>90</v>
      </c>
      <c r="E78" s="673"/>
      <c r="F78" s="670" t="s">
        <v>196</v>
      </c>
      <c r="G78" s="702"/>
    </row>
    <row r="79" spans="1:7" ht="45.75" thickBot="1">
      <c r="A79" s="142" t="s">
        <v>252</v>
      </c>
      <c r="B79" s="143" t="s">
        <v>309</v>
      </c>
      <c r="C79" s="143" t="s">
        <v>254</v>
      </c>
      <c r="D79" s="143" t="s">
        <v>309</v>
      </c>
      <c r="E79" s="143" t="s">
        <v>254</v>
      </c>
      <c r="F79" s="143" t="s">
        <v>309</v>
      </c>
      <c r="G79" s="143" t="s">
        <v>254</v>
      </c>
    </row>
    <row r="80" spans="1:7" ht="15">
      <c r="A80" s="139" t="s">
        <v>285</v>
      </c>
      <c r="B80" s="355"/>
      <c r="C80" s="97" t="e">
        <f>B80/B$137*100</f>
        <v>#DIV/0!</v>
      </c>
      <c r="D80" s="136"/>
      <c r="E80" s="97" t="e">
        <f aca="true" t="shared" si="4" ref="E80:E136">D80/D$137*100</f>
        <v>#DIV/0!</v>
      </c>
      <c r="F80" s="136"/>
      <c r="G80" s="97" t="e">
        <f aca="true" t="shared" si="5" ref="G80:G136">F80/F$137*100</f>
        <v>#DIV/0!</v>
      </c>
    </row>
    <row r="81" spans="1:7" ht="15">
      <c r="A81" s="139" t="s">
        <v>327</v>
      </c>
      <c r="B81" s="525"/>
      <c r="C81" s="97" t="e">
        <f aca="true" t="shared" si="6" ref="C81:C136">B81/B$137*100</f>
        <v>#DIV/0!</v>
      </c>
      <c r="D81" s="136"/>
      <c r="E81" s="97" t="e">
        <f t="shared" si="4"/>
        <v>#DIV/0!</v>
      </c>
      <c r="F81" s="136"/>
      <c r="G81" s="97" t="e">
        <f t="shared" si="5"/>
        <v>#DIV/0!</v>
      </c>
    </row>
    <row r="82" spans="1:7" ht="15">
      <c r="A82" s="352" t="s">
        <v>337</v>
      </c>
      <c r="B82" s="525"/>
      <c r="C82" s="97" t="e">
        <f t="shared" si="6"/>
        <v>#DIV/0!</v>
      </c>
      <c r="D82" s="136"/>
      <c r="E82" s="97" t="e">
        <f t="shared" si="4"/>
        <v>#DIV/0!</v>
      </c>
      <c r="F82" s="136"/>
      <c r="G82" s="97" t="e">
        <f t="shared" si="5"/>
        <v>#DIV/0!</v>
      </c>
    </row>
    <row r="83" spans="1:7" ht="15">
      <c r="A83" s="139" t="s">
        <v>413</v>
      </c>
      <c r="B83" s="525"/>
      <c r="C83" s="97" t="e">
        <f t="shared" si="6"/>
        <v>#DIV/0!</v>
      </c>
      <c r="D83" s="136"/>
      <c r="E83" s="97" t="e">
        <f t="shared" si="4"/>
        <v>#DIV/0!</v>
      </c>
      <c r="F83" s="136"/>
      <c r="G83" s="97" t="e">
        <f t="shared" si="5"/>
        <v>#DIV/0!</v>
      </c>
    </row>
    <row r="84" spans="1:7" ht="15">
      <c r="A84" s="492" t="s">
        <v>414</v>
      </c>
      <c r="B84" s="525"/>
      <c r="C84" s="97" t="e">
        <f t="shared" si="6"/>
        <v>#DIV/0!</v>
      </c>
      <c r="D84" s="136"/>
      <c r="E84" s="97" t="e">
        <f t="shared" si="4"/>
        <v>#DIV/0!</v>
      </c>
      <c r="F84" s="136"/>
      <c r="G84" s="97" t="e">
        <f t="shared" si="5"/>
        <v>#DIV/0!</v>
      </c>
    </row>
    <row r="85" spans="1:7" ht="15">
      <c r="A85" s="492" t="s">
        <v>415</v>
      </c>
      <c r="B85" s="525"/>
      <c r="C85" s="97" t="e">
        <f t="shared" si="6"/>
        <v>#DIV/0!</v>
      </c>
      <c r="D85" s="136"/>
      <c r="E85" s="97" t="e">
        <f t="shared" si="4"/>
        <v>#DIV/0!</v>
      </c>
      <c r="F85" s="136"/>
      <c r="G85" s="97" t="e">
        <f t="shared" si="5"/>
        <v>#DIV/0!</v>
      </c>
    </row>
    <row r="86" spans="1:7" ht="15">
      <c r="A86" s="139" t="s">
        <v>406</v>
      </c>
      <c r="B86" s="525"/>
      <c r="C86" s="97" t="e">
        <f t="shared" si="6"/>
        <v>#DIV/0!</v>
      </c>
      <c r="D86" s="136"/>
      <c r="E86" s="97" t="e">
        <f t="shared" si="4"/>
        <v>#DIV/0!</v>
      </c>
      <c r="F86" s="136"/>
      <c r="G86" s="97" t="e">
        <f t="shared" si="5"/>
        <v>#DIV/0!</v>
      </c>
    </row>
    <row r="87" spans="1:7" ht="15">
      <c r="A87" s="140" t="s">
        <v>407</v>
      </c>
      <c r="B87" s="525"/>
      <c r="C87" s="97" t="e">
        <f t="shared" si="6"/>
        <v>#DIV/0!</v>
      </c>
      <c r="D87" s="136"/>
      <c r="E87" s="97" t="e">
        <f t="shared" si="4"/>
        <v>#DIV/0!</v>
      </c>
      <c r="F87" s="136"/>
      <c r="G87" s="97" t="e">
        <f t="shared" si="5"/>
        <v>#DIV/0!</v>
      </c>
    </row>
    <row r="88" spans="1:7" ht="15">
      <c r="A88" s="139" t="s">
        <v>408</v>
      </c>
      <c r="B88" s="525"/>
      <c r="C88" s="97" t="e">
        <f t="shared" si="6"/>
        <v>#DIV/0!</v>
      </c>
      <c r="D88" s="136"/>
      <c r="E88" s="97" t="e">
        <f t="shared" si="4"/>
        <v>#DIV/0!</v>
      </c>
      <c r="F88" s="136"/>
      <c r="G88" s="97" t="e">
        <f t="shared" si="5"/>
        <v>#DIV/0!</v>
      </c>
    </row>
    <row r="89" spans="1:7" ht="15">
      <c r="A89" s="352" t="s">
        <v>409</v>
      </c>
      <c r="B89" s="525"/>
      <c r="C89" s="97" t="e">
        <f t="shared" si="6"/>
        <v>#DIV/0!</v>
      </c>
      <c r="D89" s="136"/>
      <c r="E89" s="97" t="e">
        <f t="shared" si="4"/>
        <v>#DIV/0!</v>
      </c>
      <c r="F89" s="136"/>
      <c r="G89" s="97" t="e">
        <f t="shared" si="5"/>
        <v>#DIV/0!</v>
      </c>
    </row>
    <row r="90" spans="1:7" ht="15">
      <c r="A90" s="351" t="s">
        <v>410</v>
      </c>
      <c r="B90" s="525"/>
      <c r="C90" s="97" t="e">
        <f t="shared" si="6"/>
        <v>#DIV/0!</v>
      </c>
      <c r="D90" s="136"/>
      <c r="E90" s="97" t="e">
        <f t="shared" si="4"/>
        <v>#DIV/0!</v>
      </c>
      <c r="F90" s="136"/>
      <c r="G90" s="97" t="e">
        <f t="shared" si="5"/>
        <v>#DIV/0!</v>
      </c>
    </row>
    <row r="91" spans="1:7" ht="15">
      <c r="A91" s="140" t="s">
        <v>411</v>
      </c>
      <c r="B91" s="525"/>
      <c r="C91" s="97" t="e">
        <f t="shared" si="6"/>
        <v>#DIV/0!</v>
      </c>
      <c r="D91" s="136"/>
      <c r="E91" s="97" t="e">
        <f t="shared" si="4"/>
        <v>#DIV/0!</v>
      </c>
      <c r="F91" s="136"/>
      <c r="G91" s="97" t="e">
        <f t="shared" si="5"/>
        <v>#DIV/0!</v>
      </c>
    </row>
    <row r="92" spans="1:7" ht="15">
      <c r="A92" s="140" t="s">
        <v>412</v>
      </c>
      <c r="B92" s="136"/>
      <c r="C92" s="97" t="e">
        <f t="shared" si="6"/>
        <v>#DIV/0!</v>
      </c>
      <c r="D92" s="136"/>
      <c r="E92" s="97" t="e">
        <f t="shared" si="4"/>
        <v>#DIV/0!</v>
      </c>
      <c r="F92" s="136"/>
      <c r="G92" s="97" t="e">
        <f t="shared" si="5"/>
        <v>#DIV/0!</v>
      </c>
    </row>
    <row r="93" spans="1:7" ht="15">
      <c r="A93" s="298" t="s">
        <v>303</v>
      </c>
      <c r="B93" s="136"/>
      <c r="C93" s="97" t="e">
        <f t="shared" si="6"/>
        <v>#DIV/0!</v>
      </c>
      <c r="D93" s="136"/>
      <c r="E93" s="97" t="e">
        <f t="shared" si="4"/>
        <v>#DIV/0!</v>
      </c>
      <c r="F93" s="136"/>
      <c r="G93" s="97" t="e">
        <f t="shared" si="5"/>
        <v>#DIV/0!</v>
      </c>
    </row>
    <row r="94" spans="1:7" ht="15">
      <c r="A94" s="298" t="s">
        <v>299</v>
      </c>
      <c r="B94" s="136"/>
      <c r="C94" s="97" t="e">
        <f t="shared" si="6"/>
        <v>#DIV/0!</v>
      </c>
      <c r="D94" s="136"/>
      <c r="E94" s="97" t="e">
        <f t="shared" si="4"/>
        <v>#DIV/0!</v>
      </c>
      <c r="F94" s="136"/>
      <c r="G94" s="97" t="e">
        <f t="shared" si="5"/>
        <v>#DIV/0!</v>
      </c>
    </row>
    <row r="95" spans="1:7" ht="15">
      <c r="A95" s="298" t="s">
        <v>300</v>
      </c>
      <c r="B95" s="136"/>
      <c r="C95" s="97" t="e">
        <f t="shared" si="6"/>
        <v>#DIV/0!</v>
      </c>
      <c r="D95" s="136"/>
      <c r="E95" s="97" t="e">
        <f t="shared" si="4"/>
        <v>#DIV/0!</v>
      </c>
      <c r="F95" s="136"/>
      <c r="G95" s="97" t="e">
        <f t="shared" si="5"/>
        <v>#DIV/0!</v>
      </c>
    </row>
    <row r="96" spans="1:7" ht="15">
      <c r="A96" s="350" t="s">
        <v>338</v>
      </c>
      <c r="B96" s="136"/>
      <c r="C96" s="97" t="e">
        <f t="shared" si="6"/>
        <v>#DIV/0!</v>
      </c>
      <c r="D96" s="136"/>
      <c r="E96" s="97" t="e">
        <f t="shared" si="4"/>
        <v>#DIV/0!</v>
      </c>
      <c r="F96" s="136"/>
      <c r="G96" s="97" t="e">
        <f t="shared" si="5"/>
        <v>#DIV/0!</v>
      </c>
    </row>
    <row r="97" spans="1:7" ht="15">
      <c r="A97" s="298" t="s">
        <v>404</v>
      </c>
      <c r="B97" s="136"/>
      <c r="C97" s="97" t="e">
        <f t="shared" si="6"/>
        <v>#DIV/0!</v>
      </c>
      <c r="D97" s="136"/>
      <c r="E97" s="97" t="e">
        <f t="shared" si="4"/>
        <v>#DIV/0!</v>
      </c>
      <c r="F97" s="136"/>
      <c r="G97" s="97" t="e">
        <f t="shared" si="5"/>
        <v>#DIV/0!</v>
      </c>
    </row>
    <row r="98" spans="1:7" ht="15">
      <c r="A98" s="139" t="s">
        <v>371</v>
      </c>
      <c r="B98" s="136"/>
      <c r="C98" s="97" t="e">
        <f t="shared" si="6"/>
        <v>#DIV/0!</v>
      </c>
      <c r="D98" s="136"/>
      <c r="E98" s="97" t="e">
        <f t="shared" si="4"/>
        <v>#DIV/0!</v>
      </c>
      <c r="F98" s="136"/>
      <c r="G98" s="97" t="e">
        <f t="shared" si="5"/>
        <v>#DIV/0!</v>
      </c>
    </row>
    <row r="99" spans="1:7" ht="15">
      <c r="A99" s="139" t="s">
        <v>372</v>
      </c>
      <c r="B99" s="136"/>
      <c r="C99" s="97" t="e">
        <f t="shared" si="6"/>
        <v>#DIV/0!</v>
      </c>
      <c r="D99" s="136"/>
      <c r="E99" s="97" t="e">
        <f t="shared" si="4"/>
        <v>#DIV/0!</v>
      </c>
      <c r="F99" s="136"/>
      <c r="G99" s="97" t="e">
        <f t="shared" si="5"/>
        <v>#DIV/0!</v>
      </c>
    </row>
    <row r="100" spans="1:7" ht="15">
      <c r="A100" s="139" t="s">
        <v>270</v>
      </c>
      <c r="B100" s="136"/>
      <c r="C100" s="97" t="e">
        <f t="shared" si="6"/>
        <v>#DIV/0!</v>
      </c>
      <c r="D100" s="136"/>
      <c r="E100" s="97" t="e">
        <f t="shared" si="4"/>
        <v>#DIV/0!</v>
      </c>
      <c r="F100" s="136"/>
      <c r="G100" s="97" t="e">
        <f t="shared" si="5"/>
        <v>#DIV/0!</v>
      </c>
    </row>
    <row r="101" spans="1:7" ht="15">
      <c r="A101" s="139" t="s">
        <v>271</v>
      </c>
      <c r="B101" s="136"/>
      <c r="C101" s="97" t="e">
        <f t="shared" si="6"/>
        <v>#DIV/0!</v>
      </c>
      <c r="D101" s="136"/>
      <c r="E101" s="97" t="e">
        <f t="shared" si="4"/>
        <v>#DIV/0!</v>
      </c>
      <c r="F101" s="136"/>
      <c r="G101" s="97" t="e">
        <f t="shared" si="5"/>
        <v>#DIV/0!</v>
      </c>
    </row>
    <row r="102" spans="1:7" ht="15">
      <c r="A102" s="139" t="s">
        <v>269</v>
      </c>
      <c r="B102" s="136"/>
      <c r="C102" s="97" t="e">
        <f t="shared" si="6"/>
        <v>#DIV/0!</v>
      </c>
      <c r="D102" s="136"/>
      <c r="E102" s="97" t="e">
        <f t="shared" si="4"/>
        <v>#DIV/0!</v>
      </c>
      <c r="F102" s="136"/>
      <c r="G102" s="97" t="e">
        <f t="shared" si="5"/>
        <v>#DIV/0!</v>
      </c>
    </row>
    <row r="103" spans="1:7" ht="15">
      <c r="A103" s="139" t="s">
        <v>272</v>
      </c>
      <c r="B103" s="136"/>
      <c r="C103" s="97" t="e">
        <f t="shared" si="6"/>
        <v>#DIV/0!</v>
      </c>
      <c r="D103" s="136"/>
      <c r="E103" s="97" t="e">
        <f t="shared" si="4"/>
        <v>#DIV/0!</v>
      </c>
      <c r="F103" s="136"/>
      <c r="G103" s="97" t="e">
        <f t="shared" si="5"/>
        <v>#DIV/0!</v>
      </c>
    </row>
    <row r="104" spans="1:7" ht="15">
      <c r="A104" s="139" t="s">
        <v>302</v>
      </c>
      <c r="B104" s="136"/>
      <c r="C104" s="97" t="e">
        <f t="shared" si="6"/>
        <v>#DIV/0!</v>
      </c>
      <c r="D104" s="136"/>
      <c r="E104" s="97" t="e">
        <f t="shared" si="4"/>
        <v>#DIV/0!</v>
      </c>
      <c r="F104" s="136"/>
      <c r="G104" s="97" t="e">
        <f t="shared" si="5"/>
        <v>#DIV/0!</v>
      </c>
    </row>
    <row r="105" spans="1:7" ht="15">
      <c r="A105" s="139" t="s">
        <v>336</v>
      </c>
      <c r="B105" s="136"/>
      <c r="C105" s="97" t="e">
        <f t="shared" si="6"/>
        <v>#DIV/0!</v>
      </c>
      <c r="D105" s="136"/>
      <c r="E105" s="97" t="e">
        <f t="shared" si="4"/>
        <v>#DIV/0!</v>
      </c>
      <c r="F105" s="136"/>
      <c r="G105" s="97" t="e">
        <f t="shared" si="5"/>
        <v>#DIV/0!</v>
      </c>
    </row>
    <row r="106" spans="1:7" ht="15">
      <c r="A106" s="139" t="s">
        <v>301</v>
      </c>
      <c r="B106" s="136"/>
      <c r="C106" s="97" t="e">
        <f t="shared" si="6"/>
        <v>#DIV/0!</v>
      </c>
      <c r="D106" s="136"/>
      <c r="E106" s="97" t="e">
        <f t="shared" si="4"/>
        <v>#DIV/0!</v>
      </c>
      <c r="F106" s="136"/>
      <c r="G106" s="97" t="e">
        <f t="shared" si="5"/>
        <v>#DIV/0!</v>
      </c>
    </row>
    <row r="107" spans="1:7" ht="15">
      <c r="A107" s="351" t="s">
        <v>339</v>
      </c>
      <c r="B107" s="136"/>
      <c r="C107" s="97" t="e">
        <f t="shared" si="6"/>
        <v>#DIV/0!</v>
      </c>
      <c r="D107" s="136"/>
      <c r="E107" s="97" t="e">
        <f t="shared" si="4"/>
        <v>#DIV/0!</v>
      </c>
      <c r="F107" s="136"/>
      <c r="G107" s="97" t="e">
        <f t="shared" si="5"/>
        <v>#DIV/0!</v>
      </c>
    </row>
    <row r="108" spans="1:7" ht="15">
      <c r="A108" s="351" t="s">
        <v>340</v>
      </c>
      <c r="B108" s="136"/>
      <c r="C108" s="97" t="e">
        <f t="shared" si="6"/>
        <v>#DIV/0!</v>
      </c>
      <c r="D108" s="136"/>
      <c r="E108" s="97" t="e">
        <f t="shared" si="4"/>
        <v>#DIV/0!</v>
      </c>
      <c r="F108" s="137"/>
      <c r="G108" s="97" t="e">
        <f t="shared" si="5"/>
        <v>#DIV/0!</v>
      </c>
    </row>
    <row r="109" spans="1:7" ht="15">
      <c r="A109" s="139" t="s">
        <v>364</v>
      </c>
      <c r="B109" s="136"/>
      <c r="C109" s="97" t="e">
        <f t="shared" si="6"/>
        <v>#DIV/0!</v>
      </c>
      <c r="D109" s="136"/>
      <c r="E109" s="97" t="e">
        <f t="shared" si="4"/>
        <v>#DIV/0!</v>
      </c>
      <c r="F109" s="137"/>
      <c r="G109" s="97" t="e">
        <f t="shared" si="5"/>
        <v>#DIV/0!</v>
      </c>
    </row>
    <row r="110" spans="1:7" ht="15">
      <c r="A110" s="139" t="s">
        <v>365</v>
      </c>
      <c r="B110" s="136"/>
      <c r="C110" s="97" t="e">
        <f t="shared" si="6"/>
        <v>#DIV/0!</v>
      </c>
      <c r="D110" s="136"/>
      <c r="E110" s="97" t="e">
        <f t="shared" si="4"/>
        <v>#DIV/0!</v>
      </c>
      <c r="F110" s="136"/>
      <c r="G110" s="97" t="e">
        <f t="shared" si="5"/>
        <v>#DIV/0!</v>
      </c>
    </row>
    <row r="111" spans="1:7" ht="15">
      <c r="A111" s="139" t="s">
        <v>366</v>
      </c>
      <c r="B111" s="136"/>
      <c r="C111" s="97" t="e">
        <f t="shared" si="6"/>
        <v>#DIV/0!</v>
      </c>
      <c r="D111" s="136"/>
      <c r="E111" s="97" t="e">
        <f t="shared" si="4"/>
        <v>#DIV/0!</v>
      </c>
      <c r="F111" s="136"/>
      <c r="G111" s="97" t="e">
        <f t="shared" si="5"/>
        <v>#DIV/0!</v>
      </c>
    </row>
    <row r="112" spans="1:7" ht="15">
      <c r="A112" s="352" t="s">
        <v>367</v>
      </c>
      <c r="B112" s="136"/>
      <c r="C112" s="97" t="e">
        <f t="shared" si="6"/>
        <v>#DIV/0!</v>
      </c>
      <c r="D112" s="136"/>
      <c r="E112" s="97" t="e">
        <f t="shared" si="4"/>
        <v>#DIV/0!</v>
      </c>
      <c r="F112" s="136"/>
      <c r="G112" s="97" t="e">
        <f t="shared" si="5"/>
        <v>#DIV/0!</v>
      </c>
    </row>
    <row r="113" spans="1:7" ht="15">
      <c r="A113" s="351" t="s">
        <v>370</v>
      </c>
      <c r="B113" s="136"/>
      <c r="C113" s="97" t="e">
        <f t="shared" si="6"/>
        <v>#DIV/0!</v>
      </c>
      <c r="D113" s="136"/>
      <c r="E113" s="97" t="e">
        <f t="shared" si="4"/>
        <v>#DIV/0!</v>
      </c>
      <c r="F113" s="136"/>
      <c r="G113" s="97" t="e">
        <f t="shared" si="5"/>
        <v>#DIV/0!</v>
      </c>
    </row>
    <row r="114" spans="1:7" ht="15">
      <c r="A114" s="139" t="s">
        <v>368</v>
      </c>
      <c r="B114" s="136"/>
      <c r="C114" s="97" t="e">
        <f t="shared" si="6"/>
        <v>#DIV/0!</v>
      </c>
      <c r="D114" s="136"/>
      <c r="E114" s="97" t="e">
        <f t="shared" si="4"/>
        <v>#DIV/0!</v>
      </c>
      <c r="F114" s="136"/>
      <c r="G114" s="97" t="e">
        <f t="shared" si="5"/>
        <v>#DIV/0!</v>
      </c>
    </row>
    <row r="115" spans="1:7" ht="15">
      <c r="A115" s="139" t="s">
        <v>369</v>
      </c>
      <c r="B115" s="136"/>
      <c r="C115" s="97" t="e">
        <f t="shared" si="6"/>
        <v>#DIV/0!</v>
      </c>
      <c r="D115" s="136"/>
      <c r="E115" s="97" t="e">
        <f t="shared" si="4"/>
        <v>#DIV/0!</v>
      </c>
      <c r="F115" s="136"/>
      <c r="G115" s="97" t="e">
        <f t="shared" si="5"/>
        <v>#DIV/0!</v>
      </c>
    </row>
    <row r="116" spans="1:7" ht="15">
      <c r="A116" s="491" t="s">
        <v>380</v>
      </c>
      <c r="B116" s="136"/>
      <c r="C116" s="97" t="e">
        <f t="shared" si="6"/>
        <v>#DIV/0!</v>
      </c>
      <c r="D116" s="136"/>
      <c r="E116" s="97" t="e">
        <f t="shared" si="4"/>
        <v>#DIV/0!</v>
      </c>
      <c r="F116" s="136"/>
      <c r="G116" s="97" t="e">
        <f t="shared" si="5"/>
        <v>#DIV/0!</v>
      </c>
    </row>
    <row r="117" spans="1:7" ht="15">
      <c r="A117" s="298" t="s">
        <v>381</v>
      </c>
      <c r="B117" s="136"/>
      <c r="C117" s="97" t="e">
        <f t="shared" si="6"/>
        <v>#DIV/0!</v>
      </c>
      <c r="D117" s="136"/>
      <c r="E117" s="97" t="e">
        <f t="shared" si="4"/>
        <v>#DIV/0!</v>
      </c>
      <c r="F117" s="136"/>
      <c r="G117" s="97" t="e">
        <f t="shared" si="5"/>
        <v>#DIV/0!</v>
      </c>
    </row>
    <row r="118" spans="1:7" ht="15">
      <c r="A118" s="298" t="s">
        <v>382</v>
      </c>
      <c r="B118" s="136"/>
      <c r="C118" s="97" t="e">
        <f t="shared" si="6"/>
        <v>#DIV/0!</v>
      </c>
      <c r="D118" s="136"/>
      <c r="E118" s="97" t="e">
        <f t="shared" si="4"/>
        <v>#DIV/0!</v>
      </c>
      <c r="F118" s="136"/>
      <c r="G118" s="97" t="e">
        <f t="shared" si="5"/>
        <v>#DIV/0!</v>
      </c>
    </row>
    <row r="119" spans="1:7" ht="15">
      <c r="A119" s="350" t="s">
        <v>391</v>
      </c>
      <c r="B119" s="136"/>
      <c r="C119" s="97" t="e">
        <f t="shared" si="6"/>
        <v>#DIV/0!</v>
      </c>
      <c r="D119" s="136"/>
      <c r="E119" s="97" t="e">
        <f t="shared" si="4"/>
        <v>#DIV/0!</v>
      </c>
      <c r="F119" s="136"/>
      <c r="G119" s="97" t="e">
        <f t="shared" si="5"/>
        <v>#DIV/0!</v>
      </c>
    </row>
    <row r="120" spans="1:7" ht="15">
      <c r="A120" s="139" t="s">
        <v>292</v>
      </c>
      <c r="B120" s="136"/>
      <c r="C120" s="97" t="e">
        <f t="shared" si="6"/>
        <v>#DIV/0!</v>
      </c>
      <c r="D120" s="136"/>
      <c r="E120" s="97" t="e">
        <f t="shared" si="4"/>
        <v>#DIV/0!</v>
      </c>
      <c r="F120" s="136"/>
      <c r="G120" s="97" t="e">
        <f t="shared" si="5"/>
        <v>#DIV/0!</v>
      </c>
    </row>
    <row r="121" spans="1:7" ht="15">
      <c r="A121" s="139" t="s">
        <v>293</v>
      </c>
      <c r="B121" s="136"/>
      <c r="C121" s="97" t="e">
        <f t="shared" si="6"/>
        <v>#DIV/0!</v>
      </c>
      <c r="D121" s="136"/>
      <c r="E121" s="97" t="e">
        <f t="shared" si="4"/>
        <v>#DIV/0!</v>
      </c>
      <c r="F121" s="136"/>
      <c r="G121" s="97" t="e">
        <f t="shared" si="5"/>
        <v>#DIV/0!</v>
      </c>
    </row>
    <row r="122" spans="1:7" ht="15">
      <c r="A122" s="352" t="s">
        <v>341</v>
      </c>
      <c r="B122" s="136"/>
      <c r="C122" s="97" t="e">
        <f t="shared" si="6"/>
        <v>#DIV/0!</v>
      </c>
      <c r="D122" s="136"/>
      <c r="E122" s="97" t="e">
        <f t="shared" si="4"/>
        <v>#DIV/0!</v>
      </c>
      <c r="F122" s="136"/>
      <c r="G122" s="97" t="e">
        <f t="shared" si="5"/>
        <v>#DIV/0!</v>
      </c>
    </row>
    <row r="123" spans="1:7" ht="15">
      <c r="A123" s="139" t="s">
        <v>294</v>
      </c>
      <c r="B123" s="136"/>
      <c r="C123" s="97" t="e">
        <f t="shared" si="6"/>
        <v>#DIV/0!</v>
      </c>
      <c r="D123" s="136"/>
      <c r="E123" s="97" t="e">
        <f t="shared" si="4"/>
        <v>#DIV/0!</v>
      </c>
      <c r="F123" s="136"/>
      <c r="G123" s="97" t="e">
        <f t="shared" si="5"/>
        <v>#DIV/0!</v>
      </c>
    </row>
    <row r="124" spans="1:7" ht="15">
      <c r="A124" s="139" t="s">
        <v>295</v>
      </c>
      <c r="B124" s="136"/>
      <c r="C124" s="97" t="e">
        <f t="shared" si="6"/>
        <v>#DIV/0!</v>
      </c>
      <c r="D124" s="136"/>
      <c r="E124" s="97" t="e">
        <f t="shared" si="4"/>
        <v>#DIV/0!</v>
      </c>
      <c r="F124" s="136"/>
      <c r="G124" s="97" t="e">
        <f t="shared" si="5"/>
        <v>#DIV/0!</v>
      </c>
    </row>
    <row r="125" spans="1:7" ht="15">
      <c r="A125" s="139" t="s">
        <v>296</v>
      </c>
      <c r="B125" s="136"/>
      <c r="C125" s="97" t="e">
        <f t="shared" si="6"/>
        <v>#DIV/0!</v>
      </c>
      <c r="D125" s="136"/>
      <c r="E125" s="97" t="e">
        <f t="shared" si="4"/>
        <v>#DIV/0!</v>
      </c>
      <c r="F125" s="136"/>
      <c r="G125" s="97" t="e">
        <f t="shared" si="5"/>
        <v>#DIV/0!</v>
      </c>
    </row>
    <row r="126" spans="1:7" ht="15">
      <c r="A126" s="139" t="s">
        <v>326</v>
      </c>
      <c r="B126" s="136"/>
      <c r="C126" s="97" t="e">
        <f t="shared" si="6"/>
        <v>#DIV/0!</v>
      </c>
      <c r="D126" s="136"/>
      <c r="E126" s="97" t="e">
        <f t="shared" si="4"/>
        <v>#DIV/0!</v>
      </c>
      <c r="F126" s="136"/>
      <c r="G126" s="97" t="e">
        <f t="shared" si="5"/>
        <v>#DIV/0!</v>
      </c>
    </row>
    <row r="127" spans="1:7" ht="14.25">
      <c r="A127" s="139" t="s">
        <v>358</v>
      </c>
      <c r="B127" s="136"/>
      <c r="C127" s="97" t="e">
        <f t="shared" si="6"/>
        <v>#DIV/0!</v>
      </c>
      <c r="D127" s="136"/>
      <c r="E127" s="97" t="e">
        <f t="shared" si="4"/>
        <v>#DIV/0!</v>
      </c>
      <c r="F127" s="136"/>
      <c r="G127" s="97" t="e">
        <f t="shared" si="5"/>
        <v>#DIV/0!</v>
      </c>
    </row>
    <row r="128" spans="1:7" ht="14.25">
      <c r="A128" s="139" t="s">
        <v>359</v>
      </c>
      <c r="B128" s="136"/>
      <c r="C128" s="97" t="e">
        <f t="shared" si="6"/>
        <v>#DIV/0!</v>
      </c>
      <c r="D128" s="136"/>
      <c r="E128" s="97" t="e">
        <f t="shared" si="4"/>
        <v>#DIV/0!</v>
      </c>
      <c r="F128" s="136"/>
      <c r="G128" s="97" t="e">
        <f t="shared" si="5"/>
        <v>#DIV/0!</v>
      </c>
    </row>
    <row r="129" spans="1:7" ht="14.25">
      <c r="A129" s="139" t="s">
        <v>286</v>
      </c>
      <c r="B129" s="136"/>
      <c r="C129" s="97" t="e">
        <f t="shared" si="6"/>
        <v>#DIV/0!</v>
      </c>
      <c r="D129" s="136"/>
      <c r="E129" s="97" t="e">
        <f t="shared" si="4"/>
        <v>#DIV/0!</v>
      </c>
      <c r="F129" s="136"/>
      <c r="G129" s="97" t="e">
        <f t="shared" si="5"/>
        <v>#DIV/0!</v>
      </c>
    </row>
    <row r="130" spans="1:7" ht="14.25">
      <c r="A130" s="139" t="s">
        <v>287</v>
      </c>
      <c r="B130" s="136"/>
      <c r="C130" s="97" t="e">
        <f t="shared" si="6"/>
        <v>#DIV/0!</v>
      </c>
      <c r="D130" s="136"/>
      <c r="E130" s="97" t="e">
        <f t="shared" si="4"/>
        <v>#DIV/0!</v>
      </c>
      <c r="F130" s="136"/>
      <c r="G130" s="97" t="e">
        <f t="shared" si="5"/>
        <v>#DIV/0!</v>
      </c>
    </row>
    <row r="131" spans="1:7" ht="14.25">
      <c r="A131" s="139" t="s">
        <v>288</v>
      </c>
      <c r="B131" s="136"/>
      <c r="C131" s="97" t="e">
        <f t="shared" si="6"/>
        <v>#DIV/0!</v>
      </c>
      <c r="D131" s="136"/>
      <c r="E131" s="97" t="e">
        <f t="shared" si="4"/>
        <v>#DIV/0!</v>
      </c>
      <c r="F131" s="137"/>
      <c r="G131" s="97" t="e">
        <f t="shared" si="5"/>
        <v>#DIV/0!</v>
      </c>
    </row>
    <row r="132" spans="1:7" ht="14.25">
      <c r="A132" s="139" t="s">
        <v>289</v>
      </c>
      <c r="B132" s="136"/>
      <c r="C132" s="97" t="e">
        <f t="shared" si="6"/>
        <v>#DIV/0!</v>
      </c>
      <c r="D132" s="136"/>
      <c r="E132" s="97" t="e">
        <f t="shared" si="4"/>
        <v>#DIV/0!</v>
      </c>
      <c r="F132" s="137"/>
      <c r="G132" s="97" t="e">
        <f t="shared" si="5"/>
        <v>#DIV/0!</v>
      </c>
    </row>
    <row r="133" spans="1:7" ht="14.25">
      <c r="A133" s="139" t="s">
        <v>290</v>
      </c>
      <c r="B133" s="136"/>
      <c r="C133" s="97" t="e">
        <f t="shared" si="6"/>
        <v>#DIV/0!</v>
      </c>
      <c r="D133" s="136"/>
      <c r="E133" s="97" t="e">
        <f t="shared" si="4"/>
        <v>#DIV/0!</v>
      </c>
      <c r="F133" s="137"/>
      <c r="G133" s="97" t="e">
        <f t="shared" si="5"/>
        <v>#DIV/0!</v>
      </c>
    </row>
    <row r="134" spans="1:7" ht="14.25">
      <c r="A134" s="139" t="s">
        <v>373</v>
      </c>
      <c r="B134" s="136"/>
      <c r="C134" s="97" t="e">
        <f t="shared" si="6"/>
        <v>#DIV/0!</v>
      </c>
      <c r="D134" s="136"/>
      <c r="E134" s="97" t="e">
        <f t="shared" si="4"/>
        <v>#DIV/0!</v>
      </c>
      <c r="F134" s="137"/>
      <c r="G134" s="97" t="e">
        <f t="shared" si="5"/>
        <v>#DIV/0!</v>
      </c>
    </row>
    <row r="135" spans="1:7" ht="14.25">
      <c r="A135" s="139" t="s">
        <v>360</v>
      </c>
      <c r="B135" s="136"/>
      <c r="C135" s="97" t="e">
        <f t="shared" si="6"/>
        <v>#DIV/0!</v>
      </c>
      <c r="D135" s="136"/>
      <c r="E135" s="97" t="e">
        <f t="shared" si="4"/>
        <v>#DIV/0!</v>
      </c>
      <c r="F135" s="137"/>
      <c r="G135" s="97" t="e">
        <f t="shared" si="5"/>
        <v>#DIV/0!</v>
      </c>
    </row>
    <row r="136" spans="1:7" ht="15" thickBot="1">
      <c r="A136" s="354" t="s">
        <v>416</v>
      </c>
      <c r="B136" s="356"/>
      <c r="C136" s="97" t="e">
        <f t="shared" si="6"/>
        <v>#DIV/0!</v>
      </c>
      <c r="D136" s="136"/>
      <c r="E136" s="97" t="e">
        <f t="shared" si="4"/>
        <v>#DIV/0!</v>
      </c>
      <c r="F136" s="137"/>
      <c r="G136" s="97" t="e">
        <f t="shared" si="5"/>
        <v>#DIV/0!</v>
      </c>
    </row>
    <row r="137" spans="1:7" ht="16.5" thickBot="1">
      <c r="A137" s="677" t="s">
        <v>312</v>
      </c>
      <c r="B137" s="678">
        <f>SUM(B80:B136)</f>
        <v>0</v>
      </c>
      <c r="C137" s="698"/>
      <c r="D137" s="678">
        <f>SUM(D80:D136)</f>
        <v>0</v>
      </c>
      <c r="E137" s="698"/>
      <c r="F137" s="678">
        <f>SUM(F80:F136)</f>
        <v>0</v>
      </c>
      <c r="G137" s="699"/>
    </row>
    <row r="138" spans="1:6" ht="16.5" thickBot="1">
      <c r="A138" s="361" t="s">
        <v>311</v>
      </c>
      <c r="B138" s="362">
        <f>SUM('Plan2 - UTI'!E49:E52)</f>
        <v>0</v>
      </c>
      <c r="D138" s="363">
        <f>'Plan2 - UTI'!E53</f>
        <v>0</v>
      </c>
      <c r="E138" s="32"/>
      <c r="F138" s="362">
        <f>'Plan2 - UTI'!E54</f>
        <v>0</v>
      </c>
    </row>
    <row r="139" spans="2:7" ht="15" thickBot="1">
      <c r="B139" s="33"/>
      <c r="C139" s="39"/>
      <c r="D139" s="33"/>
      <c r="E139" s="32"/>
      <c r="F139" s="33"/>
      <c r="G139" s="39"/>
    </row>
    <row r="140" spans="1:7" ht="16.5" thickBot="1">
      <c r="A140" s="669" t="s">
        <v>41</v>
      </c>
      <c r="B140" s="670" t="s">
        <v>81</v>
      </c>
      <c r="C140" s="671"/>
      <c r="D140" s="672" t="s">
        <v>90</v>
      </c>
      <c r="E140" s="673"/>
      <c r="F140" s="670" t="s">
        <v>196</v>
      </c>
      <c r="G140" s="702"/>
    </row>
    <row r="141" spans="1:7" ht="45.75" thickBot="1">
      <c r="A141" s="142" t="s">
        <v>252</v>
      </c>
      <c r="B141" s="143" t="s">
        <v>309</v>
      </c>
      <c r="C141" s="308" t="s">
        <v>254</v>
      </c>
      <c r="D141" s="143" t="s">
        <v>309</v>
      </c>
      <c r="E141" s="308" t="s">
        <v>254</v>
      </c>
      <c r="F141" s="143" t="s">
        <v>309</v>
      </c>
      <c r="G141" s="308" t="s">
        <v>254</v>
      </c>
    </row>
    <row r="142" spans="1:7" ht="15">
      <c r="A142" s="139" t="s">
        <v>285</v>
      </c>
      <c r="B142" s="135"/>
      <c r="C142" s="97" t="e">
        <f>B142/B$199*100</f>
        <v>#DIV/0!</v>
      </c>
      <c r="D142" s="244"/>
      <c r="E142" s="97" t="e">
        <f>D142/D$199*100</f>
        <v>#DIV/0!</v>
      </c>
      <c r="F142" s="136"/>
      <c r="G142" s="97" t="e">
        <f>F142/F$200*100</f>
        <v>#DIV/0!</v>
      </c>
    </row>
    <row r="143" spans="1:7" ht="15">
      <c r="A143" s="139" t="s">
        <v>327</v>
      </c>
      <c r="B143" s="244"/>
      <c r="C143" s="97" t="e">
        <f aca="true" t="shared" si="7" ref="C143:C198">B143/B$199*100</f>
        <v>#DIV/0!</v>
      </c>
      <c r="D143" s="244"/>
      <c r="E143" s="97" t="e">
        <f aca="true" t="shared" si="8" ref="E143:E198">D143/D$199*100</f>
        <v>#DIV/0!</v>
      </c>
      <c r="F143" s="136"/>
      <c r="G143" s="97" t="e">
        <f aca="true" t="shared" si="9" ref="G143:G198">F143/F$200*100</f>
        <v>#DIV/0!</v>
      </c>
    </row>
    <row r="144" spans="1:7" ht="15">
      <c r="A144" s="352" t="s">
        <v>337</v>
      </c>
      <c r="B144" s="244"/>
      <c r="C144" s="97" t="e">
        <f t="shared" si="7"/>
        <v>#DIV/0!</v>
      </c>
      <c r="D144" s="244"/>
      <c r="E144" s="97" t="e">
        <f t="shared" si="8"/>
        <v>#DIV/0!</v>
      </c>
      <c r="F144" s="136"/>
      <c r="G144" s="97" t="e">
        <f t="shared" si="9"/>
        <v>#DIV/0!</v>
      </c>
    </row>
    <row r="145" spans="1:7" ht="15">
      <c r="A145" s="139" t="s">
        <v>413</v>
      </c>
      <c r="B145" s="244"/>
      <c r="C145" s="97" t="e">
        <f t="shared" si="7"/>
        <v>#DIV/0!</v>
      </c>
      <c r="D145" s="244"/>
      <c r="E145" s="97" t="e">
        <f t="shared" si="8"/>
        <v>#DIV/0!</v>
      </c>
      <c r="F145" s="136"/>
      <c r="G145" s="97" t="e">
        <f t="shared" si="9"/>
        <v>#DIV/0!</v>
      </c>
    </row>
    <row r="146" spans="1:7" ht="15">
      <c r="A146" s="492" t="s">
        <v>414</v>
      </c>
      <c r="B146" s="244"/>
      <c r="C146" s="97" t="e">
        <f t="shared" si="7"/>
        <v>#DIV/0!</v>
      </c>
      <c r="D146" s="244"/>
      <c r="E146" s="97" t="e">
        <f t="shared" si="8"/>
        <v>#DIV/0!</v>
      </c>
      <c r="F146" s="136"/>
      <c r="G146" s="97" t="e">
        <f t="shared" si="9"/>
        <v>#DIV/0!</v>
      </c>
    </row>
    <row r="147" spans="1:7" ht="15">
      <c r="A147" s="492" t="s">
        <v>415</v>
      </c>
      <c r="B147" s="244"/>
      <c r="C147" s="97" t="e">
        <f t="shared" si="7"/>
        <v>#DIV/0!</v>
      </c>
      <c r="D147" s="244"/>
      <c r="E147" s="97" t="e">
        <f t="shared" si="8"/>
        <v>#DIV/0!</v>
      </c>
      <c r="F147" s="136"/>
      <c r="G147" s="97" t="e">
        <f t="shared" si="9"/>
        <v>#DIV/0!</v>
      </c>
    </row>
    <row r="148" spans="1:7" ht="15">
      <c r="A148" s="139" t="s">
        <v>406</v>
      </c>
      <c r="B148" s="244"/>
      <c r="C148" s="97" t="e">
        <f t="shared" si="7"/>
        <v>#DIV/0!</v>
      </c>
      <c r="D148" s="244"/>
      <c r="E148" s="97" t="e">
        <f t="shared" si="8"/>
        <v>#DIV/0!</v>
      </c>
      <c r="F148" s="136"/>
      <c r="G148" s="97" t="e">
        <f t="shared" si="9"/>
        <v>#DIV/0!</v>
      </c>
    </row>
    <row r="149" spans="1:7" ht="15">
      <c r="A149" s="140" t="s">
        <v>407</v>
      </c>
      <c r="B149" s="244"/>
      <c r="C149" s="97" t="e">
        <f t="shared" si="7"/>
        <v>#DIV/0!</v>
      </c>
      <c r="D149" s="244"/>
      <c r="E149" s="97" t="e">
        <f t="shared" si="8"/>
        <v>#DIV/0!</v>
      </c>
      <c r="F149" s="136"/>
      <c r="G149" s="97" t="e">
        <f t="shared" si="9"/>
        <v>#DIV/0!</v>
      </c>
    </row>
    <row r="150" spans="1:7" ht="15">
      <c r="A150" s="139" t="s">
        <v>408</v>
      </c>
      <c r="B150" s="244"/>
      <c r="C150" s="97" t="e">
        <f t="shared" si="7"/>
        <v>#DIV/0!</v>
      </c>
      <c r="D150" s="244"/>
      <c r="E150" s="97" t="e">
        <f t="shared" si="8"/>
        <v>#DIV/0!</v>
      </c>
      <c r="F150" s="136"/>
      <c r="G150" s="97" t="e">
        <f t="shared" si="9"/>
        <v>#DIV/0!</v>
      </c>
    </row>
    <row r="151" spans="1:7" ht="15">
      <c r="A151" s="352" t="s">
        <v>409</v>
      </c>
      <c r="B151" s="244"/>
      <c r="C151" s="97" t="e">
        <f t="shared" si="7"/>
        <v>#DIV/0!</v>
      </c>
      <c r="D151" s="244"/>
      <c r="E151" s="97" t="e">
        <f t="shared" si="8"/>
        <v>#DIV/0!</v>
      </c>
      <c r="F151" s="136"/>
      <c r="G151" s="97" t="e">
        <f t="shared" si="9"/>
        <v>#DIV/0!</v>
      </c>
    </row>
    <row r="152" spans="1:7" ht="15">
      <c r="A152" s="351" t="s">
        <v>410</v>
      </c>
      <c r="B152" s="244"/>
      <c r="C152" s="97" t="e">
        <f t="shared" si="7"/>
        <v>#DIV/0!</v>
      </c>
      <c r="D152" s="244"/>
      <c r="E152" s="97" t="e">
        <f t="shared" si="8"/>
        <v>#DIV/0!</v>
      </c>
      <c r="F152" s="136"/>
      <c r="G152" s="97" t="e">
        <f t="shared" si="9"/>
        <v>#DIV/0!</v>
      </c>
    </row>
    <row r="153" spans="1:7" ht="15">
      <c r="A153" s="140" t="s">
        <v>411</v>
      </c>
      <c r="B153" s="244"/>
      <c r="C153" s="97" t="e">
        <f t="shared" si="7"/>
        <v>#DIV/0!</v>
      </c>
      <c r="D153" s="244"/>
      <c r="E153" s="97" t="e">
        <f t="shared" si="8"/>
        <v>#DIV/0!</v>
      </c>
      <c r="F153" s="136"/>
      <c r="G153" s="97" t="e">
        <f t="shared" si="9"/>
        <v>#DIV/0!</v>
      </c>
    </row>
    <row r="154" spans="1:7" ht="15">
      <c r="A154" s="140" t="s">
        <v>412</v>
      </c>
      <c r="B154" s="244"/>
      <c r="C154" s="97" t="e">
        <f t="shared" si="7"/>
        <v>#DIV/0!</v>
      </c>
      <c r="D154" s="244"/>
      <c r="E154" s="97" t="e">
        <f t="shared" si="8"/>
        <v>#DIV/0!</v>
      </c>
      <c r="F154" s="136"/>
      <c r="G154" s="97" t="e">
        <f t="shared" si="9"/>
        <v>#DIV/0!</v>
      </c>
    </row>
    <row r="155" spans="1:7" ht="15">
      <c r="A155" s="298" t="s">
        <v>303</v>
      </c>
      <c r="B155" s="244"/>
      <c r="C155" s="97" t="e">
        <f t="shared" si="7"/>
        <v>#DIV/0!</v>
      </c>
      <c r="D155" s="244"/>
      <c r="E155" s="97" t="e">
        <f t="shared" si="8"/>
        <v>#DIV/0!</v>
      </c>
      <c r="F155" s="136"/>
      <c r="G155" s="97" t="e">
        <f t="shared" si="9"/>
        <v>#DIV/0!</v>
      </c>
    </row>
    <row r="156" spans="1:7" ht="15">
      <c r="A156" s="298" t="s">
        <v>299</v>
      </c>
      <c r="B156" s="244"/>
      <c r="C156" s="97" t="e">
        <f t="shared" si="7"/>
        <v>#DIV/0!</v>
      </c>
      <c r="D156" s="244"/>
      <c r="E156" s="97" t="e">
        <f t="shared" si="8"/>
        <v>#DIV/0!</v>
      </c>
      <c r="F156" s="136"/>
      <c r="G156" s="97" t="e">
        <f t="shared" si="9"/>
        <v>#DIV/0!</v>
      </c>
    </row>
    <row r="157" spans="1:7" ht="15">
      <c r="A157" s="298" t="s">
        <v>300</v>
      </c>
      <c r="B157" s="244"/>
      <c r="C157" s="97" t="e">
        <f t="shared" si="7"/>
        <v>#DIV/0!</v>
      </c>
      <c r="D157" s="244"/>
      <c r="E157" s="97" t="e">
        <f t="shared" si="8"/>
        <v>#DIV/0!</v>
      </c>
      <c r="F157" s="136"/>
      <c r="G157" s="97" t="e">
        <f t="shared" si="9"/>
        <v>#DIV/0!</v>
      </c>
    </row>
    <row r="158" spans="1:7" ht="15">
      <c r="A158" s="350" t="s">
        <v>338</v>
      </c>
      <c r="B158" s="244"/>
      <c r="C158" s="97" t="e">
        <f t="shared" si="7"/>
        <v>#DIV/0!</v>
      </c>
      <c r="D158" s="244"/>
      <c r="E158" s="97" t="e">
        <f t="shared" si="8"/>
        <v>#DIV/0!</v>
      </c>
      <c r="F158" s="136"/>
      <c r="G158" s="97" t="e">
        <f t="shared" si="9"/>
        <v>#DIV/0!</v>
      </c>
    </row>
    <row r="159" spans="1:7" ht="15">
      <c r="A159" s="298" t="s">
        <v>404</v>
      </c>
      <c r="B159" s="244"/>
      <c r="C159" s="97" t="e">
        <f t="shared" si="7"/>
        <v>#DIV/0!</v>
      </c>
      <c r="D159" s="244"/>
      <c r="E159" s="97" t="e">
        <f t="shared" si="8"/>
        <v>#DIV/0!</v>
      </c>
      <c r="F159" s="136"/>
      <c r="G159" s="97" t="e">
        <f t="shared" si="9"/>
        <v>#DIV/0!</v>
      </c>
    </row>
    <row r="160" spans="1:7" ht="15">
      <c r="A160" s="139" t="s">
        <v>371</v>
      </c>
      <c r="B160" s="244"/>
      <c r="C160" s="97" t="e">
        <f t="shared" si="7"/>
        <v>#DIV/0!</v>
      </c>
      <c r="D160" s="244"/>
      <c r="E160" s="97" t="e">
        <f t="shared" si="8"/>
        <v>#DIV/0!</v>
      </c>
      <c r="F160" s="136"/>
      <c r="G160" s="97" t="e">
        <f t="shared" si="9"/>
        <v>#DIV/0!</v>
      </c>
    </row>
    <row r="161" spans="1:7" ht="15">
      <c r="A161" s="139" t="s">
        <v>372</v>
      </c>
      <c r="B161" s="244"/>
      <c r="C161" s="97" t="e">
        <f t="shared" si="7"/>
        <v>#DIV/0!</v>
      </c>
      <c r="D161" s="244"/>
      <c r="E161" s="97" t="e">
        <f t="shared" si="8"/>
        <v>#DIV/0!</v>
      </c>
      <c r="F161" s="136"/>
      <c r="G161" s="97" t="e">
        <f t="shared" si="9"/>
        <v>#DIV/0!</v>
      </c>
    </row>
    <row r="162" spans="1:7" ht="15">
      <c r="A162" s="139" t="s">
        <v>270</v>
      </c>
      <c r="B162" s="244"/>
      <c r="C162" s="97" t="e">
        <f t="shared" si="7"/>
        <v>#DIV/0!</v>
      </c>
      <c r="D162" s="244"/>
      <c r="E162" s="97" t="e">
        <f t="shared" si="8"/>
        <v>#DIV/0!</v>
      </c>
      <c r="F162" s="136"/>
      <c r="G162" s="97" t="e">
        <f t="shared" si="9"/>
        <v>#DIV/0!</v>
      </c>
    </row>
    <row r="163" spans="1:7" ht="15">
      <c r="A163" s="139" t="s">
        <v>271</v>
      </c>
      <c r="B163" s="244"/>
      <c r="C163" s="97" t="e">
        <f t="shared" si="7"/>
        <v>#DIV/0!</v>
      </c>
      <c r="D163" s="244"/>
      <c r="E163" s="97" t="e">
        <f t="shared" si="8"/>
        <v>#DIV/0!</v>
      </c>
      <c r="F163" s="136"/>
      <c r="G163" s="97" t="e">
        <f t="shared" si="9"/>
        <v>#DIV/0!</v>
      </c>
    </row>
    <row r="164" spans="1:7" ht="15">
      <c r="A164" s="139" t="s">
        <v>269</v>
      </c>
      <c r="B164" s="244"/>
      <c r="C164" s="97" t="e">
        <f t="shared" si="7"/>
        <v>#DIV/0!</v>
      </c>
      <c r="D164" s="244"/>
      <c r="E164" s="97" t="e">
        <f t="shared" si="8"/>
        <v>#DIV/0!</v>
      </c>
      <c r="F164" s="136"/>
      <c r="G164" s="97" t="e">
        <f t="shared" si="9"/>
        <v>#DIV/0!</v>
      </c>
    </row>
    <row r="165" spans="1:7" ht="15">
      <c r="A165" s="139" t="s">
        <v>272</v>
      </c>
      <c r="B165" s="244"/>
      <c r="C165" s="97" t="e">
        <f t="shared" si="7"/>
        <v>#DIV/0!</v>
      </c>
      <c r="D165" s="244"/>
      <c r="E165" s="97" t="e">
        <f t="shared" si="8"/>
        <v>#DIV/0!</v>
      </c>
      <c r="F165" s="136"/>
      <c r="G165" s="97" t="e">
        <f t="shared" si="9"/>
        <v>#DIV/0!</v>
      </c>
    </row>
    <row r="166" spans="1:7" ht="15">
      <c r="A166" s="139" t="s">
        <v>302</v>
      </c>
      <c r="B166" s="244"/>
      <c r="C166" s="97" t="e">
        <f t="shared" si="7"/>
        <v>#DIV/0!</v>
      </c>
      <c r="D166" s="244"/>
      <c r="E166" s="97" t="e">
        <f t="shared" si="8"/>
        <v>#DIV/0!</v>
      </c>
      <c r="F166" s="136"/>
      <c r="G166" s="97" t="e">
        <f t="shared" si="9"/>
        <v>#DIV/0!</v>
      </c>
    </row>
    <row r="167" spans="1:7" ht="15">
      <c r="A167" s="139" t="s">
        <v>336</v>
      </c>
      <c r="B167" s="244"/>
      <c r="C167" s="97" t="e">
        <f t="shared" si="7"/>
        <v>#DIV/0!</v>
      </c>
      <c r="D167" s="244"/>
      <c r="E167" s="97" t="e">
        <f t="shared" si="8"/>
        <v>#DIV/0!</v>
      </c>
      <c r="F167" s="136"/>
      <c r="G167" s="97" t="e">
        <f t="shared" si="9"/>
        <v>#DIV/0!</v>
      </c>
    </row>
    <row r="168" spans="1:7" ht="15">
      <c r="A168" s="139" t="s">
        <v>301</v>
      </c>
      <c r="B168" s="136"/>
      <c r="C168" s="97" t="e">
        <f t="shared" si="7"/>
        <v>#DIV/0!</v>
      </c>
      <c r="D168" s="244"/>
      <c r="E168" s="97" t="e">
        <f t="shared" si="8"/>
        <v>#DIV/0!</v>
      </c>
      <c r="F168" s="136"/>
      <c r="G168" s="97" t="e">
        <f t="shared" si="9"/>
        <v>#DIV/0!</v>
      </c>
    </row>
    <row r="169" spans="1:7" ht="15">
      <c r="A169" s="351" t="s">
        <v>339</v>
      </c>
      <c r="B169" s="136"/>
      <c r="C169" s="97" t="e">
        <f t="shared" si="7"/>
        <v>#DIV/0!</v>
      </c>
      <c r="D169" s="244"/>
      <c r="E169" s="97" t="e">
        <f t="shared" si="8"/>
        <v>#DIV/0!</v>
      </c>
      <c r="F169" s="136"/>
      <c r="G169" s="97" t="e">
        <f t="shared" si="9"/>
        <v>#DIV/0!</v>
      </c>
    </row>
    <row r="170" spans="1:7" ht="15">
      <c r="A170" s="351" t="s">
        <v>340</v>
      </c>
      <c r="B170" s="136"/>
      <c r="C170" s="97" t="e">
        <f t="shared" si="7"/>
        <v>#DIV/0!</v>
      </c>
      <c r="D170" s="244"/>
      <c r="E170" s="97" t="e">
        <f t="shared" si="8"/>
        <v>#DIV/0!</v>
      </c>
      <c r="F170" s="136"/>
      <c r="G170" s="97" t="e">
        <f t="shared" si="9"/>
        <v>#DIV/0!</v>
      </c>
    </row>
    <row r="171" spans="1:7" ht="15">
      <c r="A171" s="139" t="s">
        <v>364</v>
      </c>
      <c r="B171" s="136"/>
      <c r="C171" s="97" t="e">
        <f t="shared" si="7"/>
        <v>#DIV/0!</v>
      </c>
      <c r="D171" s="244"/>
      <c r="E171" s="97" t="e">
        <f t="shared" si="8"/>
        <v>#DIV/0!</v>
      </c>
      <c r="F171" s="136"/>
      <c r="G171" s="97" t="e">
        <f t="shared" si="9"/>
        <v>#DIV/0!</v>
      </c>
    </row>
    <row r="172" spans="1:7" ht="15">
      <c r="A172" s="139" t="s">
        <v>365</v>
      </c>
      <c r="B172" s="136"/>
      <c r="C172" s="97" t="e">
        <f t="shared" si="7"/>
        <v>#DIV/0!</v>
      </c>
      <c r="D172" s="244"/>
      <c r="E172" s="97" t="e">
        <f t="shared" si="8"/>
        <v>#DIV/0!</v>
      </c>
      <c r="F172" s="136"/>
      <c r="G172" s="97" t="e">
        <f t="shared" si="9"/>
        <v>#DIV/0!</v>
      </c>
    </row>
    <row r="173" spans="1:7" ht="15">
      <c r="A173" s="139" t="s">
        <v>366</v>
      </c>
      <c r="B173" s="136"/>
      <c r="C173" s="97" t="e">
        <f t="shared" si="7"/>
        <v>#DIV/0!</v>
      </c>
      <c r="D173" s="244"/>
      <c r="E173" s="97" t="e">
        <f t="shared" si="8"/>
        <v>#DIV/0!</v>
      </c>
      <c r="F173" s="136"/>
      <c r="G173" s="97" t="e">
        <f t="shared" si="9"/>
        <v>#DIV/0!</v>
      </c>
    </row>
    <row r="174" spans="1:7" ht="15">
      <c r="A174" s="352" t="s">
        <v>367</v>
      </c>
      <c r="B174" s="136"/>
      <c r="C174" s="97" t="e">
        <f t="shared" si="7"/>
        <v>#DIV/0!</v>
      </c>
      <c r="D174" s="244"/>
      <c r="E174" s="97" t="e">
        <f t="shared" si="8"/>
        <v>#DIV/0!</v>
      </c>
      <c r="F174" s="136"/>
      <c r="G174" s="97" t="e">
        <f t="shared" si="9"/>
        <v>#DIV/0!</v>
      </c>
    </row>
    <row r="175" spans="1:7" ht="15">
      <c r="A175" s="351" t="s">
        <v>370</v>
      </c>
      <c r="B175" s="136"/>
      <c r="C175" s="97" t="e">
        <f t="shared" si="7"/>
        <v>#DIV/0!</v>
      </c>
      <c r="D175" s="244"/>
      <c r="E175" s="97" t="e">
        <f t="shared" si="8"/>
        <v>#DIV/0!</v>
      </c>
      <c r="F175" s="136"/>
      <c r="G175" s="97" t="e">
        <f t="shared" si="9"/>
        <v>#DIV/0!</v>
      </c>
    </row>
    <row r="176" spans="1:7" ht="15">
      <c r="A176" s="139" t="s">
        <v>368</v>
      </c>
      <c r="B176" s="136"/>
      <c r="C176" s="97" t="e">
        <f t="shared" si="7"/>
        <v>#DIV/0!</v>
      </c>
      <c r="D176" s="244"/>
      <c r="E176" s="97" t="e">
        <f t="shared" si="8"/>
        <v>#DIV/0!</v>
      </c>
      <c r="F176" s="136"/>
      <c r="G176" s="97" t="e">
        <f t="shared" si="9"/>
        <v>#DIV/0!</v>
      </c>
    </row>
    <row r="177" spans="1:7" ht="15">
      <c r="A177" s="139" t="s">
        <v>369</v>
      </c>
      <c r="B177" s="136"/>
      <c r="C177" s="97" t="e">
        <f t="shared" si="7"/>
        <v>#DIV/0!</v>
      </c>
      <c r="D177" s="244"/>
      <c r="E177" s="97" t="e">
        <f t="shared" si="8"/>
        <v>#DIV/0!</v>
      </c>
      <c r="F177" s="136"/>
      <c r="G177" s="97" t="e">
        <f t="shared" si="9"/>
        <v>#DIV/0!</v>
      </c>
    </row>
    <row r="178" spans="1:7" ht="15">
      <c r="A178" s="491" t="s">
        <v>380</v>
      </c>
      <c r="B178" s="136"/>
      <c r="C178" s="97" t="e">
        <f t="shared" si="7"/>
        <v>#DIV/0!</v>
      </c>
      <c r="D178" s="244"/>
      <c r="E178" s="97" t="e">
        <f t="shared" si="8"/>
        <v>#DIV/0!</v>
      </c>
      <c r="F178" s="136"/>
      <c r="G178" s="97" t="e">
        <f t="shared" si="9"/>
        <v>#DIV/0!</v>
      </c>
    </row>
    <row r="179" spans="1:7" ht="15">
      <c r="A179" s="298" t="s">
        <v>381</v>
      </c>
      <c r="B179" s="136"/>
      <c r="C179" s="97" t="e">
        <f t="shared" si="7"/>
        <v>#DIV/0!</v>
      </c>
      <c r="D179" s="244"/>
      <c r="E179" s="97" t="e">
        <f t="shared" si="8"/>
        <v>#DIV/0!</v>
      </c>
      <c r="F179" s="136"/>
      <c r="G179" s="97" t="e">
        <f t="shared" si="9"/>
        <v>#DIV/0!</v>
      </c>
    </row>
    <row r="180" spans="1:7" ht="15">
      <c r="A180" s="298" t="s">
        <v>382</v>
      </c>
      <c r="B180" s="136"/>
      <c r="C180" s="97" t="e">
        <f t="shared" si="7"/>
        <v>#DIV/0!</v>
      </c>
      <c r="D180" s="244"/>
      <c r="E180" s="97" t="e">
        <f t="shared" si="8"/>
        <v>#DIV/0!</v>
      </c>
      <c r="F180" s="136"/>
      <c r="G180" s="97" t="e">
        <f t="shared" si="9"/>
        <v>#DIV/0!</v>
      </c>
    </row>
    <row r="181" spans="1:7" ht="15">
      <c r="A181" s="350" t="s">
        <v>417</v>
      </c>
      <c r="B181" s="136"/>
      <c r="C181" s="97" t="e">
        <f t="shared" si="7"/>
        <v>#DIV/0!</v>
      </c>
      <c r="D181" s="244"/>
      <c r="E181" s="97" t="e">
        <f t="shared" si="8"/>
        <v>#DIV/0!</v>
      </c>
      <c r="F181" s="136"/>
      <c r="G181" s="97" t="e">
        <f t="shared" si="9"/>
        <v>#DIV/0!</v>
      </c>
    </row>
    <row r="182" spans="1:7" ht="15">
      <c r="A182" s="139" t="s">
        <v>292</v>
      </c>
      <c r="B182" s="136"/>
      <c r="C182" s="97" t="e">
        <f t="shared" si="7"/>
        <v>#DIV/0!</v>
      </c>
      <c r="D182" s="244"/>
      <c r="E182" s="97" t="e">
        <f t="shared" si="8"/>
        <v>#DIV/0!</v>
      </c>
      <c r="F182" s="136"/>
      <c r="G182" s="97" t="e">
        <f t="shared" si="9"/>
        <v>#DIV/0!</v>
      </c>
    </row>
    <row r="183" spans="1:7" ht="15">
      <c r="A183" s="139" t="s">
        <v>293</v>
      </c>
      <c r="B183" s="136"/>
      <c r="C183" s="97" t="e">
        <f t="shared" si="7"/>
        <v>#DIV/0!</v>
      </c>
      <c r="D183" s="244"/>
      <c r="E183" s="97" t="e">
        <f t="shared" si="8"/>
        <v>#DIV/0!</v>
      </c>
      <c r="F183" s="136"/>
      <c r="G183" s="97" t="e">
        <f t="shared" si="9"/>
        <v>#DIV/0!</v>
      </c>
    </row>
    <row r="184" spans="1:7" ht="15">
      <c r="A184" s="352" t="s">
        <v>341</v>
      </c>
      <c r="B184" s="136"/>
      <c r="C184" s="97" t="e">
        <f t="shared" si="7"/>
        <v>#DIV/0!</v>
      </c>
      <c r="D184" s="244"/>
      <c r="E184" s="97" t="e">
        <f t="shared" si="8"/>
        <v>#DIV/0!</v>
      </c>
      <c r="F184" s="136"/>
      <c r="G184" s="97" t="e">
        <f t="shared" si="9"/>
        <v>#DIV/0!</v>
      </c>
    </row>
    <row r="185" spans="1:7" ht="15">
      <c r="A185" s="139" t="s">
        <v>294</v>
      </c>
      <c r="B185" s="136"/>
      <c r="C185" s="97" t="e">
        <f t="shared" si="7"/>
        <v>#DIV/0!</v>
      </c>
      <c r="D185" s="244"/>
      <c r="E185" s="97" t="e">
        <f t="shared" si="8"/>
        <v>#DIV/0!</v>
      </c>
      <c r="F185" s="136"/>
      <c r="G185" s="97" t="e">
        <f t="shared" si="9"/>
        <v>#DIV/0!</v>
      </c>
    </row>
    <row r="186" spans="1:7" ht="15">
      <c r="A186" s="139" t="s">
        <v>295</v>
      </c>
      <c r="B186" s="136"/>
      <c r="C186" s="97" t="e">
        <f t="shared" si="7"/>
        <v>#DIV/0!</v>
      </c>
      <c r="D186" s="244"/>
      <c r="E186" s="97" t="e">
        <f t="shared" si="8"/>
        <v>#DIV/0!</v>
      </c>
      <c r="F186" s="136"/>
      <c r="G186" s="97" t="e">
        <f t="shared" si="9"/>
        <v>#DIV/0!</v>
      </c>
    </row>
    <row r="187" spans="1:7" ht="15">
      <c r="A187" s="139" t="s">
        <v>296</v>
      </c>
      <c r="B187" s="136"/>
      <c r="C187" s="97" t="e">
        <f t="shared" si="7"/>
        <v>#DIV/0!</v>
      </c>
      <c r="D187" s="244"/>
      <c r="E187" s="97" t="e">
        <f t="shared" si="8"/>
        <v>#DIV/0!</v>
      </c>
      <c r="F187" s="136"/>
      <c r="G187" s="97" t="e">
        <f t="shared" si="9"/>
        <v>#DIV/0!</v>
      </c>
    </row>
    <row r="188" spans="1:7" ht="15">
      <c r="A188" s="139" t="s">
        <v>326</v>
      </c>
      <c r="B188" s="136"/>
      <c r="C188" s="97" t="e">
        <f t="shared" si="7"/>
        <v>#DIV/0!</v>
      </c>
      <c r="D188" s="244"/>
      <c r="E188" s="97" t="e">
        <f t="shared" si="8"/>
        <v>#DIV/0!</v>
      </c>
      <c r="F188" s="136"/>
      <c r="G188" s="97" t="e">
        <f t="shared" si="9"/>
        <v>#DIV/0!</v>
      </c>
    </row>
    <row r="189" spans="1:7" ht="14.25">
      <c r="A189" s="139" t="s">
        <v>358</v>
      </c>
      <c r="B189" s="136"/>
      <c r="C189" s="97" t="e">
        <f t="shared" si="7"/>
        <v>#DIV/0!</v>
      </c>
      <c r="D189" s="244"/>
      <c r="E189" s="97" t="e">
        <f t="shared" si="8"/>
        <v>#DIV/0!</v>
      </c>
      <c r="F189" s="136"/>
      <c r="G189" s="97" t="e">
        <f t="shared" si="9"/>
        <v>#DIV/0!</v>
      </c>
    </row>
    <row r="190" spans="1:7" ht="12.75" customHeight="1">
      <c r="A190" s="139" t="s">
        <v>359</v>
      </c>
      <c r="B190" s="136"/>
      <c r="C190" s="97" t="e">
        <f t="shared" si="7"/>
        <v>#DIV/0!</v>
      </c>
      <c r="D190" s="244"/>
      <c r="E190" s="97" t="e">
        <f t="shared" si="8"/>
        <v>#DIV/0!</v>
      </c>
      <c r="F190" s="136"/>
      <c r="G190" s="97" t="e">
        <f t="shared" si="9"/>
        <v>#DIV/0!</v>
      </c>
    </row>
    <row r="191" spans="1:7" ht="14.25">
      <c r="A191" s="139" t="s">
        <v>286</v>
      </c>
      <c r="B191" s="136"/>
      <c r="C191" s="97" t="e">
        <f t="shared" si="7"/>
        <v>#DIV/0!</v>
      </c>
      <c r="D191" s="244"/>
      <c r="E191" s="97" t="e">
        <f t="shared" si="8"/>
        <v>#DIV/0!</v>
      </c>
      <c r="F191" s="136"/>
      <c r="G191" s="97" t="e">
        <f t="shared" si="9"/>
        <v>#DIV/0!</v>
      </c>
    </row>
    <row r="192" spans="1:7" ht="14.25">
      <c r="A192" s="139" t="s">
        <v>287</v>
      </c>
      <c r="B192" s="136"/>
      <c r="C192" s="97" t="e">
        <f t="shared" si="7"/>
        <v>#DIV/0!</v>
      </c>
      <c r="D192" s="244"/>
      <c r="E192" s="97" t="e">
        <f t="shared" si="8"/>
        <v>#DIV/0!</v>
      </c>
      <c r="F192" s="136"/>
      <c r="G192" s="97" t="e">
        <f t="shared" si="9"/>
        <v>#DIV/0!</v>
      </c>
    </row>
    <row r="193" spans="1:7" ht="14.25">
      <c r="A193" s="139" t="s">
        <v>288</v>
      </c>
      <c r="B193" s="136"/>
      <c r="C193" s="97" t="e">
        <f t="shared" si="7"/>
        <v>#DIV/0!</v>
      </c>
      <c r="D193" s="244"/>
      <c r="E193" s="97" t="e">
        <f t="shared" si="8"/>
        <v>#DIV/0!</v>
      </c>
      <c r="F193" s="136"/>
      <c r="G193" s="97" t="e">
        <f t="shared" si="9"/>
        <v>#DIV/0!</v>
      </c>
    </row>
    <row r="194" spans="1:7" ht="14.25">
      <c r="A194" s="139" t="s">
        <v>289</v>
      </c>
      <c r="B194" s="136"/>
      <c r="C194" s="97" t="e">
        <f t="shared" si="7"/>
        <v>#DIV/0!</v>
      </c>
      <c r="D194" s="244"/>
      <c r="E194" s="97" t="e">
        <f t="shared" si="8"/>
        <v>#DIV/0!</v>
      </c>
      <c r="F194" s="136"/>
      <c r="G194" s="97" t="e">
        <f t="shared" si="9"/>
        <v>#DIV/0!</v>
      </c>
    </row>
    <row r="195" spans="1:7" ht="14.25">
      <c r="A195" s="139" t="s">
        <v>290</v>
      </c>
      <c r="B195" s="136"/>
      <c r="C195" s="97" t="e">
        <f t="shared" si="7"/>
        <v>#DIV/0!</v>
      </c>
      <c r="D195" s="244"/>
      <c r="E195" s="97" t="e">
        <f t="shared" si="8"/>
        <v>#DIV/0!</v>
      </c>
      <c r="F195" s="136"/>
      <c r="G195" s="97" t="e">
        <f t="shared" si="9"/>
        <v>#DIV/0!</v>
      </c>
    </row>
    <row r="196" spans="1:7" ht="14.25">
      <c r="A196" s="139" t="s">
        <v>373</v>
      </c>
      <c r="B196" s="136"/>
      <c r="C196" s="97" t="e">
        <f t="shared" si="7"/>
        <v>#DIV/0!</v>
      </c>
      <c r="D196" s="244"/>
      <c r="E196" s="97" t="e">
        <f t="shared" si="8"/>
        <v>#DIV/0!</v>
      </c>
      <c r="F196" s="136"/>
      <c r="G196" s="97" t="e">
        <f t="shared" si="9"/>
        <v>#DIV/0!</v>
      </c>
    </row>
    <row r="197" spans="1:7" ht="14.25">
      <c r="A197" s="139" t="s">
        <v>360</v>
      </c>
      <c r="B197" s="136"/>
      <c r="C197" s="97" t="e">
        <f t="shared" si="7"/>
        <v>#DIV/0!</v>
      </c>
      <c r="D197" s="244"/>
      <c r="E197" s="97" t="e">
        <f t="shared" si="8"/>
        <v>#DIV/0!</v>
      </c>
      <c r="F197" s="136"/>
      <c r="G197" s="97" t="e">
        <f t="shared" si="9"/>
        <v>#DIV/0!</v>
      </c>
    </row>
    <row r="198" spans="1:7" ht="15" thickBot="1">
      <c r="A198" s="354" t="s">
        <v>416</v>
      </c>
      <c r="B198" s="353"/>
      <c r="C198" s="97" t="e">
        <f t="shared" si="7"/>
        <v>#DIV/0!</v>
      </c>
      <c r="D198" s="244"/>
      <c r="E198" s="97" t="e">
        <f t="shared" si="8"/>
        <v>#DIV/0!</v>
      </c>
      <c r="F198" s="136"/>
      <c r="G198" s="97" t="e">
        <f t="shared" si="9"/>
        <v>#DIV/0!</v>
      </c>
    </row>
    <row r="199" spans="1:7" ht="16.5" thickBot="1">
      <c r="A199" s="677" t="s">
        <v>312</v>
      </c>
      <c r="B199" s="678">
        <f>SUM(B142:B198)</f>
        <v>0</v>
      </c>
      <c r="C199" s="698"/>
      <c r="D199" s="678">
        <f>SUM(D142:D198)</f>
        <v>0</v>
      </c>
      <c r="E199" s="698"/>
      <c r="F199" s="678">
        <f>SUM(F142:F198)</f>
        <v>0</v>
      </c>
      <c r="G199" s="699"/>
    </row>
    <row r="200" spans="1:6" ht="16.5" thickBot="1">
      <c r="A200" s="361" t="s">
        <v>311</v>
      </c>
      <c r="B200" s="362">
        <f>SUM('Plan2 - UTI'!E66:E69)</f>
        <v>0</v>
      </c>
      <c r="D200" s="363">
        <f>'Plan2 - UTI'!E70</f>
        <v>0</v>
      </c>
      <c r="E200" s="32"/>
      <c r="F200" s="362">
        <f>'Plan2 - UTI'!E71</f>
        <v>0</v>
      </c>
    </row>
    <row r="201" spans="1:7" ht="15" thickBot="1">
      <c r="A201" s="17"/>
      <c r="B201" s="33"/>
      <c r="C201" s="39"/>
      <c r="D201" s="33"/>
      <c r="E201" s="32"/>
      <c r="F201" s="33"/>
      <c r="G201" s="39"/>
    </row>
    <row r="202" spans="1:7" ht="16.5" thickBot="1">
      <c r="A202" s="669" t="s">
        <v>42</v>
      </c>
      <c r="B202" s="670" t="s">
        <v>81</v>
      </c>
      <c r="C202" s="671"/>
      <c r="D202" s="672" t="s">
        <v>90</v>
      </c>
      <c r="E202" s="673"/>
      <c r="F202" s="670" t="s">
        <v>196</v>
      </c>
      <c r="G202" s="702"/>
    </row>
    <row r="203" spans="1:7" ht="45.75" thickBot="1">
      <c r="A203" s="142" t="s">
        <v>252</v>
      </c>
      <c r="B203" s="143" t="s">
        <v>309</v>
      </c>
      <c r="C203" s="308" t="s">
        <v>254</v>
      </c>
      <c r="D203" s="143" t="s">
        <v>309</v>
      </c>
      <c r="E203" s="308" t="s">
        <v>254</v>
      </c>
      <c r="F203" s="143" t="s">
        <v>309</v>
      </c>
      <c r="G203" s="308" t="s">
        <v>254</v>
      </c>
    </row>
    <row r="204" spans="1:7" ht="15">
      <c r="A204" s="139" t="s">
        <v>285</v>
      </c>
      <c r="B204" s="135"/>
      <c r="C204" s="97" t="e">
        <f aca="true" t="shared" si="10" ref="C204:C260">B204/B$261*100</f>
        <v>#DIV/0!</v>
      </c>
      <c r="D204" s="244"/>
      <c r="E204" s="97" t="e">
        <f aca="true" t="shared" si="11" ref="E204:E260">D204/D$261*100</f>
        <v>#DIV/0!</v>
      </c>
      <c r="F204" s="136"/>
      <c r="G204" s="97" t="e">
        <f aca="true" t="shared" si="12" ref="G204:G260">F204/F$261*100</f>
        <v>#DIV/0!</v>
      </c>
    </row>
    <row r="205" spans="1:7" ht="15">
      <c r="A205" s="139" t="s">
        <v>327</v>
      </c>
      <c r="B205" s="244"/>
      <c r="C205" s="97" t="e">
        <f t="shared" si="10"/>
        <v>#DIV/0!</v>
      </c>
      <c r="D205" s="244"/>
      <c r="E205" s="97" t="e">
        <f t="shared" si="11"/>
        <v>#DIV/0!</v>
      </c>
      <c r="F205" s="136"/>
      <c r="G205" s="97" t="e">
        <f t="shared" si="12"/>
        <v>#DIV/0!</v>
      </c>
    </row>
    <row r="206" spans="1:7" ht="15">
      <c r="A206" s="352" t="s">
        <v>337</v>
      </c>
      <c r="B206" s="244"/>
      <c r="C206" s="97" t="e">
        <f t="shared" si="10"/>
        <v>#DIV/0!</v>
      </c>
      <c r="D206" s="244"/>
      <c r="E206" s="97" t="e">
        <f t="shared" si="11"/>
        <v>#DIV/0!</v>
      </c>
      <c r="F206" s="136"/>
      <c r="G206" s="97" t="e">
        <f t="shared" si="12"/>
        <v>#DIV/0!</v>
      </c>
    </row>
    <row r="207" spans="1:7" ht="15">
      <c r="A207" s="139" t="s">
        <v>413</v>
      </c>
      <c r="B207" s="244"/>
      <c r="C207" s="97" t="e">
        <f t="shared" si="10"/>
        <v>#DIV/0!</v>
      </c>
      <c r="D207" s="244"/>
      <c r="E207" s="97" t="e">
        <f t="shared" si="11"/>
        <v>#DIV/0!</v>
      </c>
      <c r="F207" s="136"/>
      <c r="G207" s="97" t="e">
        <f t="shared" si="12"/>
        <v>#DIV/0!</v>
      </c>
    </row>
    <row r="208" spans="1:7" ht="15">
      <c r="A208" s="492" t="s">
        <v>414</v>
      </c>
      <c r="B208" s="244"/>
      <c r="C208" s="97" t="e">
        <f t="shared" si="10"/>
        <v>#DIV/0!</v>
      </c>
      <c r="D208" s="244"/>
      <c r="E208" s="97" t="e">
        <f t="shared" si="11"/>
        <v>#DIV/0!</v>
      </c>
      <c r="F208" s="136"/>
      <c r="G208" s="97" t="e">
        <f t="shared" si="12"/>
        <v>#DIV/0!</v>
      </c>
    </row>
    <row r="209" spans="1:7" ht="15">
      <c r="A209" s="492" t="s">
        <v>415</v>
      </c>
      <c r="B209" s="244"/>
      <c r="C209" s="97" t="e">
        <f t="shared" si="10"/>
        <v>#DIV/0!</v>
      </c>
      <c r="D209" s="244"/>
      <c r="E209" s="97" t="e">
        <f t="shared" si="11"/>
        <v>#DIV/0!</v>
      </c>
      <c r="F209" s="136"/>
      <c r="G209" s="97" t="e">
        <f t="shared" si="12"/>
        <v>#DIV/0!</v>
      </c>
    </row>
    <row r="210" spans="1:7" ht="15">
      <c r="A210" s="139" t="s">
        <v>406</v>
      </c>
      <c r="B210" s="244"/>
      <c r="C210" s="97" t="e">
        <f t="shared" si="10"/>
        <v>#DIV/0!</v>
      </c>
      <c r="D210" s="244"/>
      <c r="E210" s="97" t="e">
        <f t="shared" si="11"/>
        <v>#DIV/0!</v>
      </c>
      <c r="F210" s="136"/>
      <c r="G210" s="97" t="e">
        <f t="shared" si="12"/>
        <v>#DIV/0!</v>
      </c>
    </row>
    <row r="211" spans="1:7" ht="15">
      <c r="A211" s="140" t="s">
        <v>407</v>
      </c>
      <c r="B211" s="244"/>
      <c r="C211" s="97" t="e">
        <f t="shared" si="10"/>
        <v>#DIV/0!</v>
      </c>
      <c r="D211" s="244"/>
      <c r="E211" s="97" t="e">
        <f t="shared" si="11"/>
        <v>#DIV/0!</v>
      </c>
      <c r="F211" s="136"/>
      <c r="G211" s="97" t="e">
        <f t="shared" si="12"/>
        <v>#DIV/0!</v>
      </c>
    </row>
    <row r="212" spans="1:7" ht="15">
      <c r="A212" s="139" t="s">
        <v>408</v>
      </c>
      <c r="B212" s="244"/>
      <c r="C212" s="97" t="e">
        <f t="shared" si="10"/>
        <v>#DIV/0!</v>
      </c>
      <c r="D212" s="244"/>
      <c r="E212" s="97" t="e">
        <f t="shared" si="11"/>
        <v>#DIV/0!</v>
      </c>
      <c r="F212" s="136"/>
      <c r="G212" s="97" t="e">
        <f t="shared" si="12"/>
        <v>#DIV/0!</v>
      </c>
    </row>
    <row r="213" spans="1:7" ht="15">
      <c r="A213" s="352" t="s">
        <v>409</v>
      </c>
      <c r="B213" s="244"/>
      <c r="C213" s="97" t="e">
        <f t="shared" si="10"/>
        <v>#DIV/0!</v>
      </c>
      <c r="D213" s="244"/>
      <c r="E213" s="97" t="e">
        <f t="shared" si="11"/>
        <v>#DIV/0!</v>
      </c>
      <c r="F213" s="136"/>
      <c r="G213" s="97" t="e">
        <f t="shared" si="12"/>
        <v>#DIV/0!</v>
      </c>
    </row>
    <row r="214" spans="1:7" ht="15">
      <c r="A214" s="351" t="s">
        <v>410</v>
      </c>
      <c r="B214" s="244"/>
      <c r="C214" s="97" t="e">
        <f t="shared" si="10"/>
        <v>#DIV/0!</v>
      </c>
      <c r="D214" s="244"/>
      <c r="E214" s="97" t="e">
        <f t="shared" si="11"/>
        <v>#DIV/0!</v>
      </c>
      <c r="F214" s="136"/>
      <c r="G214" s="97" t="e">
        <f t="shared" si="12"/>
        <v>#DIV/0!</v>
      </c>
    </row>
    <row r="215" spans="1:7" ht="15">
      <c r="A215" s="140" t="s">
        <v>411</v>
      </c>
      <c r="B215" s="244"/>
      <c r="C215" s="97" t="e">
        <f t="shared" si="10"/>
        <v>#DIV/0!</v>
      </c>
      <c r="D215" s="244"/>
      <c r="E215" s="97" t="e">
        <f t="shared" si="11"/>
        <v>#DIV/0!</v>
      </c>
      <c r="F215" s="136"/>
      <c r="G215" s="97" t="e">
        <f t="shared" si="12"/>
        <v>#DIV/0!</v>
      </c>
    </row>
    <row r="216" spans="1:7" ht="15">
      <c r="A216" s="140" t="s">
        <v>412</v>
      </c>
      <c r="B216" s="244"/>
      <c r="C216" s="97" t="e">
        <f t="shared" si="10"/>
        <v>#DIV/0!</v>
      </c>
      <c r="D216" s="244"/>
      <c r="E216" s="97" t="e">
        <f t="shared" si="11"/>
        <v>#DIV/0!</v>
      </c>
      <c r="F216" s="136"/>
      <c r="G216" s="97" t="e">
        <f t="shared" si="12"/>
        <v>#DIV/0!</v>
      </c>
    </row>
    <row r="217" spans="1:7" ht="15">
      <c r="A217" s="298" t="s">
        <v>303</v>
      </c>
      <c r="B217" s="244"/>
      <c r="C217" s="97" t="e">
        <f t="shared" si="10"/>
        <v>#DIV/0!</v>
      </c>
      <c r="D217" s="244"/>
      <c r="E217" s="97" t="e">
        <f t="shared" si="11"/>
        <v>#DIV/0!</v>
      </c>
      <c r="F217" s="136"/>
      <c r="G217" s="97" t="e">
        <f t="shared" si="12"/>
        <v>#DIV/0!</v>
      </c>
    </row>
    <row r="218" spans="1:7" ht="15">
      <c r="A218" s="298" t="s">
        <v>299</v>
      </c>
      <c r="B218" s="244"/>
      <c r="C218" s="97" t="e">
        <f t="shared" si="10"/>
        <v>#DIV/0!</v>
      </c>
      <c r="D218" s="244"/>
      <c r="E218" s="97" t="e">
        <f t="shared" si="11"/>
        <v>#DIV/0!</v>
      </c>
      <c r="F218" s="136"/>
      <c r="G218" s="97" t="e">
        <f t="shared" si="12"/>
        <v>#DIV/0!</v>
      </c>
    </row>
    <row r="219" spans="1:7" ht="15">
      <c r="A219" s="298" t="s">
        <v>300</v>
      </c>
      <c r="B219" s="244"/>
      <c r="C219" s="97" t="e">
        <f t="shared" si="10"/>
        <v>#DIV/0!</v>
      </c>
      <c r="D219" s="244"/>
      <c r="E219" s="97" t="e">
        <f t="shared" si="11"/>
        <v>#DIV/0!</v>
      </c>
      <c r="F219" s="136"/>
      <c r="G219" s="97" t="e">
        <f t="shared" si="12"/>
        <v>#DIV/0!</v>
      </c>
    </row>
    <row r="220" spans="1:7" ht="15">
      <c r="A220" s="350" t="s">
        <v>338</v>
      </c>
      <c r="B220" s="244"/>
      <c r="C220" s="97" t="e">
        <f t="shared" si="10"/>
        <v>#DIV/0!</v>
      </c>
      <c r="D220" s="244"/>
      <c r="E220" s="97" t="e">
        <f t="shared" si="11"/>
        <v>#DIV/0!</v>
      </c>
      <c r="F220" s="136"/>
      <c r="G220" s="97" t="e">
        <f t="shared" si="12"/>
        <v>#DIV/0!</v>
      </c>
    </row>
    <row r="221" spans="1:7" ht="15">
      <c r="A221" s="298" t="s">
        <v>404</v>
      </c>
      <c r="B221" s="244"/>
      <c r="C221" s="97" t="e">
        <f t="shared" si="10"/>
        <v>#DIV/0!</v>
      </c>
      <c r="D221" s="244"/>
      <c r="E221" s="97" t="e">
        <f t="shared" si="11"/>
        <v>#DIV/0!</v>
      </c>
      <c r="F221" s="136"/>
      <c r="G221" s="97" t="e">
        <f t="shared" si="12"/>
        <v>#DIV/0!</v>
      </c>
    </row>
    <row r="222" spans="1:7" ht="15">
      <c r="A222" s="139" t="s">
        <v>371</v>
      </c>
      <c r="B222" s="244"/>
      <c r="C222" s="97" t="e">
        <f t="shared" si="10"/>
        <v>#DIV/0!</v>
      </c>
      <c r="D222" s="244"/>
      <c r="E222" s="97" t="e">
        <f t="shared" si="11"/>
        <v>#DIV/0!</v>
      </c>
      <c r="F222" s="136"/>
      <c r="G222" s="97" t="e">
        <f t="shared" si="12"/>
        <v>#DIV/0!</v>
      </c>
    </row>
    <row r="223" spans="1:7" ht="15">
      <c r="A223" s="139" t="s">
        <v>372</v>
      </c>
      <c r="B223" s="244"/>
      <c r="C223" s="97" t="e">
        <f t="shared" si="10"/>
        <v>#DIV/0!</v>
      </c>
      <c r="D223" s="244"/>
      <c r="E223" s="97" t="e">
        <f t="shared" si="11"/>
        <v>#DIV/0!</v>
      </c>
      <c r="F223" s="136"/>
      <c r="G223" s="97" t="e">
        <f t="shared" si="12"/>
        <v>#DIV/0!</v>
      </c>
    </row>
    <row r="224" spans="1:7" ht="15">
      <c r="A224" s="139" t="s">
        <v>270</v>
      </c>
      <c r="B224" s="244"/>
      <c r="C224" s="97" t="e">
        <f t="shared" si="10"/>
        <v>#DIV/0!</v>
      </c>
      <c r="D224" s="244"/>
      <c r="E224" s="97" t="e">
        <f t="shared" si="11"/>
        <v>#DIV/0!</v>
      </c>
      <c r="F224" s="136"/>
      <c r="G224" s="97" t="e">
        <f t="shared" si="12"/>
        <v>#DIV/0!</v>
      </c>
    </row>
    <row r="225" spans="1:7" ht="15">
      <c r="A225" s="139" t="s">
        <v>271</v>
      </c>
      <c r="B225" s="244"/>
      <c r="C225" s="97" t="e">
        <f t="shared" si="10"/>
        <v>#DIV/0!</v>
      </c>
      <c r="D225" s="244"/>
      <c r="E225" s="97" t="e">
        <f t="shared" si="11"/>
        <v>#DIV/0!</v>
      </c>
      <c r="F225" s="136"/>
      <c r="G225" s="97" t="e">
        <f t="shared" si="12"/>
        <v>#DIV/0!</v>
      </c>
    </row>
    <row r="226" spans="1:7" ht="15">
      <c r="A226" s="139" t="s">
        <v>269</v>
      </c>
      <c r="B226" s="244"/>
      <c r="C226" s="97" t="e">
        <f t="shared" si="10"/>
        <v>#DIV/0!</v>
      </c>
      <c r="D226" s="244"/>
      <c r="E226" s="97" t="e">
        <f t="shared" si="11"/>
        <v>#DIV/0!</v>
      </c>
      <c r="F226" s="136"/>
      <c r="G226" s="97" t="e">
        <f t="shared" si="12"/>
        <v>#DIV/0!</v>
      </c>
    </row>
    <row r="227" spans="1:7" ht="15">
      <c r="A227" s="139" t="s">
        <v>272</v>
      </c>
      <c r="B227" s="244"/>
      <c r="C227" s="97" t="e">
        <f t="shared" si="10"/>
        <v>#DIV/0!</v>
      </c>
      <c r="D227" s="244"/>
      <c r="E227" s="97" t="e">
        <f t="shared" si="11"/>
        <v>#DIV/0!</v>
      </c>
      <c r="F227" s="136"/>
      <c r="G227" s="97" t="e">
        <f t="shared" si="12"/>
        <v>#DIV/0!</v>
      </c>
    </row>
    <row r="228" spans="1:7" ht="15">
      <c r="A228" s="139" t="s">
        <v>302</v>
      </c>
      <c r="B228" s="244"/>
      <c r="C228" s="97" t="e">
        <f t="shared" si="10"/>
        <v>#DIV/0!</v>
      </c>
      <c r="D228" s="244"/>
      <c r="E228" s="97" t="e">
        <f t="shared" si="11"/>
        <v>#DIV/0!</v>
      </c>
      <c r="F228" s="136"/>
      <c r="G228" s="97" t="e">
        <f t="shared" si="12"/>
        <v>#DIV/0!</v>
      </c>
    </row>
    <row r="229" spans="1:7" ht="15">
      <c r="A229" s="139" t="s">
        <v>336</v>
      </c>
      <c r="B229" s="244"/>
      <c r="C229" s="97" t="e">
        <f t="shared" si="10"/>
        <v>#DIV/0!</v>
      </c>
      <c r="D229" s="244"/>
      <c r="E229" s="97" t="e">
        <f t="shared" si="11"/>
        <v>#DIV/0!</v>
      </c>
      <c r="F229" s="136"/>
      <c r="G229" s="97" t="e">
        <f t="shared" si="12"/>
        <v>#DIV/0!</v>
      </c>
    </row>
    <row r="230" spans="1:7" ht="15">
      <c r="A230" s="139" t="s">
        <v>301</v>
      </c>
      <c r="B230" s="244"/>
      <c r="C230" s="97" t="e">
        <f t="shared" si="10"/>
        <v>#DIV/0!</v>
      </c>
      <c r="D230" s="244"/>
      <c r="E230" s="97" t="e">
        <f t="shared" si="11"/>
        <v>#DIV/0!</v>
      </c>
      <c r="F230" s="136"/>
      <c r="G230" s="97" t="e">
        <f t="shared" si="12"/>
        <v>#DIV/0!</v>
      </c>
    </row>
    <row r="231" spans="1:7" ht="15">
      <c r="A231" s="351" t="s">
        <v>339</v>
      </c>
      <c r="B231" s="244"/>
      <c r="C231" s="97" t="e">
        <f t="shared" si="10"/>
        <v>#DIV/0!</v>
      </c>
      <c r="D231" s="244"/>
      <c r="E231" s="97" t="e">
        <f t="shared" si="11"/>
        <v>#DIV/0!</v>
      </c>
      <c r="F231" s="136"/>
      <c r="G231" s="97" t="e">
        <f t="shared" si="12"/>
        <v>#DIV/0!</v>
      </c>
    </row>
    <row r="232" spans="1:7" ht="15">
      <c r="A232" s="351" t="s">
        <v>340</v>
      </c>
      <c r="B232" s="244"/>
      <c r="C232" s="97" t="e">
        <f t="shared" si="10"/>
        <v>#DIV/0!</v>
      </c>
      <c r="D232" s="244"/>
      <c r="E232" s="97" t="e">
        <f t="shared" si="11"/>
        <v>#DIV/0!</v>
      </c>
      <c r="F232" s="136"/>
      <c r="G232" s="97" t="e">
        <f t="shared" si="12"/>
        <v>#DIV/0!</v>
      </c>
    </row>
    <row r="233" spans="1:7" ht="15">
      <c r="A233" s="139" t="s">
        <v>364</v>
      </c>
      <c r="B233" s="244"/>
      <c r="C233" s="97" t="e">
        <f t="shared" si="10"/>
        <v>#DIV/0!</v>
      </c>
      <c r="D233" s="244"/>
      <c r="E233" s="97" t="e">
        <f t="shared" si="11"/>
        <v>#DIV/0!</v>
      </c>
      <c r="F233" s="136"/>
      <c r="G233" s="97" t="e">
        <f t="shared" si="12"/>
        <v>#DIV/0!</v>
      </c>
    </row>
    <row r="234" spans="1:7" ht="15">
      <c r="A234" s="139" t="s">
        <v>365</v>
      </c>
      <c r="B234" s="244"/>
      <c r="C234" s="97" t="e">
        <f t="shared" si="10"/>
        <v>#DIV/0!</v>
      </c>
      <c r="D234" s="244"/>
      <c r="E234" s="97" t="e">
        <f t="shared" si="11"/>
        <v>#DIV/0!</v>
      </c>
      <c r="F234" s="136"/>
      <c r="G234" s="97" t="e">
        <f t="shared" si="12"/>
        <v>#DIV/0!</v>
      </c>
    </row>
    <row r="235" spans="1:7" ht="15">
      <c r="A235" s="139" t="s">
        <v>366</v>
      </c>
      <c r="B235" s="244"/>
      <c r="C235" s="97" t="e">
        <f t="shared" si="10"/>
        <v>#DIV/0!</v>
      </c>
      <c r="D235" s="244"/>
      <c r="E235" s="97" t="e">
        <f t="shared" si="11"/>
        <v>#DIV/0!</v>
      </c>
      <c r="F235" s="136"/>
      <c r="G235" s="97" t="e">
        <f t="shared" si="12"/>
        <v>#DIV/0!</v>
      </c>
    </row>
    <row r="236" spans="1:7" ht="15">
      <c r="A236" s="352" t="s">
        <v>367</v>
      </c>
      <c r="B236" s="244"/>
      <c r="C236" s="97" t="e">
        <f t="shared" si="10"/>
        <v>#DIV/0!</v>
      </c>
      <c r="D236" s="244"/>
      <c r="E236" s="97" t="e">
        <f t="shared" si="11"/>
        <v>#DIV/0!</v>
      </c>
      <c r="F236" s="136"/>
      <c r="G236" s="97" t="e">
        <f t="shared" si="12"/>
        <v>#DIV/0!</v>
      </c>
    </row>
    <row r="237" spans="1:7" ht="15">
      <c r="A237" s="351" t="s">
        <v>370</v>
      </c>
      <c r="B237" s="244"/>
      <c r="C237" s="97" t="e">
        <f t="shared" si="10"/>
        <v>#DIV/0!</v>
      </c>
      <c r="D237" s="244"/>
      <c r="E237" s="97" t="e">
        <f t="shared" si="11"/>
        <v>#DIV/0!</v>
      </c>
      <c r="F237" s="136"/>
      <c r="G237" s="97" t="e">
        <f t="shared" si="12"/>
        <v>#DIV/0!</v>
      </c>
    </row>
    <row r="238" spans="1:7" ht="15">
      <c r="A238" s="139" t="s">
        <v>368</v>
      </c>
      <c r="B238" s="244"/>
      <c r="C238" s="97" t="e">
        <f t="shared" si="10"/>
        <v>#DIV/0!</v>
      </c>
      <c r="D238" s="244"/>
      <c r="E238" s="97" t="e">
        <f t="shared" si="11"/>
        <v>#DIV/0!</v>
      </c>
      <c r="F238" s="136"/>
      <c r="G238" s="97" t="e">
        <f t="shared" si="12"/>
        <v>#DIV/0!</v>
      </c>
    </row>
    <row r="239" spans="1:7" ht="15">
      <c r="A239" s="139" t="s">
        <v>369</v>
      </c>
      <c r="B239" s="244"/>
      <c r="C239" s="97" t="e">
        <f t="shared" si="10"/>
        <v>#DIV/0!</v>
      </c>
      <c r="D239" s="244"/>
      <c r="E239" s="97" t="e">
        <f t="shared" si="11"/>
        <v>#DIV/0!</v>
      </c>
      <c r="F239" s="136"/>
      <c r="G239" s="97" t="e">
        <f t="shared" si="12"/>
        <v>#DIV/0!</v>
      </c>
    </row>
    <row r="240" spans="1:7" ht="15">
      <c r="A240" s="491" t="s">
        <v>380</v>
      </c>
      <c r="B240" s="244"/>
      <c r="C240" s="97" t="e">
        <f t="shared" si="10"/>
        <v>#DIV/0!</v>
      </c>
      <c r="D240" s="244"/>
      <c r="E240" s="97" t="e">
        <f t="shared" si="11"/>
        <v>#DIV/0!</v>
      </c>
      <c r="F240" s="136"/>
      <c r="G240" s="97" t="e">
        <f t="shared" si="12"/>
        <v>#DIV/0!</v>
      </c>
    </row>
    <row r="241" spans="1:7" ht="15">
      <c r="A241" s="298" t="s">
        <v>381</v>
      </c>
      <c r="B241" s="244"/>
      <c r="C241" s="97" t="e">
        <f t="shared" si="10"/>
        <v>#DIV/0!</v>
      </c>
      <c r="D241" s="244"/>
      <c r="E241" s="97" t="e">
        <f t="shared" si="11"/>
        <v>#DIV/0!</v>
      </c>
      <c r="F241" s="136"/>
      <c r="G241" s="97" t="e">
        <f t="shared" si="12"/>
        <v>#DIV/0!</v>
      </c>
    </row>
    <row r="242" spans="1:7" ht="15">
      <c r="A242" s="298" t="s">
        <v>382</v>
      </c>
      <c r="B242" s="244"/>
      <c r="C242" s="97" t="e">
        <f t="shared" si="10"/>
        <v>#DIV/0!</v>
      </c>
      <c r="D242" s="244"/>
      <c r="E242" s="97" t="e">
        <f t="shared" si="11"/>
        <v>#DIV/0!</v>
      </c>
      <c r="F242" s="136"/>
      <c r="G242" s="97" t="e">
        <f t="shared" si="12"/>
        <v>#DIV/0!</v>
      </c>
    </row>
    <row r="243" spans="1:7" ht="15">
      <c r="A243" s="350" t="s">
        <v>417</v>
      </c>
      <c r="B243" s="244"/>
      <c r="C243" s="97" t="e">
        <f t="shared" si="10"/>
        <v>#DIV/0!</v>
      </c>
      <c r="D243" s="244"/>
      <c r="E243" s="97" t="e">
        <f t="shared" si="11"/>
        <v>#DIV/0!</v>
      </c>
      <c r="F243" s="136"/>
      <c r="G243" s="97" t="e">
        <f t="shared" si="12"/>
        <v>#DIV/0!</v>
      </c>
    </row>
    <row r="244" spans="1:7" ht="15">
      <c r="A244" s="139" t="s">
        <v>292</v>
      </c>
      <c r="B244" s="244"/>
      <c r="C244" s="97" t="e">
        <f t="shared" si="10"/>
        <v>#DIV/0!</v>
      </c>
      <c r="D244" s="244"/>
      <c r="E244" s="97" t="e">
        <f t="shared" si="11"/>
        <v>#DIV/0!</v>
      </c>
      <c r="F244" s="136"/>
      <c r="G244" s="97" t="e">
        <f t="shared" si="12"/>
        <v>#DIV/0!</v>
      </c>
    </row>
    <row r="245" spans="1:7" ht="15">
      <c r="A245" s="139" t="s">
        <v>293</v>
      </c>
      <c r="B245" s="244"/>
      <c r="C245" s="97" t="e">
        <f t="shared" si="10"/>
        <v>#DIV/0!</v>
      </c>
      <c r="D245" s="244"/>
      <c r="E245" s="97" t="e">
        <f t="shared" si="11"/>
        <v>#DIV/0!</v>
      </c>
      <c r="F245" s="136"/>
      <c r="G245" s="97" t="e">
        <f t="shared" si="12"/>
        <v>#DIV/0!</v>
      </c>
    </row>
    <row r="246" spans="1:7" ht="15">
      <c r="A246" s="352" t="s">
        <v>341</v>
      </c>
      <c r="B246" s="136"/>
      <c r="C246" s="97" t="e">
        <f t="shared" si="10"/>
        <v>#DIV/0!</v>
      </c>
      <c r="D246" s="244"/>
      <c r="E246" s="97" t="e">
        <f t="shared" si="11"/>
        <v>#DIV/0!</v>
      </c>
      <c r="F246" s="136"/>
      <c r="G246" s="97" t="e">
        <f t="shared" si="12"/>
        <v>#DIV/0!</v>
      </c>
    </row>
    <row r="247" spans="1:7" ht="15">
      <c r="A247" s="139" t="s">
        <v>294</v>
      </c>
      <c r="B247" s="136"/>
      <c r="C247" s="97" t="e">
        <f t="shared" si="10"/>
        <v>#DIV/0!</v>
      </c>
      <c r="D247" s="244"/>
      <c r="E247" s="97" t="e">
        <f t="shared" si="11"/>
        <v>#DIV/0!</v>
      </c>
      <c r="F247" s="136"/>
      <c r="G247" s="97" t="e">
        <f t="shared" si="12"/>
        <v>#DIV/0!</v>
      </c>
    </row>
    <row r="248" spans="1:7" ht="15">
      <c r="A248" s="139" t="s">
        <v>295</v>
      </c>
      <c r="B248" s="136"/>
      <c r="C248" s="97" t="e">
        <f t="shared" si="10"/>
        <v>#DIV/0!</v>
      </c>
      <c r="D248" s="244"/>
      <c r="E248" s="97" t="e">
        <f t="shared" si="11"/>
        <v>#DIV/0!</v>
      </c>
      <c r="F248" s="136"/>
      <c r="G248" s="97" t="e">
        <f t="shared" si="12"/>
        <v>#DIV/0!</v>
      </c>
    </row>
    <row r="249" spans="1:7" ht="15">
      <c r="A249" s="139" t="s">
        <v>296</v>
      </c>
      <c r="B249" s="136"/>
      <c r="C249" s="97" t="e">
        <f t="shared" si="10"/>
        <v>#DIV/0!</v>
      </c>
      <c r="D249" s="244"/>
      <c r="E249" s="97" t="e">
        <f t="shared" si="11"/>
        <v>#DIV/0!</v>
      </c>
      <c r="F249" s="136"/>
      <c r="G249" s="97" t="e">
        <f t="shared" si="12"/>
        <v>#DIV/0!</v>
      </c>
    </row>
    <row r="250" spans="1:7" ht="15">
      <c r="A250" s="139" t="s">
        <v>326</v>
      </c>
      <c r="B250" s="136"/>
      <c r="C250" s="97" t="e">
        <f t="shared" si="10"/>
        <v>#DIV/0!</v>
      </c>
      <c r="D250" s="244"/>
      <c r="E250" s="97" t="e">
        <f t="shared" si="11"/>
        <v>#DIV/0!</v>
      </c>
      <c r="F250" s="136"/>
      <c r="G250" s="97" t="e">
        <f t="shared" si="12"/>
        <v>#DIV/0!</v>
      </c>
    </row>
    <row r="251" spans="1:7" ht="14.25">
      <c r="A251" s="139" t="s">
        <v>358</v>
      </c>
      <c r="B251" s="136"/>
      <c r="C251" s="97" t="e">
        <f t="shared" si="10"/>
        <v>#DIV/0!</v>
      </c>
      <c r="D251" s="244"/>
      <c r="E251" s="97" t="e">
        <f t="shared" si="11"/>
        <v>#DIV/0!</v>
      </c>
      <c r="F251" s="136"/>
      <c r="G251" s="97" t="e">
        <f t="shared" si="12"/>
        <v>#DIV/0!</v>
      </c>
    </row>
    <row r="252" spans="1:7" ht="12.75" customHeight="1">
      <c r="A252" s="139" t="s">
        <v>359</v>
      </c>
      <c r="B252" s="136"/>
      <c r="C252" s="97" t="e">
        <f t="shared" si="10"/>
        <v>#DIV/0!</v>
      </c>
      <c r="D252" s="244"/>
      <c r="E252" s="97" t="e">
        <f t="shared" si="11"/>
        <v>#DIV/0!</v>
      </c>
      <c r="F252" s="136"/>
      <c r="G252" s="97" t="e">
        <f t="shared" si="12"/>
        <v>#DIV/0!</v>
      </c>
    </row>
    <row r="253" spans="1:7" ht="14.25">
      <c r="A253" s="139" t="s">
        <v>286</v>
      </c>
      <c r="B253" s="136"/>
      <c r="C253" s="97" t="e">
        <f t="shared" si="10"/>
        <v>#DIV/0!</v>
      </c>
      <c r="D253" s="244"/>
      <c r="E253" s="97" t="e">
        <f t="shared" si="11"/>
        <v>#DIV/0!</v>
      </c>
      <c r="F253" s="136"/>
      <c r="G253" s="97" t="e">
        <f t="shared" si="12"/>
        <v>#DIV/0!</v>
      </c>
    </row>
    <row r="254" spans="1:7" ht="14.25">
      <c r="A254" s="139" t="s">
        <v>287</v>
      </c>
      <c r="B254" s="136"/>
      <c r="C254" s="97" t="e">
        <f t="shared" si="10"/>
        <v>#DIV/0!</v>
      </c>
      <c r="D254" s="244"/>
      <c r="E254" s="97" t="e">
        <f t="shared" si="11"/>
        <v>#DIV/0!</v>
      </c>
      <c r="F254" s="136"/>
      <c r="G254" s="97" t="e">
        <f t="shared" si="12"/>
        <v>#DIV/0!</v>
      </c>
    </row>
    <row r="255" spans="1:7" ht="14.25">
      <c r="A255" s="139" t="s">
        <v>288</v>
      </c>
      <c r="B255" s="136"/>
      <c r="C255" s="97" t="e">
        <f t="shared" si="10"/>
        <v>#DIV/0!</v>
      </c>
      <c r="D255" s="244"/>
      <c r="E255" s="97" t="e">
        <f t="shared" si="11"/>
        <v>#DIV/0!</v>
      </c>
      <c r="F255" s="136"/>
      <c r="G255" s="97" t="e">
        <f t="shared" si="12"/>
        <v>#DIV/0!</v>
      </c>
    </row>
    <row r="256" spans="1:7" ht="14.25">
      <c r="A256" s="139" t="s">
        <v>289</v>
      </c>
      <c r="B256" s="136"/>
      <c r="C256" s="97" t="e">
        <f t="shared" si="10"/>
        <v>#DIV/0!</v>
      </c>
      <c r="D256" s="244"/>
      <c r="E256" s="97" t="e">
        <f t="shared" si="11"/>
        <v>#DIV/0!</v>
      </c>
      <c r="F256" s="136"/>
      <c r="G256" s="97" t="e">
        <f t="shared" si="12"/>
        <v>#DIV/0!</v>
      </c>
    </row>
    <row r="257" spans="1:7" ht="14.25">
      <c r="A257" s="139" t="s">
        <v>290</v>
      </c>
      <c r="B257" s="136"/>
      <c r="C257" s="97" t="e">
        <f t="shared" si="10"/>
        <v>#DIV/0!</v>
      </c>
      <c r="D257" s="244"/>
      <c r="E257" s="97" t="e">
        <f t="shared" si="11"/>
        <v>#DIV/0!</v>
      </c>
      <c r="F257" s="136"/>
      <c r="G257" s="97" t="e">
        <f t="shared" si="12"/>
        <v>#DIV/0!</v>
      </c>
    </row>
    <row r="258" spans="1:7" ht="14.25">
      <c r="A258" s="139" t="s">
        <v>373</v>
      </c>
      <c r="B258" s="136"/>
      <c r="C258" s="97" t="e">
        <f t="shared" si="10"/>
        <v>#DIV/0!</v>
      </c>
      <c r="D258" s="244"/>
      <c r="E258" s="97" t="e">
        <f t="shared" si="11"/>
        <v>#DIV/0!</v>
      </c>
      <c r="F258" s="136"/>
      <c r="G258" s="97" t="e">
        <f t="shared" si="12"/>
        <v>#DIV/0!</v>
      </c>
    </row>
    <row r="259" spans="1:7" ht="14.25">
      <c r="A259" s="139" t="s">
        <v>360</v>
      </c>
      <c r="B259" s="136"/>
      <c r="C259" s="97" t="e">
        <f t="shared" si="10"/>
        <v>#DIV/0!</v>
      </c>
      <c r="D259" s="244"/>
      <c r="E259" s="97" t="e">
        <f t="shared" si="11"/>
        <v>#DIV/0!</v>
      </c>
      <c r="F259" s="136"/>
      <c r="G259" s="97" t="e">
        <f t="shared" si="12"/>
        <v>#DIV/0!</v>
      </c>
    </row>
    <row r="260" spans="1:7" ht="15" thickBot="1">
      <c r="A260" s="354" t="s">
        <v>416</v>
      </c>
      <c r="B260" s="353"/>
      <c r="C260" s="97" t="e">
        <f t="shared" si="10"/>
        <v>#DIV/0!</v>
      </c>
      <c r="D260" s="244"/>
      <c r="E260" s="97" t="e">
        <f t="shared" si="11"/>
        <v>#DIV/0!</v>
      </c>
      <c r="F260" s="136"/>
      <c r="G260" s="97" t="e">
        <f t="shared" si="12"/>
        <v>#DIV/0!</v>
      </c>
    </row>
    <row r="261" spans="1:7" ht="16.5" thickBot="1">
      <c r="A261" s="677" t="s">
        <v>312</v>
      </c>
      <c r="B261" s="678">
        <f>SUM(B204:B260)</f>
        <v>0</v>
      </c>
      <c r="C261" s="698"/>
      <c r="D261" s="678">
        <f>SUM(D204:D260)</f>
        <v>0</v>
      </c>
      <c r="E261" s="698"/>
      <c r="F261" s="678">
        <f>SUM(F204:F260)</f>
        <v>0</v>
      </c>
      <c r="G261" s="699"/>
    </row>
    <row r="262" spans="1:6" ht="16.5" thickBot="1">
      <c r="A262" s="361" t="s">
        <v>311</v>
      </c>
      <c r="B262" s="362">
        <f>SUM('Plan2 - UTI'!E83:E86)</f>
        <v>0</v>
      </c>
      <c r="D262" s="363">
        <f>'Plan2 - UTI'!E87</f>
        <v>0</v>
      </c>
      <c r="E262" s="32"/>
      <c r="F262" s="362">
        <f>'Plan2 - UTI'!E88</f>
        <v>0</v>
      </c>
    </row>
    <row r="263" spans="1:7" ht="15" thickBot="1">
      <c r="A263" s="17"/>
      <c r="B263" s="33"/>
      <c r="C263" s="32"/>
      <c r="D263" s="33"/>
      <c r="E263" s="32"/>
      <c r="F263" s="33"/>
      <c r="G263" s="32"/>
    </row>
    <row r="264" spans="1:7" ht="16.5" thickBot="1">
      <c r="A264" s="669" t="s">
        <v>43</v>
      </c>
      <c r="B264" s="670" t="s">
        <v>81</v>
      </c>
      <c r="C264" s="671"/>
      <c r="D264" s="672" t="s">
        <v>90</v>
      </c>
      <c r="E264" s="673"/>
      <c r="F264" s="670" t="s">
        <v>196</v>
      </c>
      <c r="G264" s="702"/>
    </row>
    <row r="265" spans="1:7" ht="45.75" thickBot="1">
      <c r="A265" s="142" t="s">
        <v>252</v>
      </c>
      <c r="B265" s="143" t="s">
        <v>309</v>
      </c>
      <c r="C265" s="308" t="s">
        <v>254</v>
      </c>
      <c r="D265" s="143" t="s">
        <v>309</v>
      </c>
      <c r="E265" s="308" t="s">
        <v>254</v>
      </c>
      <c r="F265" s="143" t="s">
        <v>309</v>
      </c>
      <c r="G265" s="308" t="s">
        <v>254</v>
      </c>
    </row>
    <row r="266" spans="1:7" ht="15">
      <c r="A266" s="139" t="s">
        <v>285</v>
      </c>
      <c r="B266" s="245"/>
      <c r="C266" s="249" t="e">
        <f aca="true" t="shared" si="13" ref="C266:C297">B266/B$323*100</f>
        <v>#DIV/0!</v>
      </c>
      <c r="D266" s="246"/>
      <c r="E266" s="249" t="e">
        <f aca="true" t="shared" si="14" ref="E266:E297">D266/D$323*100</f>
        <v>#DIV/0!</v>
      </c>
      <c r="F266" s="136"/>
      <c r="G266" s="97" t="e">
        <f aca="true" t="shared" si="15" ref="G266:G297">F266/F$323*100</f>
        <v>#DIV/0!</v>
      </c>
    </row>
    <row r="267" spans="1:7" ht="15">
      <c r="A267" s="139" t="s">
        <v>327</v>
      </c>
      <c r="B267" s="526"/>
      <c r="C267" s="249" t="e">
        <f t="shared" si="13"/>
        <v>#DIV/0!</v>
      </c>
      <c r="D267" s="246"/>
      <c r="E267" s="249" t="e">
        <f t="shared" si="14"/>
        <v>#DIV/0!</v>
      </c>
      <c r="F267" s="136"/>
      <c r="G267" s="97" t="e">
        <f t="shared" si="15"/>
        <v>#DIV/0!</v>
      </c>
    </row>
    <row r="268" spans="1:7" ht="15">
      <c r="A268" s="352" t="s">
        <v>337</v>
      </c>
      <c r="B268" s="526"/>
      <c r="C268" s="249" t="e">
        <f t="shared" si="13"/>
        <v>#DIV/0!</v>
      </c>
      <c r="D268" s="246"/>
      <c r="E268" s="249" t="e">
        <f t="shared" si="14"/>
        <v>#DIV/0!</v>
      </c>
      <c r="F268" s="136"/>
      <c r="G268" s="97" t="e">
        <f t="shared" si="15"/>
        <v>#DIV/0!</v>
      </c>
    </row>
    <row r="269" spans="1:7" ht="15">
      <c r="A269" s="139" t="s">
        <v>413</v>
      </c>
      <c r="B269" s="526"/>
      <c r="C269" s="249" t="e">
        <f t="shared" si="13"/>
        <v>#DIV/0!</v>
      </c>
      <c r="D269" s="246"/>
      <c r="E269" s="249" t="e">
        <f t="shared" si="14"/>
        <v>#DIV/0!</v>
      </c>
      <c r="F269" s="136"/>
      <c r="G269" s="97" t="e">
        <f t="shared" si="15"/>
        <v>#DIV/0!</v>
      </c>
    </row>
    <row r="270" spans="1:7" ht="15">
      <c r="A270" s="492" t="s">
        <v>414</v>
      </c>
      <c r="B270" s="526"/>
      <c r="C270" s="249" t="e">
        <f t="shared" si="13"/>
        <v>#DIV/0!</v>
      </c>
      <c r="D270" s="246"/>
      <c r="E270" s="249" t="e">
        <f t="shared" si="14"/>
        <v>#DIV/0!</v>
      </c>
      <c r="F270" s="136"/>
      <c r="G270" s="97" t="e">
        <f t="shared" si="15"/>
        <v>#DIV/0!</v>
      </c>
    </row>
    <row r="271" spans="1:7" ht="15">
      <c r="A271" s="492" t="s">
        <v>415</v>
      </c>
      <c r="B271" s="526"/>
      <c r="C271" s="249" t="e">
        <f t="shared" si="13"/>
        <v>#DIV/0!</v>
      </c>
      <c r="D271" s="246"/>
      <c r="E271" s="249" t="e">
        <f t="shared" si="14"/>
        <v>#DIV/0!</v>
      </c>
      <c r="F271" s="136"/>
      <c r="G271" s="97" t="e">
        <f t="shared" si="15"/>
        <v>#DIV/0!</v>
      </c>
    </row>
    <row r="272" spans="1:7" ht="15">
      <c r="A272" s="139" t="s">
        <v>406</v>
      </c>
      <c r="B272" s="526"/>
      <c r="C272" s="249" t="e">
        <f t="shared" si="13"/>
        <v>#DIV/0!</v>
      </c>
      <c r="D272" s="246"/>
      <c r="E272" s="249" t="e">
        <f t="shared" si="14"/>
        <v>#DIV/0!</v>
      </c>
      <c r="F272" s="136"/>
      <c r="G272" s="97" t="e">
        <f t="shared" si="15"/>
        <v>#DIV/0!</v>
      </c>
    </row>
    <row r="273" spans="1:7" ht="15">
      <c r="A273" s="140" t="s">
        <v>407</v>
      </c>
      <c r="B273" s="526"/>
      <c r="C273" s="249" t="e">
        <f t="shared" si="13"/>
        <v>#DIV/0!</v>
      </c>
      <c r="D273" s="246"/>
      <c r="E273" s="249" t="e">
        <f t="shared" si="14"/>
        <v>#DIV/0!</v>
      </c>
      <c r="F273" s="136"/>
      <c r="G273" s="97" t="e">
        <f t="shared" si="15"/>
        <v>#DIV/0!</v>
      </c>
    </row>
    <row r="274" spans="1:7" ht="15">
      <c r="A274" s="139" t="s">
        <v>408</v>
      </c>
      <c r="B274" s="526"/>
      <c r="C274" s="249" t="e">
        <f t="shared" si="13"/>
        <v>#DIV/0!</v>
      </c>
      <c r="D274" s="246"/>
      <c r="E274" s="249" t="e">
        <f t="shared" si="14"/>
        <v>#DIV/0!</v>
      </c>
      <c r="F274" s="136"/>
      <c r="G274" s="97" t="e">
        <f t="shared" si="15"/>
        <v>#DIV/0!</v>
      </c>
    </row>
    <row r="275" spans="1:7" ht="15">
      <c r="A275" s="352" t="s">
        <v>409</v>
      </c>
      <c r="B275" s="526"/>
      <c r="C275" s="249" t="e">
        <f t="shared" si="13"/>
        <v>#DIV/0!</v>
      </c>
      <c r="D275" s="246"/>
      <c r="E275" s="249" t="e">
        <f t="shared" si="14"/>
        <v>#DIV/0!</v>
      </c>
      <c r="F275" s="136"/>
      <c r="G275" s="97" t="e">
        <f t="shared" si="15"/>
        <v>#DIV/0!</v>
      </c>
    </row>
    <row r="276" spans="1:7" ht="15">
      <c r="A276" s="351" t="s">
        <v>410</v>
      </c>
      <c r="B276" s="526"/>
      <c r="C276" s="249" t="e">
        <f t="shared" si="13"/>
        <v>#DIV/0!</v>
      </c>
      <c r="D276" s="246"/>
      <c r="E276" s="249" t="e">
        <f t="shared" si="14"/>
        <v>#DIV/0!</v>
      </c>
      <c r="F276" s="136"/>
      <c r="G276" s="97" t="e">
        <f t="shared" si="15"/>
        <v>#DIV/0!</v>
      </c>
    </row>
    <row r="277" spans="1:7" ht="15">
      <c r="A277" s="140" t="s">
        <v>411</v>
      </c>
      <c r="B277" s="246"/>
      <c r="C277" s="249" t="e">
        <f t="shared" si="13"/>
        <v>#DIV/0!</v>
      </c>
      <c r="D277" s="246"/>
      <c r="E277" s="249" t="e">
        <f t="shared" si="14"/>
        <v>#DIV/0!</v>
      </c>
      <c r="F277" s="136"/>
      <c r="G277" s="97" t="e">
        <f t="shared" si="15"/>
        <v>#DIV/0!</v>
      </c>
    </row>
    <row r="278" spans="1:7" ht="15">
      <c r="A278" s="140" t="s">
        <v>412</v>
      </c>
      <c r="B278" s="246"/>
      <c r="C278" s="249" t="e">
        <f t="shared" si="13"/>
        <v>#DIV/0!</v>
      </c>
      <c r="D278" s="246"/>
      <c r="E278" s="249" t="e">
        <f t="shared" si="14"/>
        <v>#DIV/0!</v>
      </c>
      <c r="F278" s="136"/>
      <c r="G278" s="97" t="e">
        <f t="shared" si="15"/>
        <v>#DIV/0!</v>
      </c>
    </row>
    <row r="279" spans="1:7" ht="15">
      <c r="A279" s="298" t="s">
        <v>303</v>
      </c>
      <c r="B279" s="246"/>
      <c r="C279" s="249" t="e">
        <f t="shared" si="13"/>
        <v>#DIV/0!</v>
      </c>
      <c r="D279" s="246"/>
      <c r="E279" s="249" t="e">
        <f t="shared" si="14"/>
        <v>#DIV/0!</v>
      </c>
      <c r="F279" s="136"/>
      <c r="G279" s="97" t="e">
        <f t="shared" si="15"/>
        <v>#DIV/0!</v>
      </c>
    </row>
    <row r="280" spans="1:7" ht="15">
      <c r="A280" s="298" t="s">
        <v>299</v>
      </c>
      <c r="B280" s="246"/>
      <c r="C280" s="249" t="e">
        <f t="shared" si="13"/>
        <v>#DIV/0!</v>
      </c>
      <c r="D280" s="246"/>
      <c r="E280" s="249" t="e">
        <f t="shared" si="14"/>
        <v>#DIV/0!</v>
      </c>
      <c r="F280" s="136"/>
      <c r="G280" s="97" t="e">
        <f t="shared" si="15"/>
        <v>#DIV/0!</v>
      </c>
    </row>
    <row r="281" spans="1:7" ht="15">
      <c r="A281" s="298" t="s">
        <v>300</v>
      </c>
      <c r="B281" s="246"/>
      <c r="C281" s="249" t="e">
        <f t="shared" si="13"/>
        <v>#DIV/0!</v>
      </c>
      <c r="D281" s="246"/>
      <c r="E281" s="249" t="e">
        <f t="shared" si="14"/>
        <v>#DIV/0!</v>
      </c>
      <c r="F281" s="136"/>
      <c r="G281" s="97" t="e">
        <f t="shared" si="15"/>
        <v>#DIV/0!</v>
      </c>
    </row>
    <row r="282" spans="1:7" ht="15">
      <c r="A282" s="350" t="s">
        <v>338</v>
      </c>
      <c r="B282" s="246"/>
      <c r="C282" s="249" t="e">
        <f t="shared" si="13"/>
        <v>#DIV/0!</v>
      </c>
      <c r="D282" s="246"/>
      <c r="E282" s="249" t="e">
        <f t="shared" si="14"/>
        <v>#DIV/0!</v>
      </c>
      <c r="F282" s="136"/>
      <c r="G282" s="97" t="e">
        <f t="shared" si="15"/>
        <v>#DIV/0!</v>
      </c>
    </row>
    <row r="283" spans="1:7" ht="15">
      <c r="A283" s="298" t="s">
        <v>404</v>
      </c>
      <c r="B283" s="246"/>
      <c r="C283" s="249" t="e">
        <f t="shared" si="13"/>
        <v>#DIV/0!</v>
      </c>
      <c r="D283" s="246"/>
      <c r="E283" s="249" t="e">
        <f t="shared" si="14"/>
        <v>#DIV/0!</v>
      </c>
      <c r="F283" s="136"/>
      <c r="G283" s="97" t="e">
        <f t="shared" si="15"/>
        <v>#DIV/0!</v>
      </c>
    </row>
    <row r="284" spans="1:7" ht="15">
      <c r="A284" s="139" t="s">
        <v>371</v>
      </c>
      <c r="B284" s="246"/>
      <c r="C284" s="249" t="e">
        <f t="shared" si="13"/>
        <v>#DIV/0!</v>
      </c>
      <c r="D284" s="246"/>
      <c r="E284" s="249" t="e">
        <f t="shared" si="14"/>
        <v>#DIV/0!</v>
      </c>
      <c r="F284" s="136"/>
      <c r="G284" s="97" t="e">
        <f t="shared" si="15"/>
        <v>#DIV/0!</v>
      </c>
    </row>
    <row r="285" spans="1:7" ht="15">
      <c r="A285" s="139" t="s">
        <v>372</v>
      </c>
      <c r="B285" s="246"/>
      <c r="C285" s="249" t="e">
        <f t="shared" si="13"/>
        <v>#DIV/0!</v>
      </c>
      <c r="D285" s="246"/>
      <c r="E285" s="249" t="e">
        <f t="shared" si="14"/>
        <v>#DIV/0!</v>
      </c>
      <c r="F285" s="136"/>
      <c r="G285" s="97" t="e">
        <f t="shared" si="15"/>
        <v>#DIV/0!</v>
      </c>
    </row>
    <row r="286" spans="1:7" ht="15">
      <c r="A286" s="139" t="s">
        <v>270</v>
      </c>
      <c r="B286" s="246"/>
      <c r="C286" s="249" t="e">
        <f t="shared" si="13"/>
        <v>#DIV/0!</v>
      </c>
      <c r="D286" s="246"/>
      <c r="E286" s="249" t="e">
        <f t="shared" si="14"/>
        <v>#DIV/0!</v>
      </c>
      <c r="F286" s="136"/>
      <c r="G286" s="97" t="e">
        <f t="shared" si="15"/>
        <v>#DIV/0!</v>
      </c>
    </row>
    <row r="287" spans="1:7" ht="15">
      <c r="A287" s="139" t="s">
        <v>271</v>
      </c>
      <c r="B287" s="246"/>
      <c r="C287" s="249" t="e">
        <f t="shared" si="13"/>
        <v>#DIV/0!</v>
      </c>
      <c r="D287" s="246"/>
      <c r="E287" s="249" t="e">
        <f t="shared" si="14"/>
        <v>#DIV/0!</v>
      </c>
      <c r="F287" s="136"/>
      <c r="G287" s="97" t="e">
        <f t="shared" si="15"/>
        <v>#DIV/0!</v>
      </c>
    </row>
    <row r="288" spans="1:7" ht="15">
      <c r="A288" s="139" t="s">
        <v>269</v>
      </c>
      <c r="B288" s="246"/>
      <c r="C288" s="249" t="e">
        <f t="shared" si="13"/>
        <v>#DIV/0!</v>
      </c>
      <c r="D288" s="246"/>
      <c r="E288" s="249" t="e">
        <f t="shared" si="14"/>
        <v>#DIV/0!</v>
      </c>
      <c r="F288" s="136"/>
      <c r="G288" s="97" t="e">
        <f t="shared" si="15"/>
        <v>#DIV/0!</v>
      </c>
    </row>
    <row r="289" spans="1:7" ht="15">
      <c r="A289" s="139" t="s">
        <v>272</v>
      </c>
      <c r="B289" s="246"/>
      <c r="C289" s="249" t="e">
        <f t="shared" si="13"/>
        <v>#DIV/0!</v>
      </c>
      <c r="D289" s="246"/>
      <c r="E289" s="249" t="e">
        <f t="shared" si="14"/>
        <v>#DIV/0!</v>
      </c>
      <c r="F289" s="136"/>
      <c r="G289" s="97" t="e">
        <f t="shared" si="15"/>
        <v>#DIV/0!</v>
      </c>
    </row>
    <row r="290" spans="1:7" ht="15">
      <c r="A290" s="139" t="s">
        <v>302</v>
      </c>
      <c r="B290" s="246"/>
      <c r="C290" s="249" t="e">
        <f t="shared" si="13"/>
        <v>#DIV/0!</v>
      </c>
      <c r="D290" s="246"/>
      <c r="E290" s="249" t="e">
        <f t="shared" si="14"/>
        <v>#DIV/0!</v>
      </c>
      <c r="F290" s="136"/>
      <c r="G290" s="97" t="e">
        <f t="shared" si="15"/>
        <v>#DIV/0!</v>
      </c>
    </row>
    <row r="291" spans="1:7" ht="15">
      <c r="A291" s="139" t="s">
        <v>336</v>
      </c>
      <c r="B291" s="246"/>
      <c r="C291" s="249" t="e">
        <f t="shared" si="13"/>
        <v>#DIV/0!</v>
      </c>
      <c r="D291" s="246"/>
      <c r="E291" s="249" t="e">
        <f t="shared" si="14"/>
        <v>#DIV/0!</v>
      </c>
      <c r="F291" s="136"/>
      <c r="G291" s="97" t="e">
        <f t="shared" si="15"/>
        <v>#DIV/0!</v>
      </c>
    </row>
    <row r="292" spans="1:7" ht="15">
      <c r="A292" s="139" t="s">
        <v>301</v>
      </c>
      <c r="B292" s="246"/>
      <c r="C292" s="249" t="e">
        <f t="shared" si="13"/>
        <v>#DIV/0!</v>
      </c>
      <c r="D292" s="246"/>
      <c r="E292" s="249" t="e">
        <f t="shared" si="14"/>
        <v>#DIV/0!</v>
      </c>
      <c r="F292" s="136"/>
      <c r="G292" s="97" t="e">
        <f t="shared" si="15"/>
        <v>#DIV/0!</v>
      </c>
    </row>
    <row r="293" spans="1:7" ht="15">
      <c r="A293" s="351" t="s">
        <v>339</v>
      </c>
      <c r="B293" s="246"/>
      <c r="C293" s="249" t="e">
        <f t="shared" si="13"/>
        <v>#DIV/0!</v>
      </c>
      <c r="D293" s="246"/>
      <c r="E293" s="249" t="e">
        <f t="shared" si="14"/>
        <v>#DIV/0!</v>
      </c>
      <c r="F293" s="136"/>
      <c r="G293" s="97" t="e">
        <f t="shared" si="15"/>
        <v>#DIV/0!</v>
      </c>
    </row>
    <row r="294" spans="1:7" ht="15">
      <c r="A294" s="351" t="s">
        <v>340</v>
      </c>
      <c r="B294" s="246"/>
      <c r="C294" s="249" t="e">
        <f t="shared" si="13"/>
        <v>#DIV/0!</v>
      </c>
      <c r="D294" s="246"/>
      <c r="E294" s="249" t="e">
        <f t="shared" si="14"/>
        <v>#DIV/0!</v>
      </c>
      <c r="F294" s="136"/>
      <c r="G294" s="97" t="e">
        <f t="shared" si="15"/>
        <v>#DIV/0!</v>
      </c>
    </row>
    <row r="295" spans="1:7" ht="15">
      <c r="A295" s="139" t="s">
        <v>364</v>
      </c>
      <c r="B295" s="246"/>
      <c r="C295" s="249" t="e">
        <f t="shared" si="13"/>
        <v>#DIV/0!</v>
      </c>
      <c r="D295" s="246"/>
      <c r="E295" s="249" t="e">
        <f t="shared" si="14"/>
        <v>#DIV/0!</v>
      </c>
      <c r="F295" s="136"/>
      <c r="G295" s="97" t="e">
        <f t="shared" si="15"/>
        <v>#DIV/0!</v>
      </c>
    </row>
    <row r="296" spans="1:7" ht="15">
      <c r="A296" s="139" t="s">
        <v>365</v>
      </c>
      <c r="B296" s="246"/>
      <c r="C296" s="249" t="e">
        <f t="shared" si="13"/>
        <v>#DIV/0!</v>
      </c>
      <c r="D296" s="246"/>
      <c r="E296" s="249" t="e">
        <f t="shared" si="14"/>
        <v>#DIV/0!</v>
      </c>
      <c r="F296" s="136"/>
      <c r="G296" s="97" t="e">
        <f t="shared" si="15"/>
        <v>#DIV/0!</v>
      </c>
    </row>
    <row r="297" spans="1:7" ht="15">
      <c r="A297" s="139" t="s">
        <v>366</v>
      </c>
      <c r="B297" s="246"/>
      <c r="C297" s="249" t="e">
        <f t="shared" si="13"/>
        <v>#DIV/0!</v>
      </c>
      <c r="D297" s="246"/>
      <c r="E297" s="249" t="e">
        <f t="shared" si="14"/>
        <v>#DIV/0!</v>
      </c>
      <c r="F297" s="136"/>
      <c r="G297" s="97" t="e">
        <f t="shared" si="15"/>
        <v>#DIV/0!</v>
      </c>
    </row>
    <row r="298" spans="1:7" ht="15">
      <c r="A298" s="352" t="s">
        <v>367</v>
      </c>
      <c r="B298" s="246"/>
      <c r="C298" s="249" t="e">
        <f aca="true" t="shared" si="16" ref="C298:C322">B298/B$323*100</f>
        <v>#DIV/0!</v>
      </c>
      <c r="D298" s="246"/>
      <c r="E298" s="249" t="e">
        <f aca="true" t="shared" si="17" ref="E298:E322">D298/D$323*100</f>
        <v>#DIV/0!</v>
      </c>
      <c r="F298" s="136"/>
      <c r="G298" s="97" t="e">
        <f aca="true" t="shared" si="18" ref="G298:G322">F298/F$323*100</f>
        <v>#DIV/0!</v>
      </c>
    </row>
    <row r="299" spans="1:7" ht="15">
      <c r="A299" s="351" t="s">
        <v>370</v>
      </c>
      <c r="B299" s="246"/>
      <c r="C299" s="249" t="e">
        <f t="shared" si="16"/>
        <v>#DIV/0!</v>
      </c>
      <c r="D299" s="246"/>
      <c r="E299" s="249" t="e">
        <f t="shared" si="17"/>
        <v>#DIV/0!</v>
      </c>
      <c r="F299" s="136"/>
      <c r="G299" s="97" t="e">
        <f t="shared" si="18"/>
        <v>#DIV/0!</v>
      </c>
    </row>
    <row r="300" spans="1:7" ht="15">
      <c r="A300" s="139" t="s">
        <v>368</v>
      </c>
      <c r="B300" s="246"/>
      <c r="C300" s="249" t="e">
        <f t="shared" si="16"/>
        <v>#DIV/0!</v>
      </c>
      <c r="D300" s="246"/>
      <c r="E300" s="249" t="e">
        <f t="shared" si="17"/>
        <v>#DIV/0!</v>
      </c>
      <c r="F300" s="136"/>
      <c r="G300" s="97" t="e">
        <f t="shared" si="18"/>
        <v>#DIV/0!</v>
      </c>
    </row>
    <row r="301" spans="1:7" ht="15">
      <c r="A301" s="139" t="s">
        <v>369</v>
      </c>
      <c r="B301" s="246"/>
      <c r="C301" s="249" t="e">
        <f t="shared" si="16"/>
        <v>#DIV/0!</v>
      </c>
      <c r="D301" s="246"/>
      <c r="E301" s="249" t="e">
        <f t="shared" si="17"/>
        <v>#DIV/0!</v>
      </c>
      <c r="F301" s="136"/>
      <c r="G301" s="97" t="e">
        <f t="shared" si="18"/>
        <v>#DIV/0!</v>
      </c>
    </row>
    <row r="302" spans="1:7" ht="15">
      <c r="A302" s="491" t="s">
        <v>380</v>
      </c>
      <c r="B302" s="246"/>
      <c r="C302" s="249" t="e">
        <f t="shared" si="16"/>
        <v>#DIV/0!</v>
      </c>
      <c r="D302" s="246"/>
      <c r="E302" s="249" t="e">
        <f t="shared" si="17"/>
        <v>#DIV/0!</v>
      </c>
      <c r="F302" s="136"/>
      <c r="G302" s="97" t="e">
        <f t="shared" si="18"/>
        <v>#DIV/0!</v>
      </c>
    </row>
    <row r="303" spans="1:7" ht="15">
      <c r="A303" s="298" t="s">
        <v>381</v>
      </c>
      <c r="B303" s="246"/>
      <c r="C303" s="249" t="e">
        <f t="shared" si="16"/>
        <v>#DIV/0!</v>
      </c>
      <c r="D303" s="246"/>
      <c r="E303" s="249" t="e">
        <f t="shared" si="17"/>
        <v>#DIV/0!</v>
      </c>
      <c r="F303" s="136"/>
      <c r="G303" s="97" t="e">
        <f t="shared" si="18"/>
        <v>#DIV/0!</v>
      </c>
    </row>
    <row r="304" spans="1:7" ht="15">
      <c r="A304" s="298" t="s">
        <v>382</v>
      </c>
      <c r="B304" s="246"/>
      <c r="C304" s="249" t="e">
        <f t="shared" si="16"/>
        <v>#DIV/0!</v>
      </c>
      <c r="D304" s="246"/>
      <c r="E304" s="249" t="e">
        <f t="shared" si="17"/>
        <v>#DIV/0!</v>
      </c>
      <c r="F304" s="136"/>
      <c r="G304" s="97" t="e">
        <f t="shared" si="18"/>
        <v>#DIV/0!</v>
      </c>
    </row>
    <row r="305" spans="1:7" ht="15">
      <c r="A305" s="350" t="s">
        <v>417</v>
      </c>
      <c r="B305" s="246"/>
      <c r="C305" s="249" t="e">
        <f t="shared" si="16"/>
        <v>#DIV/0!</v>
      </c>
      <c r="D305" s="246"/>
      <c r="E305" s="249" t="e">
        <f t="shared" si="17"/>
        <v>#DIV/0!</v>
      </c>
      <c r="F305" s="136"/>
      <c r="G305" s="97" t="e">
        <f t="shared" si="18"/>
        <v>#DIV/0!</v>
      </c>
    </row>
    <row r="306" spans="1:7" ht="15">
      <c r="A306" s="139" t="s">
        <v>292</v>
      </c>
      <c r="B306" s="247"/>
      <c r="C306" s="249" t="e">
        <f t="shared" si="16"/>
        <v>#DIV/0!</v>
      </c>
      <c r="D306" s="246"/>
      <c r="E306" s="249" t="e">
        <f t="shared" si="17"/>
        <v>#DIV/0!</v>
      </c>
      <c r="F306" s="136"/>
      <c r="G306" s="97" t="e">
        <f t="shared" si="18"/>
        <v>#DIV/0!</v>
      </c>
    </row>
    <row r="307" spans="1:7" ht="15">
      <c r="A307" s="139" t="s">
        <v>293</v>
      </c>
      <c r="B307" s="136"/>
      <c r="C307" s="249" t="e">
        <f t="shared" si="16"/>
        <v>#DIV/0!</v>
      </c>
      <c r="D307" s="246"/>
      <c r="E307" s="249" t="e">
        <f t="shared" si="17"/>
        <v>#DIV/0!</v>
      </c>
      <c r="F307" s="136"/>
      <c r="G307" s="97" t="e">
        <f t="shared" si="18"/>
        <v>#DIV/0!</v>
      </c>
    </row>
    <row r="308" spans="1:7" ht="15">
      <c r="A308" s="352" t="s">
        <v>341</v>
      </c>
      <c r="B308" s="136"/>
      <c r="C308" s="249" t="e">
        <f t="shared" si="16"/>
        <v>#DIV/0!</v>
      </c>
      <c r="D308" s="246"/>
      <c r="E308" s="249" t="e">
        <f t="shared" si="17"/>
        <v>#DIV/0!</v>
      </c>
      <c r="F308" s="136"/>
      <c r="G308" s="97" t="e">
        <f t="shared" si="18"/>
        <v>#DIV/0!</v>
      </c>
    </row>
    <row r="309" spans="1:7" ht="15">
      <c r="A309" s="139" t="s">
        <v>294</v>
      </c>
      <c r="B309" s="136"/>
      <c r="C309" s="249" t="e">
        <f t="shared" si="16"/>
        <v>#DIV/0!</v>
      </c>
      <c r="D309" s="246"/>
      <c r="E309" s="249" t="e">
        <f t="shared" si="17"/>
        <v>#DIV/0!</v>
      </c>
      <c r="F309" s="136"/>
      <c r="G309" s="97" t="e">
        <f t="shared" si="18"/>
        <v>#DIV/0!</v>
      </c>
    </row>
    <row r="310" spans="1:7" ht="15">
      <c r="A310" s="139" t="s">
        <v>295</v>
      </c>
      <c r="B310" s="136"/>
      <c r="C310" s="249" t="e">
        <f t="shared" si="16"/>
        <v>#DIV/0!</v>
      </c>
      <c r="D310" s="246"/>
      <c r="E310" s="249" t="e">
        <f t="shared" si="17"/>
        <v>#DIV/0!</v>
      </c>
      <c r="F310" s="136"/>
      <c r="G310" s="97" t="e">
        <f t="shared" si="18"/>
        <v>#DIV/0!</v>
      </c>
    </row>
    <row r="311" spans="1:7" ht="15">
      <c r="A311" s="139" t="s">
        <v>296</v>
      </c>
      <c r="B311" s="136"/>
      <c r="C311" s="249" t="e">
        <f t="shared" si="16"/>
        <v>#DIV/0!</v>
      </c>
      <c r="D311" s="246"/>
      <c r="E311" s="249" t="e">
        <f t="shared" si="17"/>
        <v>#DIV/0!</v>
      </c>
      <c r="F311" s="136"/>
      <c r="G311" s="97" t="e">
        <f t="shared" si="18"/>
        <v>#DIV/0!</v>
      </c>
    </row>
    <row r="312" spans="1:7" ht="13.5" customHeight="1">
      <c r="A312" s="139" t="s">
        <v>326</v>
      </c>
      <c r="B312" s="136"/>
      <c r="C312" s="249" t="e">
        <f t="shared" si="16"/>
        <v>#DIV/0!</v>
      </c>
      <c r="D312" s="246"/>
      <c r="E312" s="249" t="e">
        <f t="shared" si="17"/>
        <v>#DIV/0!</v>
      </c>
      <c r="F312" s="136"/>
      <c r="G312" s="97" t="e">
        <f t="shared" si="18"/>
        <v>#DIV/0!</v>
      </c>
    </row>
    <row r="313" spans="1:7" ht="12.75" customHeight="1">
      <c r="A313" s="139" t="s">
        <v>358</v>
      </c>
      <c r="B313" s="136"/>
      <c r="C313" s="249" t="e">
        <f t="shared" si="16"/>
        <v>#DIV/0!</v>
      </c>
      <c r="D313" s="246"/>
      <c r="E313" s="249" t="e">
        <f t="shared" si="17"/>
        <v>#DIV/0!</v>
      </c>
      <c r="F313" s="136"/>
      <c r="G313" s="97" t="e">
        <f t="shared" si="18"/>
        <v>#DIV/0!</v>
      </c>
    </row>
    <row r="314" spans="1:7" ht="14.25">
      <c r="A314" s="139" t="s">
        <v>359</v>
      </c>
      <c r="B314" s="136"/>
      <c r="C314" s="249" t="e">
        <f t="shared" si="16"/>
        <v>#DIV/0!</v>
      </c>
      <c r="D314" s="246"/>
      <c r="E314" s="249" t="e">
        <f t="shared" si="17"/>
        <v>#DIV/0!</v>
      </c>
      <c r="F314" s="136"/>
      <c r="G314" s="97" t="e">
        <f t="shared" si="18"/>
        <v>#DIV/0!</v>
      </c>
    </row>
    <row r="315" spans="1:7" ht="14.25">
      <c r="A315" s="139" t="s">
        <v>286</v>
      </c>
      <c r="B315" s="136"/>
      <c r="C315" s="249" t="e">
        <f t="shared" si="16"/>
        <v>#DIV/0!</v>
      </c>
      <c r="D315" s="246"/>
      <c r="E315" s="249" t="e">
        <f t="shared" si="17"/>
        <v>#DIV/0!</v>
      </c>
      <c r="F315" s="136"/>
      <c r="G315" s="97" t="e">
        <f t="shared" si="18"/>
        <v>#DIV/0!</v>
      </c>
    </row>
    <row r="316" spans="1:7" ht="12.75" customHeight="1">
      <c r="A316" s="139" t="s">
        <v>287</v>
      </c>
      <c r="B316" s="136"/>
      <c r="C316" s="249" t="e">
        <f t="shared" si="16"/>
        <v>#DIV/0!</v>
      </c>
      <c r="D316" s="246"/>
      <c r="E316" s="249" t="e">
        <f t="shared" si="17"/>
        <v>#DIV/0!</v>
      </c>
      <c r="F316" s="136"/>
      <c r="G316" s="97" t="e">
        <f t="shared" si="18"/>
        <v>#DIV/0!</v>
      </c>
    </row>
    <row r="317" spans="1:7" ht="12.75" customHeight="1">
      <c r="A317" s="139" t="s">
        <v>288</v>
      </c>
      <c r="B317" s="136"/>
      <c r="C317" s="249" t="e">
        <f t="shared" si="16"/>
        <v>#DIV/0!</v>
      </c>
      <c r="D317" s="246"/>
      <c r="E317" s="249" t="e">
        <f t="shared" si="17"/>
        <v>#DIV/0!</v>
      </c>
      <c r="F317" s="136"/>
      <c r="G317" s="97" t="e">
        <f t="shared" si="18"/>
        <v>#DIV/0!</v>
      </c>
    </row>
    <row r="318" spans="1:7" ht="12.75" customHeight="1">
      <c r="A318" s="139" t="s">
        <v>289</v>
      </c>
      <c r="B318" s="136"/>
      <c r="C318" s="249" t="e">
        <f t="shared" si="16"/>
        <v>#DIV/0!</v>
      </c>
      <c r="D318" s="246"/>
      <c r="E318" s="249" t="e">
        <f t="shared" si="17"/>
        <v>#DIV/0!</v>
      </c>
      <c r="F318" s="136"/>
      <c r="G318" s="97" t="e">
        <f t="shared" si="18"/>
        <v>#DIV/0!</v>
      </c>
    </row>
    <row r="319" spans="1:7" ht="12.75" customHeight="1">
      <c r="A319" s="139" t="s">
        <v>290</v>
      </c>
      <c r="B319" s="136"/>
      <c r="C319" s="249" t="e">
        <f t="shared" si="16"/>
        <v>#DIV/0!</v>
      </c>
      <c r="D319" s="246"/>
      <c r="E319" s="249" t="e">
        <f t="shared" si="17"/>
        <v>#DIV/0!</v>
      </c>
      <c r="F319" s="136"/>
      <c r="G319" s="97" t="e">
        <f t="shared" si="18"/>
        <v>#DIV/0!</v>
      </c>
    </row>
    <row r="320" spans="1:7" ht="13.5" customHeight="1">
      <c r="A320" s="139" t="s">
        <v>373</v>
      </c>
      <c r="B320" s="136"/>
      <c r="C320" s="249" t="e">
        <f t="shared" si="16"/>
        <v>#DIV/0!</v>
      </c>
      <c r="D320" s="246"/>
      <c r="E320" s="249" t="e">
        <f t="shared" si="17"/>
        <v>#DIV/0!</v>
      </c>
      <c r="F320" s="136"/>
      <c r="G320" s="97" t="e">
        <f t="shared" si="18"/>
        <v>#DIV/0!</v>
      </c>
    </row>
    <row r="321" spans="1:7" ht="13.5" customHeight="1">
      <c r="A321" s="139" t="s">
        <v>360</v>
      </c>
      <c r="B321" s="136"/>
      <c r="C321" s="249" t="e">
        <f t="shared" si="16"/>
        <v>#DIV/0!</v>
      </c>
      <c r="D321" s="246"/>
      <c r="E321" s="249" t="e">
        <f t="shared" si="17"/>
        <v>#DIV/0!</v>
      </c>
      <c r="F321" s="136"/>
      <c r="G321" s="97" t="e">
        <f t="shared" si="18"/>
        <v>#DIV/0!</v>
      </c>
    </row>
    <row r="322" spans="1:7" ht="13.5" customHeight="1" thickBot="1">
      <c r="A322" s="354" t="s">
        <v>416</v>
      </c>
      <c r="B322" s="356"/>
      <c r="C322" s="249" t="e">
        <f t="shared" si="16"/>
        <v>#DIV/0!</v>
      </c>
      <c r="D322" s="705"/>
      <c r="E322" s="249" t="e">
        <f t="shared" si="17"/>
        <v>#DIV/0!</v>
      </c>
      <c r="F322" s="353"/>
      <c r="G322" s="97" t="e">
        <f t="shared" si="18"/>
        <v>#DIV/0!</v>
      </c>
    </row>
    <row r="323" spans="1:7" ht="16.5" thickBot="1">
      <c r="A323" s="677" t="s">
        <v>312</v>
      </c>
      <c r="B323" s="678">
        <f>SUM(B266:B322)</f>
        <v>0</v>
      </c>
      <c r="C323" s="698"/>
      <c r="D323" s="678">
        <f>SUM(D266:D322)</f>
        <v>0</v>
      </c>
      <c r="E323" s="698"/>
      <c r="F323" s="678">
        <f>SUM(F266:F322)</f>
        <v>0</v>
      </c>
      <c r="G323" s="699"/>
    </row>
    <row r="324" spans="1:6" ht="16.5" thickBot="1">
      <c r="A324" s="361" t="s">
        <v>311</v>
      </c>
      <c r="B324" s="362">
        <f>SUM('Plan2 - UTI'!E100:E103)</f>
        <v>0</v>
      </c>
      <c r="D324" s="363">
        <f>'Plan2 - UTI'!E104</f>
        <v>0</v>
      </c>
      <c r="E324" s="32"/>
      <c r="F324" s="362">
        <f>'Plan2 - UTI'!E105</f>
        <v>0</v>
      </c>
    </row>
    <row r="325" spans="1:7" ht="15" thickBot="1">
      <c r="A325" s="17"/>
      <c r="B325" s="33"/>
      <c r="C325" s="32"/>
      <c r="D325" s="33"/>
      <c r="E325" s="32"/>
      <c r="F325" s="33"/>
      <c r="G325" s="32"/>
    </row>
    <row r="326" spans="1:7" ht="16.5" thickBot="1">
      <c r="A326" s="669" t="s">
        <v>44</v>
      </c>
      <c r="B326" s="670" t="s">
        <v>81</v>
      </c>
      <c r="C326" s="671"/>
      <c r="D326" s="672" t="s">
        <v>90</v>
      </c>
      <c r="E326" s="673"/>
      <c r="F326" s="670" t="s">
        <v>196</v>
      </c>
      <c r="G326" s="702"/>
    </row>
    <row r="327" spans="1:7" ht="45.75" thickBot="1">
      <c r="A327" s="142" t="s">
        <v>252</v>
      </c>
      <c r="B327" s="143" t="s">
        <v>309</v>
      </c>
      <c r="C327" s="308" t="s">
        <v>254</v>
      </c>
      <c r="D327" s="143" t="s">
        <v>309</v>
      </c>
      <c r="E327" s="308" t="s">
        <v>254</v>
      </c>
      <c r="F327" s="143" t="s">
        <v>309</v>
      </c>
      <c r="G327" s="308" t="s">
        <v>254</v>
      </c>
    </row>
    <row r="328" spans="1:7" ht="15">
      <c r="A328" s="139" t="s">
        <v>285</v>
      </c>
      <c r="B328" s="245"/>
      <c r="C328" s="97" t="e">
        <f aca="true" t="shared" si="19" ref="C328:C384">B328/B$385*100</f>
        <v>#DIV/0!</v>
      </c>
      <c r="D328" s="246"/>
      <c r="E328" s="97" t="e">
        <f aca="true" t="shared" si="20" ref="E328:E384">D328/D$385*100</f>
        <v>#DIV/0!</v>
      </c>
      <c r="F328" s="136"/>
      <c r="G328" s="97" t="e">
        <f aca="true" t="shared" si="21" ref="G328:G384">F328/F$385*100</f>
        <v>#DIV/0!</v>
      </c>
    </row>
    <row r="329" spans="1:7" ht="15">
      <c r="A329" s="139" t="s">
        <v>327</v>
      </c>
      <c r="B329" s="526"/>
      <c r="C329" s="97" t="e">
        <f t="shared" si="19"/>
        <v>#DIV/0!</v>
      </c>
      <c r="D329" s="246"/>
      <c r="E329" s="97" t="e">
        <f t="shared" si="20"/>
        <v>#DIV/0!</v>
      </c>
      <c r="F329" s="136"/>
      <c r="G329" s="97" t="e">
        <f t="shared" si="21"/>
        <v>#DIV/0!</v>
      </c>
    </row>
    <row r="330" spans="1:7" ht="15">
      <c r="A330" s="352" t="s">
        <v>337</v>
      </c>
      <c r="B330" s="526"/>
      <c r="C330" s="97" t="e">
        <f t="shared" si="19"/>
        <v>#DIV/0!</v>
      </c>
      <c r="D330" s="246"/>
      <c r="E330" s="97" t="e">
        <f t="shared" si="20"/>
        <v>#DIV/0!</v>
      </c>
      <c r="F330" s="136"/>
      <c r="G330" s="97" t="e">
        <f t="shared" si="21"/>
        <v>#DIV/0!</v>
      </c>
    </row>
    <row r="331" spans="1:7" ht="15">
      <c r="A331" s="139" t="s">
        <v>413</v>
      </c>
      <c r="B331" s="526"/>
      <c r="C331" s="97" t="e">
        <f t="shared" si="19"/>
        <v>#DIV/0!</v>
      </c>
      <c r="D331" s="246"/>
      <c r="E331" s="97" t="e">
        <f t="shared" si="20"/>
        <v>#DIV/0!</v>
      </c>
      <c r="F331" s="136"/>
      <c r="G331" s="97" t="e">
        <f t="shared" si="21"/>
        <v>#DIV/0!</v>
      </c>
    </row>
    <row r="332" spans="1:7" ht="15">
      <c r="A332" s="492" t="s">
        <v>414</v>
      </c>
      <c r="B332" s="526"/>
      <c r="C332" s="97" t="e">
        <f t="shared" si="19"/>
        <v>#DIV/0!</v>
      </c>
      <c r="D332" s="246"/>
      <c r="E332" s="97" t="e">
        <f t="shared" si="20"/>
        <v>#DIV/0!</v>
      </c>
      <c r="F332" s="136"/>
      <c r="G332" s="97" t="e">
        <f t="shared" si="21"/>
        <v>#DIV/0!</v>
      </c>
    </row>
    <row r="333" spans="1:7" ht="15">
      <c r="A333" s="492" t="s">
        <v>415</v>
      </c>
      <c r="B333" s="526"/>
      <c r="C333" s="97" t="e">
        <f t="shared" si="19"/>
        <v>#DIV/0!</v>
      </c>
      <c r="D333" s="246"/>
      <c r="E333" s="97" t="e">
        <f t="shared" si="20"/>
        <v>#DIV/0!</v>
      </c>
      <c r="F333" s="136"/>
      <c r="G333" s="97" t="e">
        <f t="shared" si="21"/>
        <v>#DIV/0!</v>
      </c>
    </row>
    <row r="334" spans="1:7" ht="15">
      <c r="A334" s="139" t="s">
        <v>406</v>
      </c>
      <c r="B334" s="526"/>
      <c r="C334" s="97" t="e">
        <f t="shared" si="19"/>
        <v>#DIV/0!</v>
      </c>
      <c r="D334" s="246"/>
      <c r="E334" s="97" t="e">
        <f t="shared" si="20"/>
        <v>#DIV/0!</v>
      </c>
      <c r="F334" s="136"/>
      <c r="G334" s="97" t="e">
        <f t="shared" si="21"/>
        <v>#DIV/0!</v>
      </c>
    </row>
    <row r="335" spans="1:7" ht="15">
      <c r="A335" s="140" t="s">
        <v>407</v>
      </c>
      <c r="B335" s="526"/>
      <c r="C335" s="97" t="e">
        <f t="shared" si="19"/>
        <v>#DIV/0!</v>
      </c>
      <c r="D335" s="246"/>
      <c r="E335" s="97" t="e">
        <f t="shared" si="20"/>
        <v>#DIV/0!</v>
      </c>
      <c r="F335" s="136"/>
      <c r="G335" s="97" t="e">
        <f t="shared" si="21"/>
        <v>#DIV/0!</v>
      </c>
    </row>
    <row r="336" spans="1:7" ht="15">
      <c r="A336" s="139" t="s">
        <v>408</v>
      </c>
      <c r="B336" s="526"/>
      <c r="C336" s="97" t="e">
        <f t="shared" si="19"/>
        <v>#DIV/0!</v>
      </c>
      <c r="D336" s="246"/>
      <c r="E336" s="97" t="e">
        <f t="shared" si="20"/>
        <v>#DIV/0!</v>
      </c>
      <c r="F336" s="136"/>
      <c r="G336" s="97" t="e">
        <f t="shared" si="21"/>
        <v>#DIV/0!</v>
      </c>
    </row>
    <row r="337" spans="1:7" ht="15">
      <c r="A337" s="352" t="s">
        <v>409</v>
      </c>
      <c r="B337" s="526"/>
      <c r="C337" s="97" t="e">
        <f t="shared" si="19"/>
        <v>#DIV/0!</v>
      </c>
      <c r="D337" s="246"/>
      <c r="E337" s="97" t="e">
        <f t="shared" si="20"/>
        <v>#DIV/0!</v>
      </c>
      <c r="F337" s="136"/>
      <c r="G337" s="97" t="e">
        <f t="shared" si="21"/>
        <v>#DIV/0!</v>
      </c>
    </row>
    <row r="338" spans="1:7" ht="15">
      <c r="A338" s="351" t="s">
        <v>410</v>
      </c>
      <c r="B338" s="526"/>
      <c r="C338" s="97" t="e">
        <f t="shared" si="19"/>
        <v>#DIV/0!</v>
      </c>
      <c r="D338" s="246"/>
      <c r="E338" s="97" t="e">
        <f t="shared" si="20"/>
        <v>#DIV/0!</v>
      </c>
      <c r="F338" s="136"/>
      <c r="G338" s="97" t="e">
        <f t="shared" si="21"/>
        <v>#DIV/0!</v>
      </c>
    </row>
    <row r="339" spans="1:7" ht="15">
      <c r="A339" s="140" t="s">
        <v>411</v>
      </c>
      <c r="B339" s="526"/>
      <c r="C339" s="97" t="e">
        <f t="shared" si="19"/>
        <v>#DIV/0!</v>
      </c>
      <c r="D339" s="246"/>
      <c r="E339" s="97" t="e">
        <f t="shared" si="20"/>
        <v>#DIV/0!</v>
      </c>
      <c r="F339" s="136"/>
      <c r="G339" s="97" t="e">
        <f t="shared" si="21"/>
        <v>#DIV/0!</v>
      </c>
    </row>
    <row r="340" spans="1:7" ht="15">
      <c r="A340" s="140" t="s">
        <v>412</v>
      </c>
      <c r="B340" s="246"/>
      <c r="C340" s="97" t="e">
        <f t="shared" si="19"/>
        <v>#DIV/0!</v>
      </c>
      <c r="D340" s="246"/>
      <c r="E340" s="97" t="e">
        <f t="shared" si="20"/>
        <v>#DIV/0!</v>
      </c>
      <c r="F340" s="136"/>
      <c r="G340" s="97" t="e">
        <f t="shared" si="21"/>
        <v>#DIV/0!</v>
      </c>
    </row>
    <row r="341" spans="1:7" ht="15">
      <c r="A341" s="298" t="s">
        <v>303</v>
      </c>
      <c r="B341" s="246"/>
      <c r="C341" s="97" t="e">
        <f t="shared" si="19"/>
        <v>#DIV/0!</v>
      </c>
      <c r="D341" s="246"/>
      <c r="E341" s="97" t="e">
        <f t="shared" si="20"/>
        <v>#DIV/0!</v>
      </c>
      <c r="F341" s="136"/>
      <c r="G341" s="97" t="e">
        <f t="shared" si="21"/>
        <v>#DIV/0!</v>
      </c>
    </row>
    <row r="342" spans="1:7" ht="15">
      <c r="A342" s="298" t="s">
        <v>299</v>
      </c>
      <c r="B342" s="246"/>
      <c r="C342" s="97" t="e">
        <f t="shared" si="19"/>
        <v>#DIV/0!</v>
      </c>
      <c r="D342" s="246"/>
      <c r="E342" s="97" t="e">
        <f t="shared" si="20"/>
        <v>#DIV/0!</v>
      </c>
      <c r="F342" s="136"/>
      <c r="G342" s="97" t="e">
        <f t="shared" si="21"/>
        <v>#DIV/0!</v>
      </c>
    </row>
    <row r="343" spans="1:7" ht="15">
      <c r="A343" s="298" t="s">
        <v>300</v>
      </c>
      <c r="B343" s="246"/>
      <c r="C343" s="97" t="e">
        <f t="shared" si="19"/>
        <v>#DIV/0!</v>
      </c>
      <c r="D343" s="246"/>
      <c r="E343" s="97" t="e">
        <f t="shared" si="20"/>
        <v>#DIV/0!</v>
      </c>
      <c r="F343" s="136"/>
      <c r="G343" s="97" t="e">
        <f t="shared" si="21"/>
        <v>#DIV/0!</v>
      </c>
    </row>
    <row r="344" spans="1:7" ht="15">
      <c r="A344" s="350" t="s">
        <v>338</v>
      </c>
      <c r="B344" s="246"/>
      <c r="C344" s="97" t="e">
        <f t="shared" si="19"/>
        <v>#DIV/0!</v>
      </c>
      <c r="D344" s="246"/>
      <c r="E344" s="97" t="e">
        <f t="shared" si="20"/>
        <v>#DIV/0!</v>
      </c>
      <c r="F344" s="136"/>
      <c r="G344" s="97" t="e">
        <f t="shared" si="21"/>
        <v>#DIV/0!</v>
      </c>
    </row>
    <row r="345" spans="1:7" ht="15">
      <c r="A345" s="298" t="s">
        <v>404</v>
      </c>
      <c r="B345" s="246"/>
      <c r="C345" s="97" t="e">
        <f t="shared" si="19"/>
        <v>#DIV/0!</v>
      </c>
      <c r="D345" s="246"/>
      <c r="E345" s="97" t="e">
        <f t="shared" si="20"/>
        <v>#DIV/0!</v>
      </c>
      <c r="F345" s="136"/>
      <c r="G345" s="97" t="e">
        <f t="shared" si="21"/>
        <v>#DIV/0!</v>
      </c>
    </row>
    <row r="346" spans="1:7" ht="15">
      <c r="A346" s="139" t="s">
        <v>371</v>
      </c>
      <c r="B346" s="246"/>
      <c r="C346" s="97" t="e">
        <f t="shared" si="19"/>
        <v>#DIV/0!</v>
      </c>
      <c r="D346" s="246"/>
      <c r="E346" s="97" t="e">
        <f t="shared" si="20"/>
        <v>#DIV/0!</v>
      </c>
      <c r="F346" s="136"/>
      <c r="G346" s="97" t="e">
        <f t="shared" si="21"/>
        <v>#DIV/0!</v>
      </c>
    </row>
    <row r="347" spans="1:7" ht="15">
      <c r="A347" s="139" t="s">
        <v>372</v>
      </c>
      <c r="B347" s="246"/>
      <c r="C347" s="97" t="e">
        <f t="shared" si="19"/>
        <v>#DIV/0!</v>
      </c>
      <c r="D347" s="246"/>
      <c r="E347" s="97" t="e">
        <f t="shared" si="20"/>
        <v>#DIV/0!</v>
      </c>
      <c r="F347" s="136"/>
      <c r="G347" s="97" t="e">
        <f t="shared" si="21"/>
        <v>#DIV/0!</v>
      </c>
    </row>
    <row r="348" spans="1:7" ht="15">
      <c r="A348" s="139" t="s">
        <v>270</v>
      </c>
      <c r="B348" s="246"/>
      <c r="C348" s="97" t="e">
        <f t="shared" si="19"/>
        <v>#DIV/0!</v>
      </c>
      <c r="D348" s="246"/>
      <c r="E348" s="97" t="e">
        <f t="shared" si="20"/>
        <v>#DIV/0!</v>
      </c>
      <c r="F348" s="136"/>
      <c r="G348" s="97" t="e">
        <f t="shared" si="21"/>
        <v>#DIV/0!</v>
      </c>
    </row>
    <row r="349" spans="1:7" ht="15">
      <c r="A349" s="139" t="s">
        <v>271</v>
      </c>
      <c r="B349" s="246"/>
      <c r="C349" s="97" t="e">
        <f t="shared" si="19"/>
        <v>#DIV/0!</v>
      </c>
      <c r="D349" s="246"/>
      <c r="E349" s="97" t="e">
        <f t="shared" si="20"/>
        <v>#DIV/0!</v>
      </c>
      <c r="F349" s="136"/>
      <c r="G349" s="97" t="e">
        <f t="shared" si="21"/>
        <v>#DIV/0!</v>
      </c>
    </row>
    <row r="350" spans="1:7" ht="15">
      <c r="A350" s="139" t="s">
        <v>269</v>
      </c>
      <c r="B350" s="246"/>
      <c r="C350" s="97" t="e">
        <f t="shared" si="19"/>
        <v>#DIV/0!</v>
      </c>
      <c r="D350" s="246"/>
      <c r="E350" s="97" t="e">
        <f t="shared" si="20"/>
        <v>#DIV/0!</v>
      </c>
      <c r="F350" s="136"/>
      <c r="G350" s="97" t="e">
        <f t="shared" si="21"/>
        <v>#DIV/0!</v>
      </c>
    </row>
    <row r="351" spans="1:7" ht="15">
      <c r="A351" s="139" t="s">
        <v>272</v>
      </c>
      <c r="B351" s="246"/>
      <c r="C351" s="97" t="e">
        <f t="shared" si="19"/>
        <v>#DIV/0!</v>
      </c>
      <c r="D351" s="246"/>
      <c r="E351" s="97" t="e">
        <f t="shared" si="20"/>
        <v>#DIV/0!</v>
      </c>
      <c r="F351" s="136"/>
      <c r="G351" s="97" t="e">
        <f t="shared" si="21"/>
        <v>#DIV/0!</v>
      </c>
    </row>
    <row r="352" spans="1:7" ht="15">
      <c r="A352" s="139" t="s">
        <v>302</v>
      </c>
      <c r="B352" s="246"/>
      <c r="C352" s="97" t="e">
        <f t="shared" si="19"/>
        <v>#DIV/0!</v>
      </c>
      <c r="D352" s="246"/>
      <c r="E352" s="97" t="e">
        <f t="shared" si="20"/>
        <v>#DIV/0!</v>
      </c>
      <c r="F352" s="136"/>
      <c r="G352" s="97" t="e">
        <f t="shared" si="21"/>
        <v>#DIV/0!</v>
      </c>
    </row>
    <row r="353" spans="1:7" ht="15">
      <c r="A353" s="139" t="s">
        <v>336</v>
      </c>
      <c r="B353" s="246"/>
      <c r="C353" s="97" t="e">
        <f t="shared" si="19"/>
        <v>#DIV/0!</v>
      </c>
      <c r="D353" s="246"/>
      <c r="E353" s="97" t="e">
        <f t="shared" si="20"/>
        <v>#DIV/0!</v>
      </c>
      <c r="F353" s="136"/>
      <c r="G353" s="97" t="e">
        <f t="shared" si="21"/>
        <v>#DIV/0!</v>
      </c>
    </row>
    <row r="354" spans="1:7" ht="15">
      <c r="A354" s="139" t="s">
        <v>301</v>
      </c>
      <c r="B354" s="246"/>
      <c r="C354" s="97" t="e">
        <f t="shared" si="19"/>
        <v>#DIV/0!</v>
      </c>
      <c r="D354" s="246"/>
      <c r="E354" s="97" t="e">
        <f t="shared" si="20"/>
        <v>#DIV/0!</v>
      </c>
      <c r="F354" s="136"/>
      <c r="G354" s="97" t="e">
        <f t="shared" si="21"/>
        <v>#DIV/0!</v>
      </c>
    </row>
    <row r="355" spans="1:7" ht="15">
      <c r="A355" s="351" t="s">
        <v>339</v>
      </c>
      <c r="B355" s="246"/>
      <c r="C355" s="97" t="e">
        <f t="shared" si="19"/>
        <v>#DIV/0!</v>
      </c>
      <c r="D355" s="246"/>
      <c r="E355" s="97" t="e">
        <f t="shared" si="20"/>
        <v>#DIV/0!</v>
      </c>
      <c r="F355" s="136"/>
      <c r="G355" s="97" t="e">
        <f t="shared" si="21"/>
        <v>#DIV/0!</v>
      </c>
    </row>
    <row r="356" spans="1:7" ht="15">
      <c r="A356" s="351" t="s">
        <v>340</v>
      </c>
      <c r="B356" s="246"/>
      <c r="C356" s="97" t="e">
        <f t="shared" si="19"/>
        <v>#DIV/0!</v>
      </c>
      <c r="D356" s="246"/>
      <c r="E356" s="97" t="e">
        <f t="shared" si="20"/>
        <v>#DIV/0!</v>
      </c>
      <c r="F356" s="136"/>
      <c r="G356" s="97" t="e">
        <f t="shared" si="21"/>
        <v>#DIV/0!</v>
      </c>
    </row>
    <row r="357" spans="1:7" ht="15">
      <c r="A357" s="139" t="s">
        <v>364</v>
      </c>
      <c r="B357" s="246"/>
      <c r="C357" s="97" t="e">
        <f t="shared" si="19"/>
        <v>#DIV/0!</v>
      </c>
      <c r="D357" s="246"/>
      <c r="E357" s="97" t="e">
        <f t="shared" si="20"/>
        <v>#DIV/0!</v>
      </c>
      <c r="F357" s="136"/>
      <c r="G357" s="97" t="e">
        <f t="shared" si="21"/>
        <v>#DIV/0!</v>
      </c>
    </row>
    <row r="358" spans="1:7" ht="15">
      <c r="A358" s="139" t="s">
        <v>365</v>
      </c>
      <c r="B358" s="246"/>
      <c r="C358" s="97" t="e">
        <f t="shared" si="19"/>
        <v>#DIV/0!</v>
      </c>
      <c r="D358" s="246"/>
      <c r="E358" s="97" t="e">
        <f t="shared" si="20"/>
        <v>#DIV/0!</v>
      </c>
      <c r="F358" s="136"/>
      <c r="G358" s="97" t="e">
        <f t="shared" si="21"/>
        <v>#DIV/0!</v>
      </c>
    </row>
    <row r="359" spans="1:7" ht="15">
      <c r="A359" s="139" t="s">
        <v>366</v>
      </c>
      <c r="B359" s="246"/>
      <c r="C359" s="97" t="e">
        <f t="shared" si="19"/>
        <v>#DIV/0!</v>
      </c>
      <c r="D359" s="246"/>
      <c r="E359" s="97" t="e">
        <f t="shared" si="20"/>
        <v>#DIV/0!</v>
      </c>
      <c r="F359" s="136"/>
      <c r="G359" s="97" t="e">
        <f t="shared" si="21"/>
        <v>#DIV/0!</v>
      </c>
    </row>
    <row r="360" spans="1:7" ht="15">
      <c r="A360" s="352" t="s">
        <v>367</v>
      </c>
      <c r="B360" s="246"/>
      <c r="C360" s="97" t="e">
        <f t="shared" si="19"/>
        <v>#DIV/0!</v>
      </c>
      <c r="D360" s="246"/>
      <c r="E360" s="97" t="e">
        <f t="shared" si="20"/>
        <v>#DIV/0!</v>
      </c>
      <c r="F360" s="136"/>
      <c r="G360" s="97" t="e">
        <f t="shared" si="21"/>
        <v>#DIV/0!</v>
      </c>
    </row>
    <row r="361" spans="1:7" ht="15">
      <c r="A361" s="351" t="s">
        <v>370</v>
      </c>
      <c r="B361" s="246"/>
      <c r="C361" s="97" t="e">
        <f t="shared" si="19"/>
        <v>#DIV/0!</v>
      </c>
      <c r="D361" s="246"/>
      <c r="E361" s="97" t="e">
        <f t="shared" si="20"/>
        <v>#DIV/0!</v>
      </c>
      <c r="F361" s="136"/>
      <c r="G361" s="97" t="e">
        <f t="shared" si="21"/>
        <v>#DIV/0!</v>
      </c>
    </row>
    <row r="362" spans="1:7" ht="15">
      <c r="A362" s="139" t="s">
        <v>368</v>
      </c>
      <c r="B362" s="246"/>
      <c r="C362" s="97" t="e">
        <f t="shared" si="19"/>
        <v>#DIV/0!</v>
      </c>
      <c r="D362" s="246"/>
      <c r="E362" s="97" t="e">
        <f t="shared" si="20"/>
        <v>#DIV/0!</v>
      </c>
      <c r="F362" s="136"/>
      <c r="G362" s="97" t="e">
        <f t="shared" si="21"/>
        <v>#DIV/0!</v>
      </c>
    </row>
    <row r="363" spans="1:7" ht="15">
      <c r="A363" s="139" t="s">
        <v>369</v>
      </c>
      <c r="B363" s="246"/>
      <c r="C363" s="97" t="e">
        <f t="shared" si="19"/>
        <v>#DIV/0!</v>
      </c>
      <c r="D363" s="246"/>
      <c r="E363" s="97" t="e">
        <f t="shared" si="20"/>
        <v>#DIV/0!</v>
      </c>
      <c r="F363" s="136"/>
      <c r="G363" s="97" t="e">
        <f t="shared" si="21"/>
        <v>#DIV/0!</v>
      </c>
    </row>
    <row r="364" spans="1:7" ht="15">
      <c r="A364" s="491" t="s">
        <v>380</v>
      </c>
      <c r="B364" s="246"/>
      <c r="C364" s="97" t="e">
        <f t="shared" si="19"/>
        <v>#DIV/0!</v>
      </c>
      <c r="D364" s="246"/>
      <c r="E364" s="97" t="e">
        <f t="shared" si="20"/>
        <v>#DIV/0!</v>
      </c>
      <c r="F364" s="136"/>
      <c r="G364" s="97" t="e">
        <f t="shared" si="21"/>
        <v>#DIV/0!</v>
      </c>
    </row>
    <row r="365" spans="1:7" ht="15">
      <c r="A365" s="298" t="s">
        <v>381</v>
      </c>
      <c r="B365" s="246"/>
      <c r="C365" s="97" t="e">
        <f t="shared" si="19"/>
        <v>#DIV/0!</v>
      </c>
      <c r="D365" s="246"/>
      <c r="E365" s="97" t="e">
        <f t="shared" si="20"/>
        <v>#DIV/0!</v>
      </c>
      <c r="F365" s="136"/>
      <c r="G365" s="97" t="e">
        <f t="shared" si="21"/>
        <v>#DIV/0!</v>
      </c>
    </row>
    <row r="366" spans="1:7" ht="15">
      <c r="A366" s="298" t="s">
        <v>382</v>
      </c>
      <c r="B366" s="246"/>
      <c r="C366" s="97" t="e">
        <f t="shared" si="19"/>
        <v>#DIV/0!</v>
      </c>
      <c r="D366" s="246"/>
      <c r="E366" s="97" t="e">
        <f t="shared" si="20"/>
        <v>#DIV/0!</v>
      </c>
      <c r="F366" s="136"/>
      <c r="G366" s="97" t="e">
        <f t="shared" si="21"/>
        <v>#DIV/0!</v>
      </c>
    </row>
    <row r="367" spans="1:7" ht="15">
      <c r="A367" s="350" t="s">
        <v>417</v>
      </c>
      <c r="B367" s="246"/>
      <c r="C367" s="97" t="e">
        <f t="shared" si="19"/>
        <v>#DIV/0!</v>
      </c>
      <c r="D367" s="246"/>
      <c r="E367" s="97" t="e">
        <f t="shared" si="20"/>
        <v>#DIV/0!</v>
      </c>
      <c r="F367" s="136"/>
      <c r="G367" s="97" t="e">
        <f t="shared" si="21"/>
        <v>#DIV/0!</v>
      </c>
    </row>
    <row r="368" spans="1:7" ht="15">
      <c r="A368" s="139" t="s">
        <v>292</v>
      </c>
      <c r="B368" s="246"/>
      <c r="C368" s="97" t="e">
        <f t="shared" si="19"/>
        <v>#DIV/0!</v>
      </c>
      <c r="D368" s="246"/>
      <c r="E368" s="97" t="e">
        <f t="shared" si="20"/>
        <v>#DIV/0!</v>
      </c>
      <c r="F368" s="136"/>
      <c r="G368" s="97" t="e">
        <f t="shared" si="21"/>
        <v>#DIV/0!</v>
      </c>
    </row>
    <row r="369" spans="1:7" ht="15">
      <c r="A369" s="139" t="s">
        <v>293</v>
      </c>
      <c r="B369" s="247"/>
      <c r="C369" s="97" t="e">
        <f t="shared" si="19"/>
        <v>#DIV/0!</v>
      </c>
      <c r="D369" s="246"/>
      <c r="E369" s="97" t="e">
        <f t="shared" si="20"/>
        <v>#DIV/0!</v>
      </c>
      <c r="F369" s="136"/>
      <c r="G369" s="97" t="e">
        <f t="shared" si="21"/>
        <v>#DIV/0!</v>
      </c>
    </row>
    <row r="370" spans="1:7" ht="15">
      <c r="A370" s="352" t="s">
        <v>341</v>
      </c>
      <c r="B370" s="136"/>
      <c r="C370" s="97" t="e">
        <f t="shared" si="19"/>
        <v>#DIV/0!</v>
      </c>
      <c r="D370" s="246"/>
      <c r="E370" s="97" t="e">
        <f t="shared" si="20"/>
        <v>#DIV/0!</v>
      </c>
      <c r="F370" s="136"/>
      <c r="G370" s="97" t="e">
        <f t="shared" si="21"/>
        <v>#DIV/0!</v>
      </c>
    </row>
    <row r="371" spans="1:7" ht="15">
      <c r="A371" s="139" t="s">
        <v>294</v>
      </c>
      <c r="B371" s="136"/>
      <c r="C371" s="97" t="e">
        <f t="shared" si="19"/>
        <v>#DIV/0!</v>
      </c>
      <c r="D371" s="246"/>
      <c r="E371" s="97" t="e">
        <f t="shared" si="20"/>
        <v>#DIV/0!</v>
      </c>
      <c r="F371" s="136"/>
      <c r="G371" s="97" t="e">
        <f t="shared" si="21"/>
        <v>#DIV/0!</v>
      </c>
    </row>
    <row r="372" spans="1:7" ht="15">
      <c r="A372" s="139" t="s">
        <v>295</v>
      </c>
      <c r="B372" s="136"/>
      <c r="C372" s="97" t="e">
        <f t="shared" si="19"/>
        <v>#DIV/0!</v>
      </c>
      <c r="D372" s="246"/>
      <c r="E372" s="97" t="e">
        <f t="shared" si="20"/>
        <v>#DIV/0!</v>
      </c>
      <c r="F372" s="136"/>
      <c r="G372" s="97" t="e">
        <f t="shared" si="21"/>
        <v>#DIV/0!</v>
      </c>
    </row>
    <row r="373" spans="1:7" ht="15">
      <c r="A373" s="139" t="s">
        <v>296</v>
      </c>
      <c r="B373" s="136"/>
      <c r="C373" s="97" t="e">
        <f t="shared" si="19"/>
        <v>#DIV/0!</v>
      </c>
      <c r="D373" s="246"/>
      <c r="E373" s="97" t="e">
        <f t="shared" si="20"/>
        <v>#DIV/0!</v>
      </c>
      <c r="F373" s="136"/>
      <c r="G373" s="97" t="e">
        <f t="shared" si="21"/>
        <v>#DIV/0!</v>
      </c>
    </row>
    <row r="374" spans="1:7" ht="15">
      <c r="A374" s="139" t="s">
        <v>326</v>
      </c>
      <c r="B374" s="136"/>
      <c r="C374" s="97" t="e">
        <f t="shared" si="19"/>
        <v>#DIV/0!</v>
      </c>
      <c r="D374" s="246"/>
      <c r="E374" s="97" t="e">
        <f t="shared" si="20"/>
        <v>#DIV/0!</v>
      </c>
      <c r="F374" s="136"/>
      <c r="G374" s="97" t="e">
        <f t="shared" si="21"/>
        <v>#DIV/0!</v>
      </c>
    </row>
    <row r="375" spans="1:7" ht="14.25">
      <c r="A375" s="139" t="s">
        <v>358</v>
      </c>
      <c r="B375" s="136"/>
      <c r="C375" s="97" t="e">
        <f t="shared" si="19"/>
        <v>#DIV/0!</v>
      </c>
      <c r="D375" s="246"/>
      <c r="E375" s="97" t="e">
        <f t="shared" si="20"/>
        <v>#DIV/0!</v>
      </c>
      <c r="F375" s="136"/>
      <c r="G375" s="97" t="e">
        <f t="shared" si="21"/>
        <v>#DIV/0!</v>
      </c>
    </row>
    <row r="376" spans="1:7" ht="16.5" customHeight="1">
      <c r="A376" s="139" t="s">
        <v>359</v>
      </c>
      <c r="B376" s="136"/>
      <c r="C376" s="97" t="e">
        <f t="shared" si="19"/>
        <v>#DIV/0!</v>
      </c>
      <c r="D376" s="246"/>
      <c r="E376" s="97" t="e">
        <f t="shared" si="20"/>
        <v>#DIV/0!</v>
      </c>
      <c r="F376" s="136"/>
      <c r="G376" s="97" t="e">
        <f t="shared" si="21"/>
        <v>#DIV/0!</v>
      </c>
    </row>
    <row r="377" spans="1:7" ht="14.25">
      <c r="A377" s="139" t="s">
        <v>286</v>
      </c>
      <c r="B377" s="136"/>
      <c r="C377" s="97" t="e">
        <f t="shared" si="19"/>
        <v>#DIV/0!</v>
      </c>
      <c r="D377" s="246"/>
      <c r="E377" s="97" t="e">
        <f t="shared" si="20"/>
        <v>#DIV/0!</v>
      </c>
      <c r="F377" s="136"/>
      <c r="G377" s="97" t="e">
        <f t="shared" si="21"/>
        <v>#DIV/0!</v>
      </c>
    </row>
    <row r="378" spans="1:7" ht="14.25">
      <c r="A378" s="139" t="s">
        <v>287</v>
      </c>
      <c r="B378" s="136"/>
      <c r="C378" s="97" t="e">
        <f t="shared" si="19"/>
        <v>#DIV/0!</v>
      </c>
      <c r="D378" s="246"/>
      <c r="E378" s="97" t="e">
        <f t="shared" si="20"/>
        <v>#DIV/0!</v>
      </c>
      <c r="F378" s="136"/>
      <c r="G378" s="97" t="e">
        <f t="shared" si="21"/>
        <v>#DIV/0!</v>
      </c>
    </row>
    <row r="379" spans="1:7" ht="14.25">
      <c r="A379" s="139" t="s">
        <v>288</v>
      </c>
      <c r="B379" s="136"/>
      <c r="C379" s="97" t="e">
        <f t="shared" si="19"/>
        <v>#DIV/0!</v>
      </c>
      <c r="D379" s="246"/>
      <c r="E379" s="97" t="e">
        <f t="shared" si="20"/>
        <v>#DIV/0!</v>
      </c>
      <c r="F379" s="136"/>
      <c r="G379" s="97" t="e">
        <f t="shared" si="21"/>
        <v>#DIV/0!</v>
      </c>
    </row>
    <row r="380" spans="1:7" ht="14.25">
      <c r="A380" s="139" t="s">
        <v>289</v>
      </c>
      <c r="B380" s="136"/>
      <c r="C380" s="97" t="e">
        <f t="shared" si="19"/>
        <v>#DIV/0!</v>
      </c>
      <c r="D380" s="246"/>
      <c r="E380" s="97" t="e">
        <f t="shared" si="20"/>
        <v>#DIV/0!</v>
      </c>
      <c r="F380" s="136"/>
      <c r="G380" s="97" t="e">
        <f t="shared" si="21"/>
        <v>#DIV/0!</v>
      </c>
    </row>
    <row r="381" spans="1:7" ht="14.25">
      <c r="A381" s="139" t="s">
        <v>290</v>
      </c>
      <c r="B381" s="136"/>
      <c r="C381" s="97" t="e">
        <f t="shared" si="19"/>
        <v>#DIV/0!</v>
      </c>
      <c r="D381" s="246"/>
      <c r="E381" s="97" t="e">
        <f t="shared" si="20"/>
        <v>#DIV/0!</v>
      </c>
      <c r="F381" s="136"/>
      <c r="G381" s="97" t="e">
        <f t="shared" si="21"/>
        <v>#DIV/0!</v>
      </c>
    </row>
    <row r="382" spans="1:7" ht="14.25">
      <c r="A382" s="139" t="s">
        <v>373</v>
      </c>
      <c r="B382" s="136"/>
      <c r="C382" s="97" t="e">
        <f t="shared" si="19"/>
        <v>#DIV/0!</v>
      </c>
      <c r="D382" s="246"/>
      <c r="E382" s="97" t="e">
        <f t="shared" si="20"/>
        <v>#DIV/0!</v>
      </c>
      <c r="F382" s="136"/>
      <c r="G382" s="97" t="e">
        <f t="shared" si="21"/>
        <v>#DIV/0!</v>
      </c>
    </row>
    <row r="383" spans="1:7" ht="14.25">
      <c r="A383" s="139" t="s">
        <v>360</v>
      </c>
      <c r="B383" s="136"/>
      <c r="C383" s="97" t="e">
        <f t="shared" si="19"/>
        <v>#DIV/0!</v>
      </c>
      <c r="D383" s="246"/>
      <c r="E383" s="97" t="e">
        <f t="shared" si="20"/>
        <v>#DIV/0!</v>
      </c>
      <c r="F383" s="136"/>
      <c r="G383" s="97" t="e">
        <f t="shared" si="21"/>
        <v>#DIV/0!</v>
      </c>
    </row>
    <row r="384" spans="1:7" ht="15" thickBot="1">
      <c r="A384" s="354" t="s">
        <v>416</v>
      </c>
      <c r="B384" s="353"/>
      <c r="C384" s="97" t="e">
        <f t="shared" si="19"/>
        <v>#DIV/0!</v>
      </c>
      <c r="D384" s="246"/>
      <c r="E384" s="97" t="e">
        <f t="shared" si="20"/>
        <v>#DIV/0!</v>
      </c>
      <c r="F384" s="136"/>
      <c r="G384" s="97" t="e">
        <f t="shared" si="21"/>
        <v>#DIV/0!</v>
      </c>
    </row>
    <row r="385" spans="1:7" ht="16.5" thickBot="1">
      <c r="A385" s="677" t="s">
        <v>312</v>
      </c>
      <c r="B385" s="678">
        <f>SUM(B328:B384)</f>
        <v>0</v>
      </c>
      <c r="C385" s="698"/>
      <c r="D385" s="678">
        <f>SUM(D328:D384)</f>
        <v>0</v>
      </c>
      <c r="E385" s="698"/>
      <c r="F385" s="678">
        <f>SUM(F328:F384)</f>
        <v>0</v>
      </c>
      <c r="G385" s="699"/>
    </row>
    <row r="386" spans="1:6" ht="16.5" thickBot="1">
      <c r="A386" s="361" t="s">
        <v>311</v>
      </c>
      <c r="B386" s="362">
        <f>SUM('Plan2 - UTI'!E117:E120)</f>
        <v>0</v>
      </c>
      <c r="D386" s="363">
        <f>'Plan2 - UTI'!E121</f>
        <v>0</v>
      </c>
      <c r="E386" s="32"/>
      <c r="F386" s="362">
        <f>'Plan2 - UTI'!E122</f>
        <v>0</v>
      </c>
    </row>
    <row r="387" spans="1:7" ht="15" thickBot="1">
      <c r="A387" s="17"/>
      <c r="B387" s="33"/>
      <c r="C387" s="32"/>
      <c r="D387" s="33"/>
      <c r="E387" s="32"/>
      <c r="F387" s="33"/>
      <c r="G387" s="32"/>
    </row>
    <row r="388" spans="1:7" ht="16.5" thickBot="1">
      <c r="A388" s="669" t="s">
        <v>45</v>
      </c>
      <c r="B388" s="670" t="s">
        <v>81</v>
      </c>
      <c r="C388" s="671"/>
      <c r="D388" s="672" t="s">
        <v>90</v>
      </c>
      <c r="E388" s="673"/>
      <c r="F388" s="670" t="s">
        <v>196</v>
      </c>
      <c r="G388" s="702"/>
    </row>
    <row r="389" spans="1:7" ht="45.75" thickBot="1">
      <c r="A389" s="142" t="s">
        <v>252</v>
      </c>
      <c r="B389" s="143" t="s">
        <v>309</v>
      </c>
      <c r="C389" s="308" t="s">
        <v>254</v>
      </c>
      <c r="D389" s="143" t="s">
        <v>309</v>
      </c>
      <c r="E389" s="308" t="s">
        <v>254</v>
      </c>
      <c r="F389" s="143" t="s">
        <v>309</v>
      </c>
      <c r="G389" s="308" t="s">
        <v>254</v>
      </c>
    </row>
    <row r="390" spans="1:7" ht="15">
      <c r="A390" s="139" t="s">
        <v>285</v>
      </c>
      <c r="B390" s="245"/>
      <c r="C390" s="97" t="e">
        <f aca="true" t="shared" si="22" ref="C390:C446">B390/B$447*100</f>
        <v>#DIV/0!</v>
      </c>
      <c r="D390" s="246"/>
      <c r="E390" s="97" t="e">
        <f aca="true" t="shared" si="23" ref="E390:E446">D390/D$447*100</f>
        <v>#DIV/0!</v>
      </c>
      <c r="F390" s="136"/>
      <c r="G390" s="97" t="e">
        <f aca="true" t="shared" si="24" ref="G390:G446">F390/F$447*100</f>
        <v>#DIV/0!</v>
      </c>
    </row>
    <row r="391" spans="1:7" ht="15">
      <c r="A391" s="139" t="s">
        <v>327</v>
      </c>
      <c r="B391" s="526"/>
      <c r="C391" s="97" t="e">
        <f t="shared" si="22"/>
        <v>#DIV/0!</v>
      </c>
      <c r="D391" s="246"/>
      <c r="E391" s="97" t="e">
        <f t="shared" si="23"/>
        <v>#DIV/0!</v>
      </c>
      <c r="F391" s="136"/>
      <c r="G391" s="97" t="e">
        <f t="shared" si="24"/>
        <v>#DIV/0!</v>
      </c>
    </row>
    <row r="392" spans="1:7" ht="15">
      <c r="A392" s="352" t="s">
        <v>337</v>
      </c>
      <c r="B392" s="526"/>
      <c r="C392" s="97" t="e">
        <f t="shared" si="22"/>
        <v>#DIV/0!</v>
      </c>
      <c r="D392" s="246"/>
      <c r="E392" s="97" t="e">
        <f t="shared" si="23"/>
        <v>#DIV/0!</v>
      </c>
      <c r="F392" s="136"/>
      <c r="G392" s="97" t="e">
        <f t="shared" si="24"/>
        <v>#DIV/0!</v>
      </c>
    </row>
    <row r="393" spans="1:7" ht="15">
      <c r="A393" s="139" t="s">
        <v>413</v>
      </c>
      <c r="B393" s="526"/>
      <c r="C393" s="97" t="e">
        <f t="shared" si="22"/>
        <v>#DIV/0!</v>
      </c>
      <c r="D393" s="246"/>
      <c r="E393" s="97" t="e">
        <f t="shared" si="23"/>
        <v>#DIV/0!</v>
      </c>
      <c r="F393" s="136"/>
      <c r="G393" s="97" t="e">
        <f t="shared" si="24"/>
        <v>#DIV/0!</v>
      </c>
    </row>
    <row r="394" spans="1:7" ht="15">
      <c r="A394" s="492" t="s">
        <v>414</v>
      </c>
      <c r="B394" s="526"/>
      <c r="C394" s="97" t="e">
        <f t="shared" si="22"/>
        <v>#DIV/0!</v>
      </c>
      <c r="D394" s="246"/>
      <c r="E394" s="97" t="e">
        <f t="shared" si="23"/>
        <v>#DIV/0!</v>
      </c>
      <c r="F394" s="136"/>
      <c r="G394" s="97" t="e">
        <f t="shared" si="24"/>
        <v>#DIV/0!</v>
      </c>
    </row>
    <row r="395" spans="1:7" ht="15">
      <c r="A395" s="492" t="s">
        <v>415</v>
      </c>
      <c r="B395" s="526"/>
      <c r="C395" s="97" t="e">
        <f t="shared" si="22"/>
        <v>#DIV/0!</v>
      </c>
      <c r="D395" s="246"/>
      <c r="E395" s="97" t="e">
        <f t="shared" si="23"/>
        <v>#DIV/0!</v>
      </c>
      <c r="F395" s="136"/>
      <c r="G395" s="97" t="e">
        <f t="shared" si="24"/>
        <v>#DIV/0!</v>
      </c>
    </row>
    <row r="396" spans="1:7" ht="15">
      <c r="A396" s="139" t="s">
        <v>406</v>
      </c>
      <c r="B396" s="526"/>
      <c r="C396" s="97" t="e">
        <f t="shared" si="22"/>
        <v>#DIV/0!</v>
      </c>
      <c r="D396" s="246"/>
      <c r="E396" s="97" t="e">
        <f t="shared" si="23"/>
        <v>#DIV/0!</v>
      </c>
      <c r="F396" s="136"/>
      <c r="G396" s="97" t="e">
        <f t="shared" si="24"/>
        <v>#DIV/0!</v>
      </c>
    </row>
    <row r="397" spans="1:7" ht="15">
      <c r="A397" s="140" t="s">
        <v>407</v>
      </c>
      <c r="B397" s="526"/>
      <c r="C397" s="97" t="e">
        <f t="shared" si="22"/>
        <v>#DIV/0!</v>
      </c>
      <c r="D397" s="246"/>
      <c r="E397" s="97" t="e">
        <f t="shared" si="23"/>
        <v>#DIV/0!</v>
      </c>
      <c r="F397" s="136"/>
      <c r="G397" s="97" t="e">
        <f t="shared" si="24"/>
        <v>#DIV/0!</v>
      </c>
    </row>
    <row r="398" spans="1:7" ht="15">
      <c r="A398" s="139" t="s">
        <v>408</v>
      </c>
      <c r="B398" s="526"/>
      <c r="C398" s="97" t="e">
        <f t="shared" si="22"/>
        <v>#DIV/0!</v>
      </c>
      <c r="D398" s="246"/>
      <c r="E398" s="97" t="e">
        <f t="shared" si="23"/>
        <v>#DIV/0!</v>
      </c>
      <c r="F398" s="136"/>
      <c r="G398" s="97" t="e">
        <f t="shared" si="24"/>
        <v>#DIV/0!</v>
      </c>
    </row>
    <row r="399" spans="1:7" ht="15">
      <c r="A399" s="352" t="s">
        <v>409</v>
      </c>
      <c r="B399" s="526"/>
      <c r="C399" s="97" t="e">
        <f t="shared" si="22"/>
        <v>#DIV/0!</v>
      </c>
      <c r="D399" s="246"/>
      <c r="E399" s="97" t="e">
        <f t="shared" si="23"/>
        <v>#DIV/0!</v>
      </c>
      <c r="F399" s="136"/>
      <c r="G399" s="97" t="e">
        <f t="shared" si="24"/>
        <v>#DIV/0!</v>
      </c>
    </row>
    <row r="400" spans="1:7" ht="15">
      <c r="A400" s="351" t="s">
        <v>410</v>
      </c>
      <c r="B400" s="526"/>
      <c r="C400" s="97" t="e">
        <f t="shared" si="22"/>
        <v>#DIV/0!</v>
      </c>
      <c r="D400" s="246"/>
      <c r="E400" s="97" t="e">
        <f t="shared" si="23"/>
        <v>#DIV/0!</v>
      </c>
      <c r="F400" s="136"/>
      <c r="G400" s="97" t="e">
        <f t="shared" si="24"/>
        <v>#DIV/0!</v>
      </c>
    </row>
    <row r="401" spans="1:7" ht="15">
      <c r="A401" s="140" t="s">
        <v>411</v>
      </c>
      <c r="B401" s="526"/>
      <c r="C401" s="97" t="e">
        <f t="shared" si="22"/>
        <v>#DIV/0!</v>
      </c>
      <c r="D401" s="246"/>
      <c r="E401" s="97" t="e">
        <f t="shared" si="23"/>
        <v>#DIV/0!</v>
      </c>
      <c r="F401" s="136"/>
      <c r="G401" s="97" t="e">
        <f t="shared" si="24"/>
        <v>#DIV/0!</v>
      </c>
    </row>
    <row r="402" spans="1:7" ht="15">
      <c r="A402" s="140" t="s">
        <v>412</v>
      </c>
      <c r="B402" s="246"/>
      <c r="C402" s="97" t="e">
        <f t="shared" si="22"/>
        <v>#DIV/0!</v>
      </c>
      <c r="D402" s="246"/>
      <c r="E402" s="97" t="e">
        <f t="shared" si="23"/>
        <v>#DIV/0!</v>
      </c>
      <c r="F402" s="136"/>
      <c r="G402" s="97" t="e">
        <f t="shared" si="24"/>
        <v>#DIV/0!</v>
      </c>
    </row>
    <row r="403" spans="1:7" ht="15">
      <c r="A403" s="298" t="s">
        <v>303</v>
      </c>
      <c r="B403" s="246"/>
      <c r="C403" s="97" t="e">
        <f t="shared" si="22"/>
        <v>#DIV/0!</v>
      </c>
      <c r="D403" s="246"/>
      <c r="E403" s="97" t="e">
        <f t="shared" si="23"/>
        <v>#DIV/0!</v>
      </c>
      <c r="F403" s="136"/>
      <c r="G403" s="97" t="e">
        <f t="shared" si="24"/>
        <v>#DIV/0!</v>
      </c>
    </row>
    <row r="404" spans="1:7" ht="15">
      <c r="A404" s="298" t="s">
        <v>299</v>
      </c>
      <c r="B404" s="246"/>
      <c r="C404" s="97" t="e">
        <f t="shared" si="22"/>
        <v>#DIV/0!</v>
      </c>
      <c r="D404" s="246"/>
      <c r="E404" s="97" t="e">
        <f t="shared" si="23"/>
        <v>#DIV/0!</v>
      </c>
      <c r="F404" s="136"/>
      <c r="G404" s="97" t="e">
        <f t="shared" si="24"/>
        <v>#DIV/0!</v>
      </c>
    </row>
    <row r="405" spans="1:7" ht="15">
      <c r="A405" s="298" t="s">
        <v>300</v>
      </c>
      <c r="B405" s="246"/>
      <c r="C405" s="97" t="e">
        <f t="shared" si="22"/>
        <v>#DIV/0!</v>
      </c>
      <c r="D405" s="246"/>
      <c r="E405" s="97" t="e">
        <f t="shared" si="23"/>
        <v>#DIV/0!</v>
      </c>
      <c r="F405" s="136"/>
      <c r="G405" s="97" t="e">
        <f t="shared" si="24"/>
        <v>#DIV/0!</v>
      </c>
    </row>
    <row r="406" spans="1:7" ht="15">
      <c r="A406" s="350" t="s">
        <v>338</v>
      </c>
      <c r="B406" s="246"/>
      <c r="C406" s="97" t="e">
        <f t="shared" si="22"/>
        <v>#DIV/0!</v>
      </c>
      <c r="D406" s="246"/>
      <c r="E406" s="97" t="e">
        <f t="shared" si="23"/>
        <v>#DIV/0!</v>
      </c>
      <c r="F406" s="136"/>
      <c r="G406" s="97" t="e">
        <f t="shared" si="24"/>
        <v>#DIV/0!</v>
      </c>
    </row>
    <row r="407" spans="1:7" ht="15">
      <c r="A407" s="298" t="s">
        <v>404</v>
      </c>
      <c r="B407" s="246"/>
      <c r="C407" s="97" t="e">
        <f t="shared" si="22"/>
        <v>#DIV/0!</v>
      </c>
      <c r="D407" s="246"/>
      <c r="E407" s="97" t="e">
        <f t="shared" si="23"/>
        <v>#DIV/0!</v>
      </c>
      <c r="F407" s="136"/>
      <c r="G407" s="97" t="e">
        <f t="shared" si="24"/>
        <v>#DIV/0!</v>
      </c>
    </row>
    <row r="408" spans="1:7" ht="15">
      <c r="A408" s="139" t="s">
        <v>371</v>
      </c>
      <c r="B408" s="246"/>
      <c r="C408" s="97" t="e">
        <f t="shared" si="22"/>
        <v>#DIV/0!</v>
      </c>
      <c r="D408" s="246"/>
      <c r="E408" s="97" t="e">
        <f t="shared" si="23"/>
        <v>#DIV/0!</v>
      </c>
      <c r="F408" s="136"/>
      <c r="G408" s="97" t="e">
        <f t="shared" si="24"/>
        <v>#DIV/0!</v>
      </c>
    </row>
    <row r="409" spans="1:7" ht="15">
      <c r="A409" s="139" t="s">
        <v>372</v>
      </c>
      <c r="B409" s="246"/>
      <c r="C409" s="97" t="e">
        <f t="shared" si="22"/>
        <v>#DIV/0!</v>
      </c>
      <c r="D409" s="246"/>
      <c r="E409" s="97" t="e">
        <f t="shared" si="23"/>
        <v>#DIV/0!</v>
      </c>
      <c r="F409" s="136"/>
      <c r="G409" s="97" t="e">
        <f t="shared" si="24"/>
        <v>#DIV/0!</v>
      </c>
    </row>
    <row r="410" spans="1:7" ht="15">
      <c r="A410" s="139" t="s">
        <v>270</v>
      </c>
      <c r="B410" s="246"/>
      <c r="C410" s="97" t="e">
        <f t="shared" si="22"/>
        <v>#DIV/0!</v>
      </c>
      <c r="D410" s="246"/>
      <c r="E410" s="97" t="e">
        <f t="shared" si="23"/>
        <v>#DIV/0!</v>
      </c>
      <c r="F410" s="136"/>
      <c r="G410" s="97" t="e">
        <f t="shared" si="24"/>
        <v>#DIV/0!</v>
      </c>
    </row>
    <row r="411" spans="1:7" ht="15">
      <c r="A411" s="139" t="s">
        <v>271</v>
      </c>
      <c r="B411" s="246"/>
      <c r="C411" s="97" t="e">
        <f t="shared" si="22"/>
        <v>#DIV/0!</v>
      </c>
      <c r="D411" s="246"/>
      <c r="E411" s="97" t="e">
        <f t="shared" si="23"/>
        <v>#DIV/0!</v>
      </c>
      <c r="F411" s="136"/>
      <c r="G411" s="97" t="e">
        <f t="shared" si="24"/>
        <v>#DIV/0!</v>
      </c>
    </row>
    <row r="412" spans="1:7" ht="15">
      <c r="A412" s="139" t="s">
        <v>269</v>
      </c>
      <c r="B412" s="246"/>
      <c r="C412" s="97" t="e">
        <f t="shared" si="22"/>
        <v>#DIV/0!</v>
      </c>
      <c r="D412" s="246"/>
      <c r="E412" s="97" t="e">
        <f t="shared" si="23"/>
        <v>#DIV/0!</v>
      </c>
      <c r="F412" s="136"/>
      <c r="G412" s="97" t="e">
        <f t="shared" si="24"/>
        <v>#DIV/0!</v>
      </c>
    </row>
    <row r="413" spans="1:7" ht="15">
      <c r="A413" s="139" t="s">
        <v>272</v>
      </c>
      <c r="B413" s="246"/>
      <c r="C413" s="97" t="e">
        <f t="shared" si="22"/>
        <v>#DIV/0!</v>
      </c>
      <c r="D413" s="246"/>
      <c r="E413" s="97" t="e">
        <f t="shared" si="23"/>
        <v>#DIV/0!</v>
      </c>
      <c r="F413" s="136"/>
      <c r="G413" s="97" t="e">
        <f t="shared" si="24"/>
        <v>#DIV/0!</v>
      </c>
    </row>
    <row r="414" spans="1:7" ht="15">
      <c r="A414" s="139" t="s">
        <v>302</v>
      </c>
      <c r="B414" s="246"/>
      <c r="C414" s="97" t="e">
        <f t="shared" si="22"/>
        <v>#DIV/0!</v>
      </c>
      <c r="D414" s="246"/>
      <c r="E414" s="97" t="e">
        <f t="shared" si="23"/>
        <v>#DIV/0!</v>
      </c>
      <c r="F414" s="136"/>
      <c r="G414" s="97" t="e">
        <f t="shared" si="24"/>
        <v>#DIV/0!</v>
      </c>
    </row>
    <row r="415" spans="1:7" ht="15">
      <c r="A415" s="139" t="s">
        <v>336</v>
      </c>
      <c r="B415" s="246"/>
      <c r="C415" s="97" t="e">
        <f t="shared" si="22"/>
        <v>#DIV/0!</v>
      </c>
      <c r="D415" s="246"/>
      <c r="E415" s="97" t="e">
        <f t="shared" si="23"/>
        <v>#DIV/0!</v>
      </c>
      <c r="F415" s="136"/>
      <c r="G415" s="97" t="e">
        <f t="shared" si="24"/>
        <v>#DIV/0!</v>
      </c>
    </row>
    <row r="416" spans="1:7" ht="15">
      <c r="A416" s="139" t="s">
        <v>301</v>
      </c>
      <c r="B416" s="246"/>
      <c r="C416" s="97" t="e">
        <f t="shared" si="22"/>
        <v>#DIV/0!</v>
      </c>
      <c r="D416" s="246"/>
      <c r="E416" s="97" t="e">
        <f t="shared" si="23"/>
        <v>#DIV/0!</v>
      </c>
      <c r="F416" s="136"/>
      <c r="G416" s="97" t="e">
        <f t="shared" si="24"/>
        <v>#DIV/0!</v>
      </c>
    </row>
    <row r="417" spans="1:7" ht="15">
      <c r="A417" s="351" t="s">
        <v>339</v>
      </c>
      <c r="B417" s="246"/>
      <c r="C417" s="97" t="e">
        <f t="shared" si="22"/>
        <v>#DIV/0!</v>
      </c>
      <c r="D417" s="246"/>
      <c r="E417" s="97" t="e">
        <f t="shared" si="23"/>
        <v>#DIV/0!</v>
      </c>
      <c r="F417" s="136"/>
      <c r="G417" s="97" t="e">
        <f t="shared" si="24"/>
        <v>#DIV/0!</v>
      </c>
    </row>
    <row r="418" spans="1:7" ht="15">
      <c r="A418" s="351" t="s">
        <v>340</v>
      </c>
      <c r="B418" s="246"/>
      <c r="C418" s="97" t="e">
        <f t="shared" si="22"/>
        <v>#DIV/0!</v>
      </c>
      <c r="D418" s="246"/>
      <c r="E418" s="97" t="e">
        <f t="shared" si="23"/>
        <v>#DIV/0!</v>
      </c>
      <c r="F418" s="136"/>
      <c r="G418" s="97" t="e">
        <f t="shared" si="24"/>
        <v>#DIV/0!</v>
      </c>
    </row>
    <row r="419" spans="1:7" ht="15">
      <c r="A419" s="139" t="s">
        <v>364</v>
      </c>
      <c r="B419" s="246"/>
      <c r="C419" s="97" t="e">
        <f t="shared" si="22"/>
        <v>#DIV/0!</v>
      </c>
      <c r="D419" s="246"/>
      <c r="E419" s="97" t="e">
        <f t="shared" si="23"/>
        <v>#DIV/0!</v>
      </c>
      <c r="F419" s="136"/>
      <c r="G419" s="97" t="e">
        <f t="shared" si="24"/>
        <v>#DIV/0!</v>
      </c>
    </row>
    <row r="420" spans="1:7" ht="15">
      <c r="A420" s="139" t="s">
        <v>365</v>
      </c>
      <c r="B420" s="246"/>
      <c r="C420" s="97" t="e">
        <f t="shared" si="22"/>
        <v>#DIV/0!</v>
      </c>
      <c r="D420" s="246"/>
      <c r="E420" s="97" t="e">
        <f t="shared" si="23"/>
        <v>#DIV/0!</v>
      </c>
      <c r="F420" s="136"/>
      <c r="G420" s="97" t="e">
        <f t="shared" si="24"/>
        <v>#DIV/0!</v>
      </c>
    </row>
    <row r="421" spans="1:7" ht="15">
      <c r="A421" s="139" t="s">
        <v>366</v>
      </c>
      <c r="B421" s="246"/>
      <c r="C421" s="97" t="e">
        <f t="shared" si="22"/>
        <v>#DIV/0!</v>
      </c>
      <c r="D421" s="246"/>
      <c r="E421" s="97" t="e">
        <f t="shared" si="23"/>
        <v>#DIV/0!</v>
      </c>
      <c r="F421" s="136"/>
      <c r="G421" s="97" t="e">
        <f t="shared" si="24"/>
        <v>#DIV/0!</v>
      </c>
    </row>
    <row r="422" spans="1:7" ht="15">
      <c r="A422" s="352" t="s">
        <v>367</v>
      </c>
      <c r="B422" s="246"/>
      <c r="C422" s="97" t="e">
        <f t="shared" si="22"/>
        <v>#DIV/0!</v>
      </c>
      <c r="D422" s="246"/>
      <c r="E422" s="97" t="e">
        <f t="shared" si="23"/>
        <v>#DIV/0!</v>
      </c>
      <c r="F422" s="136"/>
      <c r="G422" s="97" t="e">
        <f t="shared" si="24"/>
        <v>#DIV/0!</v>
      </c>
    </row>
    <row r="423" spans="1:7" ht="15">
      <c r="A423" s="351" t="s">
        <v>370</v>
      </c>
      <c r="B423" s="246"/>
      <c r="C423" s="97" t="e">
        <f t="shared" si="22"/>
        <v>#DIV/0!</v>
      </c>
      <c r="D423" s="246"/>
      <c r="E423" s="97" t="e">
        <f t="shared" si="23"/>
        <v>#DIV/0!</v>
      </c>
      <c r="F423" s="136"/>
      <c r="G423" s="97" t="e">
        <f t="shared" si="24"/>
        <v>#DIV/0!</v>
      </c>
    </row>
    <row r="424" spans="1:7" ht="15">
      <c r="A424" s="139" t="s">
        <v>368</v>
      </c>
      <c r="B424" s="246"/>
      <c r="C424" s="97" t="e">
        <f t="shared" si="22"/>
        <v>#DIV/0!</v>
      </c>
      <c r="D424" s="246"/>
      <c r="E424" s="97" t="e">
        <f t="shared" si="23"/>
        <v>#DIV/0!</v>
      </c>
      <c r="F424" s="136"/>
      <c r="G424" s="97" t="e">
        <f t="shared" si="24"/>
        <v>#DIV/0!</v>
      </c>
    </row>
    <row r="425" spans="1:7" ht="15">
      <c r="A425" s="139" t="s">
        <v>369</v>
      </c>
      <c r="B425" s="246"/>
      <c r="C425" s="97" t="e">
        <f t="shared" si="22"/>
        <v>#DIV/0!</v>
      </c>
      <c r="D425" s="246"/>
      <c r="E425" s="97" t="e">
        <f t="shared" si="23"/>
        <v>#DIV/0!</v>
      </c>
      <c r="F425" s="136"/>
      <c r="G425" s="97" t="e">
        <f t="shared" si="24"/>
        <v>#DIV/0!</v>
      </c>
    </row>
    <row r="426" spans="1:7" ht="15">
      <c r="A426" s="491" t="s">
        <v>380</v>
      </c>
      <c r="B426" s="246"/>
      <c r="C426" s="97" t="e">
        <f t="shared" si="22"/>
        <v>#DIV/0!</v>
      </c>
      <c r="D426" s="246"/>
      <c r="E426" s="97" t="e">
        <f t="shared" si="23"/>
        <v>#DIV/0!</v>
      </c>
      <c r="F426" s="136"/>
      <c r="G426" s="97" t="e">
        <f t="shared" si="24"/>
        <v>#DIV/0!</v>
      </c>
    </row>
    <row r="427" spans="1:7" ht="15">
      <c r="A427" s="298" t="s">
        <v>381</v>
      </c>
      <c r="B427" s="246"/>
      <c r="C427" s="97" t="e">
        <f t="shared" si="22"/>
        <v>#DIV/0!</v>
      </c>
      <c r="D427" s="246"/>
      <c r="E427" s="97" t="e">
        <f t="shared" si="23"/>
        <v>#DIV/0!</v>
      </c>
      <c r="F427" s="136"/>
      <c r="G427" s="97" t="e">
        <f t="shared" si="24"/>
        <v>#DIV/0!</v>
      </c>
    </row>
    <row r="428" spans="1:7" ht="15">
      <c r="A428" s="298" t="s">
        <v>382</v>
      </c>
      <c r="B428" s="246"/>
      <c r="C428" s="97" t="e">
        <f t="shared" si="22"/>
        <v>#DIV/0!</v>
      </c>
      <c r="D428" s="246"/>
      <c r="E428" s="97" t="e">
        <f t="shared" si="23"/>
        <v>#DIV/0!</v>
      </c>
      <c r="F428" s="136"/>
      <c r="G428" s="97" t="e">
        <f t="shared" si="24"/>
        <v>#DIV/0!</v>
      </c>
    </row>
    <row r="429" spans="1:7" ht="15">
      <c r="A429" s="350" t="s">
        <v>417</v>
      </c>
      <c r="B429" s="246"/>
      <c r="C429" s="97" t="e">
        <f t="shared" si="22"/>
        <v>#DIV/0!</v>
      </c>
      <c r="D429" s="246"/>
      <c r="E429" s="97" t="e">
        <f t="shared" si="23"/>
        <v>#DIV/0!</v>
      </c>
      <c r="F429" s="136"/>
      <c r="G429" s="97" t="e">
        <f t="shared" si="24"/>
        <v>#DIV/0!</v>
      </c>
    </row>
    <row r="430" spans="1:7" ht="15">
      <c r="A430" s="139" t="s">
        <v>292</v>
      </c>
      <c r="B430" s="246"/>
      <c r="C430" s="97" t="e">
        <f t="shared" si="22"/>
        <v>#DIV/0!</v>
      </c>
      <c r="D430" s="246"/>
      <c r="E430" s="97" t="e">
        <f t="shared" si="23"/>
        <v>#DIV/0!</v>
      </c>
      <c r="F430" s="136"/>
      <c r="G430" s="97" t="e">
        <f t="shared" si="24"/>
        <v>#DIV/0!</v>
      </c>
    </row>
    <row r="431" spans="1:7" ht="16.5" customHeight="1">
      <c r="A431" s="139" t="s">
        <v>293</v>
      </c>
      <c r="B431" s="247"/>
      <c r="C431" s="97" t="e">
        <f t="shared" si="22"/>
        <v>#DIV/0!</v>
      </c>
      <c r="D431" s="246"/>
      <c r="E431" s="97" t="e">
        <f t="shared" si="23"/>
        <v>#DIV/0!</v>
      </c>
      <c r="F431" s="136"/>
      <c r="G431" s="97" t="e">
        <f t="shared" si="24"/>
        <v>#DIV/0!</v>
      </c>
    </row>
    <row r="432" spans="1:7" ht="15">
      <c r="A432" s="352" t="s">
        <v>341</v>
      </c>
      <c r="B432" s="136"/>
      <c r="C432" s="97" t="e">
        <f t="shared" si="22"/>
        <v>#DIV/0!</v>
      </c>
      <c r="D432" s="246"/>
      <c r="E432" s="97" t="e">
        <f t="shared" si="23"/>
        <v>#DIV/0!</v>
      </c>
      <c r="F432" s="136"/>
      <c r="G432" s="97" t="e">
        <f t="shared" si="24"/>
        <v>#DIV/0!</v>
      </c>
    </row>
    <row r="433" spans="1:7" ht="15">
      <c r="A433" s="139" t="s">
        <v>294</v>
      </c>
      <c r="B433" s="136"/>
      <c r="C433" s="97" t="e">
        <f t="shared" si="22"/>
        <v>#DIV/0!</v>
      </c>
      <c r="D433" s="246"/>
      <c r="E433" s="97" t="e">
        <f t="shared" si="23"/>
        <v>#DIV/0!</v>
      </c>
      <c r="F433" s="136"/>
      <c r="G433" s="97" t="e">
        <f t="shared" si="24"/>
        <v>#DIV/0!</v>
      </c>
    </row>
    <row r="434" spans="1:7" ht="15">
      <c r="A434" s="139" t="s">
        <v>295</v>
      </c>
      <c r="B434" s="136"/>
      <c r="C434" s="97" t="e">
        <f t="shared" si="22"/>
        <v>#DIV/0!</v>
      </c>
      <c r="D434" s="246"/>
      <c r="E434" s="97" t="e">
        <f t="shared" si="23"/>
        <v>#DIV/0!</v>
      </c>
      <c r="F434" s="136"/>
      <c r="G434" s="97" t="e">
        <f t="shared" si="24"/>
        <v>#DIV/0!</v>
      </c>
    </row>
    <row r="435" spans="1:7" ht="15">
      <c r="A435" s="139" t="s">
        <v>296</v>
      </c>
      <c r="B435" s="136"/>
      <c r="C435" s="97" t="e">
        <f t="shared" si="22"/>
        <v>#DIV/0!</v>
      </c>
      <c r="D435" s="246"/>
      <c r="E435" s="97" t="e">
        <f t="shared" si="23"/>
        <v>#DIV/0!</v>
      </c>
      <c r="F435" s="136"/>
      <c r="G435" s="97" t="e">
        <f t="shared" si="24"/>
        <v>#DIV/0!</v>
      </c>
    </row>
    <row r="436" spans="1:7" ht="15">
      <c r="A436" s="139" t="s">
        <v>326</v>
      </c>
      <c r="B436" s="136"/>
      <c r="C436" s="97" t="e">
        <f t="shared" si="22"/>
        <v>#DIV/0!</v>
      </c>
      <c r="D436" s="246"/>
      <c r="E436" s="97" t="e">
        <f t="shared" si="23"/>
        <v>#DIV/0!</v>
      </c>
      <c r="F436" s="136"/>
      <c r="G436" s="97" t="e">
        <f t="shared" si="24"/>
        <v>#DIV/0!</v>
      </c>
    </row>
    <row r="437" spans="1:7" ht="14.25">
      <c r="A437" s="139" t="s">
        <v>358</v>
      </c>
      <c r="B437" s="136"/>
      <c r="C437" s="97" t="e">
        <f t="shared" si="22"/>
        <v>#DIV/0!</v>
      </c>
      <c r="D437" s="246"/>
      <c r="E437" s="97" t="e">
        <f t="shared" si="23"/>
        <v>#DIV/0!</v>
      </c>
      <c r="F437" s="136"/>
      <c r="G437" s="97" t="e">
        <f t="shared" si="24"/>
        <v>#DIV/0!</v>
      </c>
    </row>
    <row r="438" spans="1:7" ht="14.25">
      <c r="A438" s="139" t="s">
        <v>359</v>
      </c>
      <c r="B438" s="136"/>
      <c r="C438" s="97" t="e">
        <f t="shared" si="22"/>
        <v>#DIV/0!</v>
      </c>
      <c r="D438" s="246"/>
      <c r="E438" s="97" t="e">
        <f t="shared" si="23"/>
        <v>#DIV/0!</v>
      </c>
      <c r="F438" s="136"/>
      <c r="G438" s="97" t="e">
        <f t="shared" si="24"/>
        <v>#DIV/0!</v>
      </c>
    </row>
    <row r="439" spans="1:7" ht="14.25">
      <c r="A439" s="139" t="s">
        <v>286</v>
      </c>
      <c r="B439" s="136"/>
      <c r="C439" s="97" t="e">
        <f t="shared" si="22"/>
        <v>#DIV/0!</v>
      </c>
      <c r="D439" s="246"/>
      <c r="E439" s="97" t="e">
        <f t="shared" si="23"/>
        <v>#DIV/0!</v>
      </c>
      <c r="F439" s="136"/>
      <c r="G439" s="97" t="e">
        <f t="shared" si="24"/>
        <v>#DIV/0!</v>
      </c>
    </row>
    <row r="440" spans="1:7" ht="14.25">
      <c r="A440" s="139" t="s">
        <v>287</v>
      </c>
      <c r="B440" s="136"/>
      <c r="C440" s="97" t="e">
        <f t="shared" si="22"/>
        <v>#DIV/0!</v>
      </c>
      <c r="D440" s="246"/>
      <c r="E440" s="97" t="e">
        <f t="shared" si="23"/>
        <v>#DIV/0!</v>
      </c>
      <c r="F440" s="136"/>
      <c r="G440" s="97" t="e">
        <f t="shared" si="24"/>
        <v>#DIV/0!</v>
      </c>
    </row>
    <row r="441" spans="1:7" ht="14.25">
      <c r="A441" s="139" t="s">
        <v>288</v>
      </c>
      <c r="B441" s="136"/>
      <c r="C441" s="97" t="e">
        <f t="shared" si="22"/>
        <v>#DIV/0!</v>
      </c>
      <c r="D441" s="246"/>
      <c r="E441" s="97" t="e">
        <f t="shared" si="23"/>
        <v>#DIV/0!</v>
      </c>
      <c r="F441" s="136"/>
      <c r="G441" s="97" t="e">
        <f t="shared" si="24"/>
        <v>#DIV/0!</v>
      </c>
    </row>
    <row r="442" spans="1:7" ht="14.25">
      <c r="A442" s="139" t="s">
        <v>289</v>
      </c>
      <c r="B442" s="136"/>
      <c r="C442" s="97" t="e">
        <f t="shared" si="22"/>
        <v>#DIV/0!</v>
      </c>
      <c r="D442" s="246"/>
      <c r="E442" s="97" t="e">
        <f t="shared" si="23"/>
        <v>#DIV/0!</v>
      </c>
      <c r="F442" s="136"/>
      <c r="G442" s="97" t="e">
        <f t="shared" si="24"/>
        <v>#DIV/0!</v>
      </c>
    </row>
    <row r="443" spans="1:7" ht="14.25">
      <c r="A443" s="139" t="s">
        <v>290</v>
      </c>
      <c r="B443" s="136"/>
      <c r="C443" s="97" t="e">
        <f t="shared" si="22"/>
        <v>#DIV/0!</v>
      </c>
      <c r="D443" s="246"/>
      <c r="E443" s="97" t="e">
        <f t="shared" si="23"/>
        <v>#DIV/0!</v>
      </c>
      <c r="F443" s="136"/>
      <c r="G443" s="97" t="e">
        <f t="shared" si="24"/>
        <v>#DIV/0!</v>
      </c>
    </row>
    <row r="444" spans="1:7" ht="14.25">
      <c r="A444" s="139" t="s">
        <v>373</v>
      </c>
      <c r="B444" s="136"/>
      <c r="C444" s="97" t="e">
        <f t="shared" si="22"/>
        <v>#DIV/0!</v>
      </c>
      <c r="D444" s="246"/>
      <c r="E444" s="97" t="e">
        <f t="shared" si="23"/>
        <v>#DIV/0!</v>
      </c>
      <c r="F444" s="136"/>
      <c r="G444" s="97" t="e">
        <f t="shared" si="24"/>
        <v>#DIV/0!</v>
      </c>
    </row>
    <row r="445" spans="1:7" ht="14.25">
      <c r="A445" s="139" t="s">
        <v>360</v>
      </c>
      <c r="B445" s="136"/>
      <c r="C445" s="97" t="e">
        <f t="shared" si="22"/>
        <v>#DIV/0!</v>
      </c>
      <c r="D445" s="246"/>
      <c r="E445" s="97" t="e">
        <f t="shared" si="23"/>
        <v>#DIV/0!</v>
      </c>
      <c r="F445" s="136"/>
      <c r="G445" s="97" t="e">
        <f t="shared" si="24"/>
        <v>#DIV/0!</v>
      </c>
    </row>
    <row r="446" spans="1:7" ht="15" thickBot="1">
      <c r="A446" s="354" t="s">
        <v>416</v>
      </c>
      <c r="B446" s="353"/>
      <c r="C446" s="97" t="e">
        <f t="shared" si="22"/>
        <v>#DIV/0!</v>
      </c>
      <c r="D446" s="246"/>
      <c r="E446" s="97" t="e">
        <f t="shared" si="23"/>
        <v>#DIV/0!</v>
      </c>
      <c r="F446" s="136"/>
      <c r="G446" s="97" t="e">
        <f t="shared" si="24"/>
        <v>#DIV/0!</v>
      </c>
    </row>
    <row r="447" spans="1:7" ht="16.5" thickBot="1">
      <c r="A447" s="677" t="s">
        <v>312</v>
      </c>
      <c r="B447" s="678">
        <f>SUM(B390:B446)</f>
        <v>0</v>
      </c>
      <c r="C447" s="698"/>
      <c r="D447" s="678">
        <f>SUM(D390:D446)</f>
        <v>0</v>
      </c>
      <c r="E447" s="698"/>
      <c r="F447" s="678">
        <f>SUM(F390:F446)</f>
        <v>0</v>
      </c>
      <c r="G447" s="699"/>
    </row>
    <row r="448" spans="1:6" ht="16.5" thickBot="1">
      <c r="A448" s="361" t="s">
        <v>311</v>
      </c>
      <c r="B448" s="362">
        <f>SUM('Plan2 - UTI'!E134:E137)</f>
        <v>0</v>
      </c>
      <c r="D448" s="363">
        <f>'Plan2 - UTI'!E138</f>
        <v>0</v>
      </c>
      <c r="E448" s="32"/>
      <c r="F448" s="362">
        <f>'Plan2 - UTI'!E139</f>
        <v>0</v>
      </c>
    </row>
    <row r="449" spans="1:7" ht="15" thickBot="1">
      <c r="A449" s="17"/>
      <c r="B449" s="33"/>
      <c r="C449" s="32"/>
      <c r="D449" s="33"/>
      <c r="E449" s="32"/>
      <c r="F449" s="33"/>
      <c r="G449" s="32"/>
    </row>
    <row r="450" spans="1:7" ht="16.5" thickBot="1">
      <c r="A450" s="669" t="s">
        <v>46</v>
      </c>
      <c r="B450" s="670" t="s">
        <v>81</v>
      </c>
      <c r="C450" s="671"/>
      <c r="D450" s="672" t="s">
        <v>90</v>
      </c>
      <c r="E450" s="673"/>
      <c r="F450" s="670" t="s">
        <v>196</v>
      </c>
      <c r="G450" s="702"/>
    </row>
    <row r="451" spans="1:7" ht="45.75" thickBot="1">
      <c r="A451" s="142" t="s">
        <v>252</v>
      </c>
      <c r="B451" s="143" t="s">
        <v>309</v>
      </c>
      <c r="C451" s="308" t="s">
        <v>254</v>
      </c>
      <c r="D451" s="143" t="s">
        <v>309</v>
      </c>
      <c r="E451" s="308" t="s">
        <v>254</v>
      </c>
      <c r="F451" s="143" t="s">
        <v>309</v>
      </c>
      <c r="G451" s="308" t="s">
        <v>254</v>
      </c>
    </row>
    <row r="452" spans="1:7" ht="15">
      <c r="A452" s="139" t="s">
        <v>285</v>
      </c>
      <c r="B452" s="245"/>
      <c r="C452" s="97" t="e">
        <f aca="true" t="shared" si="25" ref="C452:C508">B452/B$509*100</f>
        <v>#DIV/0!</v>
      </c>
      <c r="D452" s="246"/>
      <c r="E452" s="97" t="e">
        <f aca="true" t="shared" si="26" ref="E452:E508">D452/D$509*100</f>
        <v>#DIV/0!</v>
      </c>
      <c r="F452" s="136"/>
      <c r="G452" s="97" t="e">
        <f aca="true" t="shared" si="27" ref="G452:G508">F452/F$509*100</f>
        <v>#DIV/0!</v>
      </c>
    </row>
    <row r="453" spans="1:7" ht="15">
      <c r="A453" s="139" t="s">
        <v>327</v>
      </c>
      <c r="B453" s="526"/>
      <c r="C453" s="97" t="e">
        <f t="shared" si="25"/>
        <v>#DIV/0!</v>
      </c>
      <c r="D453" s="246"/>
      <c r="E453" s="97" t="e">
        <f t="shared" si="26"/>
        <v>#DIV/0!</v>
      </c>
      <c r="F453" s="136"/>
      <c r="G453" s="97" t="e">
        <f t="shared" si="27"/>
        <v>#DIV/0!</v>
      </c>
    </row>
    <row r="454" spans="1:7" ht="15">
      <c r="A454" s="352" t="s">
        <v>337</v>
      </c>
      <c r="B454" s="526"/>
      <c r="C454" s="97" t="e">
        <f t="shared" si="25"/>
        <v>#DIV/0!</v>
      </c>
      <c r="D454" s="246"/>
      <c r="E454" s="97" t="e">
        <f t="shared" si="26"/>
        <v>#DIV/0!</v>
      </c>
      <c r="F454" s="136"/>
      <c r="G454" s="97" t="e">
        <f t="shared" si="27"/>
        <v>#DIV/0!</v>
      </c>
    </row>
    <row r="455" spans="1:7" ht="15">
      <c r="A455" s="139" t="s">
        <v>413</v>
      </c>
      <c r="B455" s="526"/>
      <c r="C455" s="97" t="e">
        <f t="shared" si="25"/>
        <v>#DIV/0!</v>
      </c>
      <c r="D455" s="246"/>
      <c r="E455" s="97" t="e">
        <f t="shared" si="26"/>
        <v>#DIV/0!</v>
      </c>
      <c r="F455" s="136"/>
      <c r="G455" s="97" t="e">
        <f t="shared" si="27"/>
        <v>#DIV/0!</v>
      </c>
    </row>
    <row r="456" spans="1:7" ht="15">
      <c r="A456" s="492" t="s">
        <v>414</v>
      </c>
      <c r="B456" s="526"/>
      <c r="C456" s="97" t="e">
        <f t="shared" si="25"/>
        <v>#DIV/0!</v>
      </c>
      <c r="D456" s="246"/>
      <c r="E456" s="97" t="e">
        <f t="shared" si="26"/>
        <v>#DIV/0!</v>
      </c>
      <c r="F456" s="136"/>
      <c r="G456" s="97" t="e">
        <f t="shared" si="27"/>
        <v>#DIV/0!</v>
      </c>
    </row>
    <row r="457" spans="1:7" ht="15">
      <c r="A457" s="492" t="s">
        <v>415</v>
      </c>
      <c r="B457" s="526"/>
      <c r="C457" s="97" t="e">
        <f t="shared" si="25"/>
        <v>#DIV/0!</v>
      </c>
      <c r="D457" s="246"/>
      <c r="E457" s="97" t="e">
        <f t="shared" si="26"/>
        <v>#DIV/0!</v>
      </c>
      <c r="F457" s="136"/>
      <c r="G457" s="97" t="e">
        <f t="shared" si="27"/>
        <v>#DIV/0!</v>
      </c>
    </row>
    <row r="458" spans="1:7" ht="15">
      <c r="A458" s="139" t="s">
        <v>406</v>
      </c>
      <c r="B458" s="526"/>
      <c r="C458" s="97" t="e">
        <f t="shared" si="25"/>
        <v>#DIV/0!</v>
      </c>
      <c r="D458" s="246"/>
      <c r="E458" s="97" t="e">
        <f t="shared" si="26"/>
        <v>#DIV/0!</v>
      </c>
      <c r="F458" s="136"/>
      <c r="G458" s="97" t="e">
        <f t="shared" si="27"/>
        <v>#DIV/0!</v>
      </c>
    </row>
    <row r="459" spans="1:7" ht="15">
      <c r="A459" s="140" t="s">
        <v>407</v>
      </c>
      <c r="B459" s="526"/>
      <c r="C459" s="97" t="e">
        <f t="shared" si="25"/>
        <v>#DIV/0!</v>
      </c>
      <c r="D459" s="246"/>
      <c r="E459" s="97" t="e">
        <f t="shared" si="26"/>
        <v>#DIV/0!</v>
      </c>
      <c r="F459" s="136"/>
      <c r="G459" s="97" t="e">
        <f t="shared" si="27"/>
        <v>#DIV/0!</v>
      </c>
    </row>
    <row r="460" spans="1:7" ht="15">
      <c r="A460" s="139" t="s">
        <v>408</v>
      </c>
      <c r="B460" s="526"/>
      <c r="C460" s="97" t="e">
        <f t="shared" si="25"/>
        <v>#DIV/0!</v>
      </c>
      <c r="D460" s="246"/>
      <c r="E460" s="97" t="e">
        <f t="shared" si="26"/>
        <v>#DIV/0!</v>
      </c>
      <c r="F460" s="136"/>
      <c r="G460" s="97" t="e">
        <f t="shared" si="27"/>
        <v>#DIV/0!</v>
      </c>
    </row>
    <row r="461" spans="1:7" ht="15">
      <c r="A461" s="352" t="s">
        <v>409</v>
      </c>
      <c r="B461" s="526"/>
      <c r="C461" s="97" t="e">
        <f t="shared" si="25"/>
        <v>#DIV/0!</v>
      </c>
      <c r="D461" s="246"/>
      <c r="E461" s="97" t="e">
        <f t="shared" si="26"/>
        <v>#DIV/0!</v>
      </c>
      <c r="F461" s="136"/>
      <c r="G461" s="97" t="e">
        <f t="shared" si="27"/>
        <v>#DIV/0!</v>
      </c>
    </row>
    <row r="462" spans="1:7" ht="15">
      <c r="A462" s="351" t="s">
        <v>410</v>
      </c>
      <c r="B462" s="526"/>
      <c r="C462" s="97" t="e">
        <f t="shared" si="25"/>
        <v>#DIV/0!</v>
      </c>
      <c r="D462" s="246"/>
      <c r="E462" s="97" t="e">
        <f t="shared" si="26"/>
        <v>#DIV/0!</v>
      </c>
      <c r="F462" s="136"/>
      <c r="G462" s="97" t="e">
        <f t="shared" si="27"/>
        <v>#DIV/0!</v>
      </c>
    </row>
    <row r="463" spans="1:7" ht="15">
      <c r="A463" s="140" t="s">
        <v>411</v>
      </c>
      <c r="B463" s="526"/>
      <c r="C463" s="97" t="e">
        <f t="shared" si="25"/>
        <v>#DIV/0!</v>
      </c>
      <c r="D463" s="246"/>
      <c r="E463" s="97" t="e">
        <f t="shared" si="26"/>
        <v>#DIV/0!</v>
      </c>
      <c r="F463" s="136"/>
      <c r="G463" s="97" t="e">
        <f t="shared" si="27"/>
        <v>#DIV/0!</v>
      </c>
    </row>
    <row r="464" spans="1:7" ht="15">
      <c r="A464" s="140" t="s">
        <v>412</v>
      </c>
      <c r="B464" s="246"/>
      <c r="C464" s="97" t="e">
        <f t="shared" si="25"/>
        <v>#DIV/0!</v>
      </c>
      <c r="D464" s="246"/>
      <c r="E464" s="97" t="e">
        <f t="shared" si="26"/>
        <v>#DIV/0!</v>
      </c>
      <c r="F464" s="136"/>
      <c r="G464" s="97" t="e">
        <f t="shared" si="27"/>
        <v>#DIV/0!</v>
      </c>
    </row>
    <row r="465" spans="1:7" ht="15">
      <c r="A465" s="298" t="s">
        <v>303</v>
      </c>
      <c r="B465" s="246"/>
      <c r="C465" s="97" t="e">
        <f t="shared" si="25"/>
        <v>#DIV/0!</v>
      </c>
      <c r="D465" s="246"/>
      <c r="E465" s="97" t="e">
        <f t="shared" si="26"/>
        <v>#DIV/0!</v>
      </c>
      <c r="F465" s="136"/>
      <c r="G465" s="97" t="e">
        <f t="shared" si="27"/>
        <v>#DIV/0!</v>
      </c>
    </row>
    <row r="466" spans="1:7" ht="15">
      <c r="A466" s="298" t="s">
        <v>299</v>
      </c>
      <c r="B466" s="246"/>
      <c r="C466" s="97" t="e">
        <f t="shared" si="25"/>
        <v>#DIV/0!</v>
      </c>
      <c r="D466" s="246"/>
      <c r="E466" s="97" t="e">
        <f t="shared" si="26"/>
        <v>#DIV/0!</v>
      </c>
      <c r="F466" s="136"/>
      <c r="G466" s="97" t="e">
        <f t="shared" si="27"/>
        <v>#DIV/0!</v>
      </c>
    </row>
    <row r="467" spans="1:7" ht="15">
      <c r="A467" s="298" t="s">
        <v>300</v>
      </c>
      <c r="B467" s="246"/>
      <c r="C467" s="97" t="e">
        <f t="shared" si="25"/>
        <v>#DIV/0!</v>
      </c>
      <c r="D467" s="246"/>
      <c r="E467" s="97" t="e">
        <f t="shared" si="26"/>
        <v>#DIV/0!</v>
      </c>
      <c r="F467" s="136"/>
      <c r="G467" s="97" t="e">
        <f t="shared" si="27"/>
        <v>#DIV/0!</v>
      </c>
    </row>
    <row r="468" spans="1:7" ht="15">
      <c r="A468" s="350" t="s">
        <v>338</v>
      </c>
      <c r="B468" s="246"/>
      <c r="C468" s="97" t="e">
        <f t="shared" si="25"/>
        <v>#DIV/0!</v>
      </c>
      <c r="D468" s="246"/>
      <c r="E468" s="97" t="e">
        <f t="shared" si="26"/>
        <v>#DIV/0!</v>
      </c>
      <c r="F468" s="136"/>
      <c r="G468" s="97" t="e">
        <f t="shared" si="27"/>
        <v>#DIV/0!</v>
      </c>
    </row>
    <row r="469" spans="1:7" ht="15">
      <c r="A469" s="298" t="s">
        <v>404</v>
      </c>
      <c r="B469" s="246"/>
      <c r="C469" s="97" t="e">
        <f t="shared" si="25"/>
        <v>#DIV/0!</v>
      </c>
      <c r="D469" s="246"/>
      <c r="E469" s="97" t="e">
        <f t="shared" si="26"/>
        <v>#DIV/0!</v>
      </c>
      <c r="F469" s="136"/>
      <c r="G469" s="97" t="e">
        <f t="shared" si="27"/>
        <v>#DIV/0!</v>
      </c>
    </row>
    <row r="470" spans="1:7" ht="15">
      <c r="A470" s="139" t="s">
        <v>371</v>
      </c>
      <c r="B470" s="246"/>
      <c r="C470" s="97" t="e">
        <f t="shared" si="25"/>
        <v>#DIV/0!</v>
      </c>
      <c r="D470" s="246"/>
      <c r="E470" s="97" t="e">
        <f t="shared" si="26"/>
        <v>#DIV/0!</v>
      </c>
      <c r="F470" s="136"/>
      <c r="G470" s="97" t="e">
        <f t="shared" si="27"/>
        <v>#DIV/0!</v>
      </c>
    </row>
    <row r="471" spans="1:7" ht="15">
      <c r="A471" s="139" t="s">
        <v>372</v>
      </c>
      <c r="B471" s="246"/>
      <c r="C471" s="97" t="e">
        <f t="shared" si="25"/>
        <v>#DIV/0!</v>
      </c>
      <c r="D471" s="246"/>
      <c r="E471" s="97" t="e">
        <f t="shared" si="26"/>
        <v>#DIV/0!</v>
      </c>
      <c r="F471" s="136"/>
      <c r="G471" s="97" t="e">
        <f t="shared" si="27"/>
        <v>#DIV/0!</v>
      </c>
    </row>
    <row r="472" spans="1:7" ht="15">
      <c r="A472" s="139" t="s">
        <v>270</v>
      </c>
      <c r="B472" s="246"/>
      <c r="C472" s="97" t="e">
        <f t="shared" si="25"/>
        <v>#DIV/0!</v>
      </c>
      <c r="D472" s="246"/>
      <c r="E472" s="97" t="e">
        <f t="shared" si="26"/>
        <v>#DIV/0!</v>
      </c>
      <c r="F472" s="136"/>
      <c r="G472" s="97" t="e">
        <f t="shared" si="27"/>
        <v>#DIV/0!</v>
      </c>
    </row>
    <row r="473" spans="1:7" ht="15">
      <c r="A473" s="139" t="s">
        <v>271</v>
      </c>
      <c r="B473" s="246"/>
      <c r="C473" s="97" t="e">
        <f t="shared" si="25"/>
        <v>#DIV/0!</v>
      </c>
      <c r="D473" s="246"/>
      <c r="E473" s="97" t="e">
        <f t="shared" si="26"/>
        <v>#DIV/0!</v>
      </c>
      <c r="F473" s="136"/>
      <c r="G473" s="97" t="e">
        <f t="shared" si="27"/>
        <v>#DIV/0!</v>
      </c>
    </row>
    <row r="474" spans="1:7" ht="15">
      <c r="A474" s="139" t="s">
        <v>269</v>
      </c>
      <c r="B474" s="246"/>
      <c r="C474" s="97" t="e">
        <f t="shared" si="25"/>
        <v>#DIV/0!</v>
      </c>
      <c r="D474" s="246"/>
      <c r="E474" s="97" t="e">
        <f t="shared" si="26"/>
        <v>#DIV/0!</v>
      </c>
      <c r="F474" s="136"/>
      <c r="G474" s="97" t="e">
        <f t="shared" si="27"/>
        <v>#DIV/0!</v>
      </c>
    </row>
    <row r="475" spans="1:7" ht="15">
      <c r="A475" s="139" t="s">
        <v>272</v>
      </c>
      <c r="B475" s="246"/>
      <c r="C475" s="97" t="e">
        <f t="shared" si="25"/>
        <v>#DIV/0!</v>
      </c>
      <c r="D475" s="246"/>
      <c r="E475" s="97" t="e">
        <f t="shared" si="26"/>
        <v>#DIV/0!</v>
      </c>
      <c r="F475" s="136"/>
      <c r="G475" s="97" t="e">
        <f t="shared" si="27"/>
        <v>#DIV/0!</v>
      </c>
    </row>
    <row r="476" spans="1:7" ht="15">
      <c r="A476" s="139" t="s">
        <v>302</v>
      </c>
      <c r="B476" s="246"/>
      <c r="C476" s="97" t="e">
        <f t="shared" si="25"/>
        <v>#DIV/0!</v>
      </c>
      <c r="D476" s="246"/>
      <c r="E476" s="97" t="e">
        <f t="shared" si="26"/>
        <v>#DIV/0!</v>
      </c>
      <c r="F476" s="136"/>
      <c r="G476" s="97" t="e">
        <f t="shared" si="27"/>
        <v>#DIV/0!</v>
      </c>
    </row>
    <row r="477" spans="1:7" ht="15">
      <c r="A477" s="139" t="s">
        <v>336</v>
      </c>
      <c r="B477" s="246"/>
      <c r="C477" s="97" t="e">
        <f t="shared" si="25"/>
        <v>#DIV/0!</v>
      </c>
      <c r="D477" s="246"/>
      <c r="E477" s="97" t="e">
        <f t="shared" si="26"/>
        <v>#DIV/0!</v>
      </c>
      <c r="F477" s="136"/>
      <c r="G477" s="97" t="e">
        <f t="shared" si="27"/>
        <v>#DIV/0!</v>
      </c>
    </row>
    <row r="478" spans="1:7" ht="15">
      <c r="A478" s="139" t="s">
        <v>301</v>
      </c>
      <c r="B478" s="246"/>
      <c r="C478" s="97" t="e">
        <f t="shared" si="25"/>
        <v>#DIV/0!</v>
      </c>
      <c r="D478" s="246"/>
      <c r="E478" s="97" t="e">
        <f t="shared" si="26"/>
        <v>#DIV/0!</v>
      </c>
      <c r="F478" s="136"/>
      <c r="G478" s="97" t="e">
        <f t="shared" si="27"/>
        <v>#DIV/0!</v>
      </c>
    </row>
    <row r="479" spans="1:7" ht="15">
      <c r="A479" s="351" t="s">
        <v>339</v>
      </c>
      <c r="B479" s="246"/>
      <c r="C479" s="97" t="e">
        <f t="shared" si="25"/>
        <v>#DIV/0!</v>
      </c>
      <c r="D479" s="246"/>
      <c r="E479" s="97" t="e">
        <f t="shared" si="26"/>
        <v>#DIV/0!</v>
      </c>
      <c r="F479" s="136"/>
      <c r="G479" s="97" t="e">
        <f t="shared" si="27"/>
        <v>#DIV/0!</v>
      </c>
    </row>
    <row r="480" spans="1:7" ht="15">
      <c r="A480" s="351" t="s">
        <v>340</v>
      </c>
      <c r="B480" s="246"/>
      <c r="C480" s="97" t="e">
        <f t="shared" si="25"/>
        <v>#DIV/0!</v>
      </c>
      <c r="D480" s="246"/>
      <c r="E480" s="97" t="e">
        <f t="shared" si="26"/>
        <v>#DIV/0!</v>
      </c>
      <c r="F480" s="136"/>
      <c r="G480" s="97" t="e">
        <f t="shared" si="27"/>
        <v>#DIV/0!</v>
      </c>
    </row>
    <row r="481" spans="1:7" ht="15">
      <c r="A481" s="139" t="s">
        <v>364</v>
      </c>
      <c r="B481" s="246"/>
      <c r="C481" s="97" t="e">
        <f t="shared" si="25"/>
        <v>#DIV/0!</v>
      </c>
      <c r="D481" s="246"/>
      <c r="E481" s="97" t="e">
        <f t="shared" si="26"/>
        <v>#DIV/0!</v>
      </c>
      <c r="F481" s="136"/>
      <c r="G481" s="97" t="e">
        <f t="shared" si="27"/>
        <v>#DIV/0!</v>
      </c>
    </row>
    <row r="482" spans="1:7" ht="15">
      <c r="A482" s="139" t="s">
        <v>365</v>
      </c>
      <c r="B482" s="246"/>
      <c r="C482" s="97" t="e">
        <f t="shared" si="25"/>
        <v>#DIV/0!</v>
      </c>
      <c r="D482" s="246"/>
      <c r="E482" s="97" t="e">
        <f t="shared" si="26"/>
        <v>#DIV/0!</v>
      </c>
      <c r="F482" s="136"/>
      <c r="G482" s="97" t="e">
        <f t="shared" si="27"/>
        <v>#DIV/0!</v>
      </c>
    </row>
    <row r="483" spans="1:7" ht="15">
      <c r="A483" s="139" t="s">
        <v>366</v>
      </c>
      <c r="B483" s="246"/>
      <c r="C483" s="97" t="e">
        <f t="shared" si="25"/>
        <v>#DIV/0!</v>
      </c>
      <c r="D483" s="246"/>
      <c r="E483" s="97" t="e">
        <f t="shared" si="26"/>
        <v>#DIV/0!</v>
      </c>
      <c r="F483" s="136"/>
      <c r="G483" s="97" t="e">
        <f t="shared" si="27"/>
        <v>#DIV/0!</v>
      </c>
    </row>
    <row r="484" spans="1:7" ht="15">
      <c r="A484" s="352" t="s">
        <v>367</v>
      </c>
      <c r="B484" s="246"/>
      <c r="C484" s="97" t="e">
        <f t="shared" si="25"/>
        <v>#DIV/0!</v>
      </c>
      <c r="D484" s="246"/>
      <c r="E484" s="97" t="e">
        <f t="shared" si="26"/>
        <v>#DIV/0!</v>
      </c>
      <c r="F484" s="136"/>
      <c r="G484" s="97" t="e">
        <f t="shared" si="27"/>
        <v>#DIV/0!</v>
      </c>
    </row>
    <row r="485" spans="1:7" ht="15">
      <c r="A485" s="351" t="s">
        <v>370</v>
      </c>
      <c r="B485" s="246"/>
      <c r="C485" s="97" t="e">
        <f t="shared" si="25"/>
        <v>#DIV/0!</v>
      </c>
      <c r="D485" s="246"/>
      <c r="E485" s="97" t="e">
        <f t="shared" si="26"/>
        <v>#DIV/0!</v>
      </c>
      <c r="F485" s="136"/>
      <c r="G485" s="97" t="e">
        <f t="shared" si="27"/>
        <v>#DIV/0!</v>
      </c>
    </row>
    <row r="486" spans="1:7" ht="15">
      <c r="A486" s="139" t="s">
        <v>368</v>
      </c>
      <c r="B486" s="246"/>
      <c r="C486" s="97" t="e">
        <f t="shared" si="25"/>
        <v>#DIV/0!</v>
      </c>
      <c r="D486" s="246"/>
      <c r="E486" s="97" t="e">
        <f t="shared" si="26"/>
        <v>#DIV/0!</v>
      </c>
      <c r="F486" s="136"/>
      <c r="G486" s="97" t="e">
        <f t="shared" si="27"/>
        <v>#DIV/0!</v>
      </c>
    </row>
    <row r="487" spans="1:7" ht="15">
      <c r="A487" s="139" t="s">
        <v>369</v>
      </c>
      <c r="B487" s="246"/>
      <c r="C487" s="97" t="e">
        <f t="shared" si="25"/>
        <v>#DIV/0!</v>
      </c>
      <c r="D487" s="246"/>
      <c r="E487" s="97" t="e">
        <f t="shared" si="26"/>
        <v>#DIV/0!</v>
      </c>
      <c r="F487" s="136"/>
      <c r="G487" s="97" t="e">
        <f t="shared" si="27"/>
        <v>#DIV/0!</v>
      </c>
    </row>
    <row r="488" spans="1:7" ht="15">
      <c r="A488" s="491" t="s">
        <v>380</v>
      </c>
      <c r="B488" s="246"/>
      <c r="C488" s="97" t="e">
        <f t="shared" si="25"/>
        <v>#DIV/0!</v>
      </c>
      <c r="D488" s="246"/>
      <c r="E488" s="97" t="e">
        <f t="shared" si="26"/>
        <v>#DIV/0!</v>
      </c>
      <c r="F488" s="136"/>
      <c r="G488" s="97" t="e">
        <f t="shared" si="27"/>
        <v>#DIV/0!</v>
      </c>
    </row>
    <row r="489" spans="1:7" ht="15">
      <c r="A489" s="298" t="s">
        <v>381</v>
      </c>
      <c r="B489" s="246"/>
      <c r="C489" s="97" t="e">
        <f t="shared" si="25"/>
        <v>#DIV/0!</v>
      </c>
      <c r="D489" s="246"/>
      <c r="E489" s="97" t="e">
        <f t="shared" si="26"/>
        <v>#DIV/0!</v>
      </c>
      <c r="F489" s="136"/>
      <c r="G489" s="97" t="e">
        <f t="shared" si="27"/>
        <v>#DIV/0!</v>
      </c>
    </row>
    <row r="490" spans="1:7" ht="15">
      <c r="A490" s="298" t="s">
        <v>382</v>
      </c>
      <c r="B490" s="246"/>
      <c r="C490" s="97" t="e">
        <f t="shared" si="25"/>
        <v>#DIV/0!</v>
      </c>
      <c r="D490" s="246"/>
      <c r="E490" s="97" t="e">
        <f t="shared" si="26"/>
        <v>#DIV/0!</v>
      </c>
      <c r="F490" s="136"/>
      <c r="G490" s="97" t="e">
        <f t="shared" si="27"/>
        <v>#DIV/0!</v>
      </c>
    </row>
    <row r="491" spans="1:7" ht="15">
      <c r="A491" s="350" t="s">
        <v>417</v>
      </c>
      <c r="B491" s="246"/>
      <c r="C491" s="97" t="e">
        <f t="shared" si="25"/>
        <v>#DIV/0!</v>
      </c>
      <c r="D491" s="246"/>
      <c r="E491" s="97" t="e">
        <f t="shared" si="26"/>
        <v>#DIV/0!</v>
      </c>
      <c r="F491" s="136"/>
      <c r="G491" s="97" t="e">
        <f t="shared" si="27"/>
        <v>#DIV/0!</v>
      </c>
    </row>
    <row r="492" spans="1:7" ht="15">
      <c r="A492" s="139" t="s">
        <v>292</v>
      </c>
      <c r="B492" s="246"/>
      <c r="C492" s="97" t="e">
        <f t="shared" si="25"/>
        <v>#DIV/0!</v>
      </c>
      <c r="D492" s="246"/>
      <c r="E492" s="97" t="e">
        <f t="shared" si="26"/>
        <v>#DIV/0!</v>
      </c>
      <c r="F492" s="136"/>
      <c r="G492" s="97" t="e">
        <f t="shared" si="27"/>
        <v>#DIV/0!</v>
      </c>
    </row>
    <row r="493" spans="1:7" ht="15">
      <c r="A493" s="139" t="s">
        <v>293</v>
      </c>
      <c r="B493" s="247"/>
      <c r="C493" s="97" t="e">
        <f t="shared" si="25"/>
        <v>#DIV/0!</v>
      </c>
      <c r="D493" s="246"/>
      <c r="E493" s="97" t="e">
        <f t="shared" si="26"/>
        <v>#DIV/0!</v>
      </c>
      <c r="F493" s="136"/>
      <c r="G493" s="97" t="e">
        <f t="shared" si="27"/>
        <v>#DIV/0!</v>
      </c>
    </row>
    <row r="494" spans="1:7" ht="15">
      <c r="A494" s="352" t="s">
        <v>341</v>
      </c>
      <c r="B494" s="136"/>
      <c r="C494" s="97" t="e">
        <f t="shared" si="25"/>
        <v>#DIV/0!</v>
      </c>
      <c r="D494" s="246"/>
      <c r="E494" s="97" t="e">
        <f t="shared" si="26"/>
        <v>#DIV/0!</v>
      </c>
      <c r="F494" s="136"/>
      <c r="G494" s="97" t="e">
        <f t="shared" si="27"/>
        <v>#DIV/0!</v>
      </c>
    </row>
    <row r="495" spans="1:7" ht="15">
      <c r="A495" s="139" t="s">
        <v>294</v>
      </c>
      <c r="B495" s="136"/>
      <c r="C495" s="97" t="e">
        <f t="shared" si="25"/>
        <v>#DIV/0!</v>
      </c>
      <c r="D495" s="246"/>
      <c r="E495" s="97" t="e">
        <f t="shared" si="26"/>
        <v>#DIV/0!</v>
      </c>
      <c r="F495" s="136"/>
      <c r="G495" s="97" t="e">
        <f t="shared" si="27"/>
        <v>#DIV/0!</v>
      </c>
    </row>
    <row r="496" spans="1:7" ht="15">
      <c r="A496" s="139" t="s">
        <v>295</v>
      </c>
      <c r="B496" s="136"/>
      <c r="C496" s="97" t="e">
        <f t="shared" si="25"/>
        <v>#DIV/0!</v>
      </c>
      <c r="D496" s="246"/>
      <c r="E496" s="97" t="e">
        <f t="shared" si="26"/>
        <v>#DIV/0!</v>
      </c>
      <c r="F496" s="136"/>
      <c r="G496" s="97" t="e">
        <f t="shared" si="27"/>
        <v>#DIV/0!</v>
      </c>
    </row>
    <row r="497" spans="1:7" ht="15">
      <c r="A497" s="139" t="s">
        <v>296</v>
      </c>
      <c r="B497" s="136"/>
      <c r="C497" s="97" t="e">
        <f t="shared" si="25"/>
        <v>#DIV/0!</v>
      </c>
      <c r="D497" s="246"/>
      <c r="E497" s="97" t="e">
        <f t="shared" si="26"/>
        <v>#DIV/0!</v>
      </c>
      <c r="F497" s="136"/>
      <c r="G497" s="97" t="e">
        <f t="shared" si="27"/>
        <v>#DIV/0!</v>
      </c>
    </row>
    <row r="498" spans="1:7" ht="15">
      <c r="A498" s="139" t="s">
        <v>326</v>
      </c>
      <c r="B498" s="136"/>
      <c r="C498" s="97" t="e">
        <f t="shared" si="25"/>
        <v>#DIV/0!</v>
      </c>
      <c r="D498" s="246"/>
      <c r="E498" s="97" t="e">
        <f t="shared" si="26"/>
        <v>#DIV/0!</v>
      </c>
      <c r="F498" s="136"/>
      <c r="G498" s="97" t="e">
        <f t="shared" si="27"/>
        <v>#DIV/0!</v>
      </c>
    </row>
    <row r="499" spans="1:7" ht="14.25">
      <c r="A499" s="139" t="s">
        <v>358</v>
      </c>
      <c r="B499" s="136"/>
      <c r="C499" s="97" t="e">
        <f t="shared" si="25"/>
        <v>#DIV/0!</v>
      </c>
      <c r="D499" s="246"/>
      <c r="E499" s="97" t="e">
        <f t="shared" si="26"/>
        <v>#DIV/0!</v>
      </c>
      <c r="F499" s="136"/>
      <c r="G499" s="97" t="e">
        <f t="shared" si="27"/>
        <v>#DIV/0!</v>
      </c>
    </row>
    <row r="500" spans="1:7" ht="14.25">
      <c r="A500" s="139" t="s">
        <v>359</v>
      </c>
      <c r="B500" s="136"/>
      <c r="C500" s="97" t="e">
        <f t="shared" si="25"/>
        <v>#DIV/0!</v>
      </c>
      <c r="D500" s="246"/>
      <c r="E500" s="97" t="e">
        <f t="shared" si="26"/>
        <v>#DIV/0!</v>
      </c>
      <c r="F500" s="136"/>
      <c r="G500" s="97" t="e">
        <f t="shared" si="27"/>
        <v>#DIV/0!</v>
      </c>
    </row>
    <row r="501" spans="1:7" ht="14.25">
      <c r="A501" s="139" t="s">
        <v>286</v>
      </c>
      <c r="B501" s="136"/>
      <c r="C501" s="97" t="e">
        <f t="shared" si="25"/>
        <v>#DIV/0!</v>
      </c>
      <c r="D501" s="246"/>
      <c r="E501" s="97" t="e">
        <f t="shared" si="26"/>
        <v>#DIV/0!</v>
      </c>
      <c r="F501" s="136"/>
      <c r="G501" s="97" t="e">
        <f t="shared" si="27"/>
        <v>#DIV/0!</v>
      </c>
    </row>
    <row r="502" spans="1:7" ht="14.25">
      <c r="A502" s="139" t="s">
        <v>287</v>
      </c>
      <c r="B502" s="136"/>
      <c r="C502" s="97" t="e">
        <f t="shared" si="25"/>
        <v>#DIV/0!</v>
      </c>
      <c r="D502" s="246"/>
      <c r="E502" s="97" t="e">
        <f t="shared" si="26"/>
        <v>#DIV/0!</v>
      </c>
      <c r="F502" s="136"/>
      <c r="G502" s="97" t="e">
        <f t="shared" si="27"/>
        <v>#DIV/0!</v>
      </c>
    </row>
    <row r="503" spans="1:7" ht="14.25">
      <c r="A503" s="139" t="s">
        <v>288</v>
      </c>
      <c r="B503" s="136"/>
      <c r="C503" s="97" t="e">
        <f t="shared" si="25"/>
        <v>#DIV/0!</v>
      </c>
      <c r="D503" s="246"/>
      <c r="E503" s="97" t="e">
        <f t="shared" si="26"/>
        <v>#DIV/0!</v>
      </c>
      <c r="F503" s="136"/>
      <c r="G503" s="97" t="e">
        <f t="shared" si="27"/>
        <v>#DIV/0!</v>
      </c>
    </row>
    <row r="504" spans="1:7" ht="14.25">
      <c r="A504" s="139" t="s">
        <v>289</v>
      </c>
      <c r="B504" s="136"/>
      <c r="C504" s="97" t="e">
        <f t="shared" si="25"/>
        <v>#DIV/0!</v>
      </c>
      <c r="D504" s="246"/>
      <c r="E504" s="97" t="e">
        <f t="shared" si="26"/>
        <v>#DIV/0!</v>
      </c>
      <c r="F504" s="136"/>
      <c r="G504" s="97" t="e">
        <f t="shared" si="27"/>
        <v>#DIV/0!</v>
      </c>
    </row>
    <row r="505" spans="1:7" ht="14.25">
      <c r="A505" s="139" t="s">
        <v>290</v>
      </c>
      <c r="B505" s="136"/>
      <c r="C505" s="97" t="e">
        <f t="shared" si="25"/>
        <v>#DIV/0!</v>
      </c>
      <c r="D505" s="246"/>
      <c r="E505" s="97" t="e">
        <f t="shared" si="26"/>
        <v>#DIV/0!</v>
      </c>
      <c r="F505" s="136"/>
      <c r="G505" s="97" t="e">
        <f t="shared" si="27"/>
        <v>#DIV/0!</v>
      </c>
    </row>
    <row r="506" spans="1:7" ht="14.25">
      <c r="A506" s="139" t="s">
        <v>373</v>
      </c>
      <c r="B506" s="136"/>
      <c r="C506" s="97" t="e">
        <f t="shared" si="25"/>
        <v>#DIV/0!</v>
      </c>
      <c r="D506" s="246"/>
      <c r="E506" s="97" t="e">
        <f t="shared" si="26"/>
        <v>#DIV/0!</v>
      </c>
      <c r="F506" s="136"/>
      <c r="G506" s="97" t="e">
        <f t="shared" si="27"/>
        <v>#DIV/0!</v>
      </c>
    </row>
    <row r="507" spans="1:7" ht="14.25">
      <c r="A507" s="139" t="s">
        <v>360</v>
      </c>
      <c r="B507" s="136"/>
      <c r="C507" s="97" t="e">
        <f t="shared" si="25"/>
        <v>#DIV/0!</v>
      </c>
      <c r="D507" s="246"/>
      <c r="E507" s="97" t="e">
        <f t="shared" si="26"/>
        <v>#DIV/0!</v>
      </c>
      <c r="F507" s="136"/>
      <c r="G507" s="97" t="e">
        <f t="shared" si="27"/>
        <v>#DIV/0!</v>
      </c>
    </row>
    <row r="508" spans="1:7" ht="15" thickBot="1">
      <c r="A508" s="354" t="s">
        <v>416</v>
      </c>
      <c r="B508" s="353"/>
      <c r="C508" s="97" t="e">
        <f t="shared" si="25"/>
        <v>#DIV/0!</v>
      </c>
      <c r="D508" s="246"/>
      <c r="E508" s="97" t="e">
        <f t="shared" si="26"/>
        <v>#DIV/0!</v>
      </c>
      <c r="F508" s="136"/>
      <c r="G508" s="97" t="e">
        <f t="shared" si="27"/>
        <v>#DIV/0!</v>
      </c>
    </row>
    <row r="509" spans="1:7" ht="16.5" thickBot="1">
      <c r="A509" s="677" t="s">
        <v>312</v>
      </c>
      <c r="B509" s="678">
        <f>SUM(B452:B508)</f>
        <v>0</v>
      </c>
      <c r="C509" s="698"/>
      <c r="D509" s="678">
        <f>SUM(D452:D508)</f>
        <v>0</v>
      </c>
      <c r="E509" s="698"/>
      <c r="F509" s="678">
        <f>SUM(F452:F508)</f>
        <v>0</v>
      </c>
      <c r="G509" s="699"/>
    </row>
    <row r="510" spans="1:6" ht="16.5" thickBot="1">
      <c r="A510" s="361" t="s">
        <v>311</v>
      </c>
      <c r="B510" s="362">
        <f>SUM('Plan2 - UTI'!E151:E154)</f>
        <v>0</v>
      </c>
      <c r="D510" s="363">
        <f>'Plan2 - UTI'!E155</f>
        <v>0</v>
      </c>
      <c r="E510" s="32"/>
      <c r="F510" s="362">
        <f>'Plan2 - UTI'!E156</f>
        <v>0</v>
      </c>
    </row>
    <row r="511" spans="1:7" ht="15" thickBot="1">
      <c r="A511" s="17"/>
      <c r="B511" s="33"/>
      <c r="C511" s="32"/>
      <c r="D511" s="33"/>
      <c r="E511" s="32"/>
      <c r="F511" s="33"/>
      <c r="G511" s="32"/>
    </row>
    <row r="512" spans="1:7" ht="16.5" thickBot="1">
      <c r="A512" s="669" t="s">
        <v>47</v>
      </c>
      <c r="B512" s="670" t="s">
        <v>81</v>
      </c>
      <c r="C512" s="671"/>
      <c r="D512" s="672" t="s">
        <v>90</v>
      </c>
      <c r="E512" s="673"/>
      <c r="F512" s="670" t="s">
        <v>196</v>
      </c>
      <c r="G512" s="702"/>
    </row>
    <row r="513" spans="1:7" ht="45.75" thickBot="1">
      <c r="A513" s="142" t="s">
        <v>252</v>
      </c>
      <c r="B513" s="308" t="s">
        <v>309</v>
      </c>
      <c r="C513" s="308" t="s">
        <v>254</v>
      </c>
      <c r="D513" s="308" t="s">
        <v>309</v>
      </c>
      <c r="E513" s="308" t="s">
        <v>254</v>
      </c>
      <c r="F513" s="308" t="s">
        <v>309</v>
      </c>
      <c r="G513" s="308" t="s">
        <v>254</v>
      </c>
    </row>
    <row r="514" spans="1:7" ht="15">
      <c r="A514" s="139" t="s">
        <v>285</v>
      </c>
      <c r="B514" s="245"/>
      <c r="C514" s="97" t="e">
        <f aca="true" t="shared" si="28" ref="C514:C570">B514/B$571*100</f>
        <v>#DIV/0!</v>
      </c>
      <c r="D514" s="246"/>
      <c r="E514" s="97" t="e">
        <f aca="true" t="shared" si="29" ref="E514:E570">D514/D$571*100</f>
        <v>#DIV/0!</v>
      </c>
      <c r="F514" s="136"/>
      <c r="G514" s="97" t="e">
        <f aca="true" t="shared" si="30" ref="G514:G570">F514/F$571*100</f>
        <v>#DIV/0!</v>
      </c>
    </row>
    <row r="515" spans="1:7" ht="15">
      <c r="A515" s="139" t="s">
        <v>327</v>
      </c>
      <c r="B515" s="526"/>
      <c r="C515" s="97" t="e">
        <f t="shared" si="28"/>
        <v>#DIV/0!</v>
      </c>
      <c r="D515" s="246"/>
      <c r="E515" s="97" t="e">
        <f t="shared" si="29"/>
        <v>#DIV/0!</v>
      </c>
      <c r="F515" s="136"/>
      <c r="G515" s="97" t="e">
        <f t="shared" si="30"/>
        <v>#DIV/0!</v>
      </c>
    </row>
    <row r="516" spans="1:7" ht="15">
      <c r="A516" s="352" t="s">
        <v>337</v>
      </c>
      <c r="B516" s="526"/>
      <c r="C516" s="97" t="e">
        <f t="shared" si="28"/>
        <v>#DIV/0!</v>
      </c>
      <c r="D516" s="246"/>
      <c r="E516" s="97" t="e">
        <f t="shared" si="29"/>
        <v>#DIV/0!</v>
      </c>
      <c r="F516" s="136"/>
      <c r="G516" s="97" t="e">
        <f t="shared" si="30"/>
        <v>#DIV/0!</v>
      </c>
    </row>
    <row r="517" spans="1:7" ht="15">
      <c r="A517" s="139" t="s">
        <v>413</v>
      </c>
      <c r="B517" s="526"/>
      <c r="C517" s="97" t="e">
        <f t="shared" si="28"/>
        <v>#DIV/0!</v>
      </c>
      <c r="D517" s="246"/>
      <c r="E517" s="97" t="e">
        <f t="shared" si="29"/>
        <v>#DIV/0!</v>
      </c>
      <c r="F517" s="136"/>
      <c r="G517" s="97" t="e">
        <f t="shared" si="30"/>
        <v>#DIV/0!</v>
      </c>
    </row>
    <row r="518" spans="1:7" ht="15">
      <c r="A518" s="492" t="s">
        <v>414</v>
      </c>
      <c r="B518" s="526"/>
      <c r="C518" s="97" t="e">
        <f t="shared" si="28"/>
        <v>#DIV/0!</v>
      </c>
      <c r="D518" s="246"/>
      <c r="E518" s="97" t="e">
        <f t="shared" si="29"/>
        <v>#DIV/0!</v>
      </c>
      <c r="F518" s="136"/>
      <c r="G518" s="97" t="e">
        <f t="shared" si="30"/>
        <v>#DIV/0!</v>
      </c>
    </row>
    <row r="519" spans="1:7" ht="15">
      <c r="A519" s="492" t="s">
        <v>415</v>
      </c>
      <c r="B519" s="526"/>
      <c r="C519" s="97" t="e">
        <f t="shared" si="28"/>
        <v>#DIV/0!</v>
      </c>
      <c r="D519" s="246"/>
      <c r="E519" s="97" t="e">
        <f t="shared" si="29"/>
        <v>#DIV/0!</v>
      </c>
      <c r="F519" s="136"/>
      <c r="G519" s="97" t="e">
        <f t="shared" si="30"/>
        <v>#DIV/0!</v>
      </c>
    </row>
    <row r="520" spans="1:7" ht="15">
      <c r="A520" s="139" t="s">
        <v>406</v>
      </c>
      <c r="B520" s="526"/>
      <c r="C520" s="97" t="e">
        <f t="shared" si="28"/>
        <v>#DIV/0!</v>
      </c>
      <c r="D520" s="246"/>
      <c r="E520" s="97" t="e">
        <f t="shared" si="29"/>
        <v>#DIV/0!</v>
      </c>
      <c r="F520" s="136"/>
      <c r="G520" s="97" t="e">
        <f t="shared" si="30"/>
        <v>#DIV/0!</v>
      </c>
    </row>
    <row r="521" spans="1:7" ht="15">
      <c r="A521" s="140" t="s">
        <v>407</v>
      </c>
      <c r="B521" s="526"/>
      <c r="C521" s="97" t="e">
        <f t="shared" si="28"/>
        <v>#DIV/0!</v>
      </c>
      <c r="D521" s="246"/>
      <c r="E521" s="97" t="e">
        <f t="shared" si="29"/>
        <v>#DIV/0!</v>
      </c>
      <c r="F521" s="136"/>
      <c r="G521" s="97" t="e">
        <f t="shared" si="30"/>
        <v>#DIV/0!</v>
      </c>
    </row>
    <row r="522" spans="1:7" ht="15">
      <c r="A522" s="139" t="s">
        <v>408</v>
      </c>
      <c r="B522" s="526"/>
      <c r="C522" s="97" t="e">
        <f t="shared" si="28"/>
        <v>#DIV/0!</v>
      </c>
      <c r="D522" s="246"/>
      <c r="E522" s="97" t="e">
        <f t="shared" si="29"/>
        <v>#DIV/0!</v>
      </c>
      <c r="F522" s="136"/>
      <c r="G522" s="97" t="e">
        <f t="shared" si="30"/>
        <v>#DIV/0!</v>
      </c>
    </row>
    <row r="523" spans="1:7" ht="15">
      <c r="A523" s="352" t="s">
        <v>409</v>
      </c>
      <c r="B523" s="526"/>
      <c r="C523" s="97" t="e">
        <f t="shared" si="28"/>
        <v>#DIV/0!</v>
      </c>
      <c r="D523" s="246"/>
      <c r="E523" s="97" t="e">
        <f t="shared" si="29"/>
        <v>#DIV/0!</v>
      </c>
      <c r="F523" s="136"/>
      <c r="G523" s="97" t="e">
        <f t="shared" si="30"/>
        <v>#DIV/0!</v>
      </c>
    </row>
    <row r="524" spans="1:7" ht="15">
      <c r="A524" s="351" t="s">
        <v>410</v>
      </c>
      <c r="B524" s="526"/>
      <c r="C524" s="97" t="e">
        <f t="shared" si="28"/>
        <v>#DIV/0!</v>
      </c>
      <c r="D524" s="246"/>
      <c r="E524" s="97" t="e">
        <f t="shared" si="29"/>
        <v>#DIV/0!</v>
      </c>
      <c r="F524" s="136"/>
      <c r="G524" s="97" t="e">
        <f t="shared" si="30"/>
        <v>#DIV/0!</v>
      </c>
    </row>
    <row r="525" spans="1:7" ht="15">
      <c r="A525" s="140" t="s">
        <v>411</v>
      </c>
      <c r="B525" s="526"/>
      <c r="C525" s="97" t="e">
        <f t="shared" si="28"/>
        <v>#DIV/0!</v>
      </c>
      <c r="D525" s="246"/>
      <c r="E525" s="97" t="e">
        <f t="shared" si="29"/>
        <v>#DIV/0!</v>
      </c>
      <c r="F525" s="136"/>
      <c r="G525" s="97" t="e">
        <f t="shared" si="30"/>
        <v>#DIV/0!</v>
      </c>
    </row>
    <row r="526" spans="1:7" ht="15">
      <c r="A526" s="140" t="s">
        <v>412</v>
      </c>
      <c r="B526" s="246"/>
      <c r="C526" s="97" t="e">
        <f t="shared" si="28"/>
        <v>#DIV/0!</v>
      </c>
      <c r="D526" s="246"/>
      <c r="E526" s="97" t="e">
        <f t="shared" si="29"/>
        <v>#DIV/0!</v>
      </c>
      <c r="F526" s="136"/>
      <c r="G526" s="97" t="e">
        <f t="shared" si="30"/>
        <v>#DIV/0!</v>
      </c>
    </row>
    <row r="527" spans="1:7" ht="15">
      <c r="A527" s="298" t="s">
        <v>303</v>
      </c>
      <c r="B527" s="246"/>
      <c r="C527" s="97" t="e">
        <f t="shared" si="28"/>
        <v>#DIV/0!</v>
      </c>
      <c r="D527" s="246"/>
      <c r="E527" s="97" t="e">
        <f t="shared" si="29"/>
        <v>#DIV/0!</v>
      </c>
      <c r="F527" s="136"/>
      <c r="G527" s="97" t="e">
        <f t="shared" si="30"/>
        <v>#DIV/0!</v>
      </c>
    </row>
    <row r="528" spans="1:7" ht="15">
      <c r="A528" s="298" t="s">
        <v>299</v>
      </c>
      <c r="B528" s="246"/>
      <c r="C528" s="97" t="e">
        <f t="shared" si="28"/>
        <v>#DIV/0!</v>
      </c>
      <c r="D528" s="246"/>
      <c r="E528" s="97" t="e">
        <f t="shared" si="29"/>
        <v>#DIV/0!</v>
      </c>
      <c r="F528" s="136"/>
      <c r="G528" s="97" t="e">
        <f t="shared" si="30"/>
        <v>#DIV/0!</v>
      </c>
    </row>
    <row r="529" spans="1:7" ht="15">
      <c r="A529" s="298" t="s">
        <v>300</v>
      </c>
      <c r="B529" s="246"/>
      <c r="C529" s="97" t="e">
        <f t="shared" si="28"/>
        <v>#DIV/0!</v>
      </c>
      <c r="D529" s="246"/>
      <c r="E529" s="97" t="e">
        <f t="shared" si="29"/>
        <v>#DIV/0!</v>
      </c>
      <c r="F529" s="136"/>
      <c r="G529" s="97" t="e">
        <f t="shared" si="30"/>
        <v>#DIV/0!</v>
      </c>
    </row>
    <row r="530" spans="1:7" ht="15">
      <c r="A530" s="350" t="s">
        <v>338</v>
      </c>
      <c r="B530" s="246"/>
      <c r="C530" s="97" t="e">
        <f t="shared" si="28"/>
        <v>#DIV/0!</v>
      </c>
      <c r="D530" s="246"/>
      <c r="E530" s="97" t="e">
        <f t="shared" si="29"/>
        <v>#DIV/0!</v>
      </c>
      <c r="F530" s="136"/>
      <c r="G530" s="97" t="e">
        <f t="shared" si="30"/>
        <v>#DIV/0!</v>
      </c>
    </row>
    <row r="531" spans="1:7" ht="15">
      <c r="A531" s="298" t="s">
        <v>404</v>
      </c>
      <c r="B531" s="246"/>
      <c r="C531" s="97" t="e">
        <f t="shared" si="28"/>
        <v>#DIV/0!</v>
      </c>
      <c r="D531" s="246"/>
      <c r="E531" s="97" t="e">
        <f t="shared" si="29"/>
        <v>#DIV/0!</v>
      </c>
      <c r="F531" s="136"/>
      <c r="G531" s="97" t="e">
        <f t="shared" si="30"/>
        <v>#DIV/0!</v>
      </c>
    </row>
    <row r="532" spans="1:7" ht="15">
      <c r="A532" s="139" t="s">
        <v>371</v>
      </c>
      <c r="B532" s="246"/>
      <c r="C532" s="97" t="e">
        <f t="shared" si="28"/>
        <v>#DIV/0!</v>
      </c>
      <c r="D532" s="246"/>
      <c r="E532" s="97" t="e">
        <f t="shared" si="29"/>
        <v>#DIV/0!</v>
      </c>
      <c r="F532" s="136"/>
      <c r="G532" s="97" t="e">
        <f t="shared" si="30"/>
        <v>#DIV/0!</v>
      </c>
    </row>
    <row r="533" spans="1:7" ht="15">
      <c r="A533" s="139" t="s">
        <v>372</v>
      </c>
      <c r="B533" s="246"/>
      <c r="C533" s="97" t="e">
        <f t="shared" si="28"/>
        <v>#DIV/0!</v>
      </c>
      <c r="D533" s="246"/>
      <c r="E533" s="97" t="e">
        <f t="shared" si="29"/>
        <v>#DIV/0!</v>
      </c>
      <c r="F533" s="136"/>
      <c r="G533" s="97" t="e">
        <f t="shared" si="30"/>
        <v>#DIV/0!</v>
      </c>
    </row>
    <row r="534" spans="1:7" ht="15">
      <c r="A534" s="139" t="s">
        <v>270</v>
      </c>
      <c r="B534" s="246"/>
      <c r="C534" s="97" t="e">
        <f t="shared" si="28"/>
        <v>#DIV/0!</v>
      </c>
      <c r="D534" s="246"/>
      <c r="E534" s="97" t="e">
        <f t="shared" si="29"/>
        <v>#DIV/0!</v>
      </c>
      <c r="F534" s="136"/>
      <c r="G534" s="97" t="e">
        <f t="shared" si="30"/>
        <v>#DIV/0!</v>
      </c>
    </row>
    <row r="535" spans="1:7" ht="15">
      <c r="A535" s="139" t="s">
        <v>271</v>
      </c>
      <c r="B535" s="246"/>
      <c r="C535" s="97" t="e">
        <f t="shared" si="28"/>
        <v>#DIV/0!</v>
      </c>
      <c r="D535" s="246"/>
      <c r="E535" s="97" t="e">
        <f t="shared" si="29"/>
        <v>#DIV/0!</v>
      </c>
      <c r="F535" s="136"/>
      <c r="G535" s="97" t="e">
        <f t="shared" si="30"/>
        <v>#DIV/0!</v>
      </c>
    </row>
    <row r="536" spans="1:7" ht="15">
      <c r="A536" s="139" t="s">
        <v>269</v>
      </c>
      <c r="B536" s="246"/>
      <c r="C536" s="97" t="e">
        <f t="shared" si="28"/>
        <v>#DIV/0!</v>
      </c>
      <c r="D536" s="246"/>
      <c r="E536" s="97" t="e">
        <f t="shared" si="29"/>
        <v>#DIV/0!</v>
      </c>
      <c r="F536" s="136"/>
      <c r="G536" s="97" t="e">
        <f t="shared" si="30"/>
        <v>#DIV/0!</v>
      </c>
    </row>
    <row r="537" spans="1:7" ht="15">
      <c r="A537" s="139" t="s">
        <v>272</v>
      </c>
      <c r="B537" s="246"/>
      <c r="C537" s="97" t="e">
        <f t="shared" si="28"/>
        <v>#DIV/0!</v>
      </c>
      <c r="D537" s="246"/>
      <c r="E537" s="97" t="e">
        <f t="shared" si="29"/>
        <v>#DIV/0!</v>
      </c>
      <c r="F537" s="136"/>
      <c r="G537" s="97" t="e">
        <f t="shared" si="30"/>
        <v>#DIV/0!</v>
      </c>
    </row>
    <row r="538" spans="1:7" ht="15">
      <c r="A538" s="139" t="s">
        <v>302</v>
      </c>
      <c r="B538" s="246"/>
      <c r="C538" s="97" t="e">
        <f t="shared" si="28"/>
        <v>#DIV/0!</v>
      </c>
      <c r="D538" s="246"/>
      <c r="E538" s="97" t="e">
        <f t="shared" si="29"/>
        <v>#DIV/0!</v>
      </c>
      <c r="F538" s="136"/>
      <c r="G538" s="97" t="e">
        <f t="shared" si="30"/>
        <v>#DIV/0!</v>
      </c>
    </row>
    <row r="539" spans="1:7" ht="15">
      <c r="A539" s="139" t="s">
        <v>336</v>
      </c>
      <c r="B539" s="246"/>
      <c r="C539" s="97" t="e">
        <f t="shared" si="28"/>
        <v>#DIV/0!</v>
      </c>
      <c r="D539" s="246"/>
      <c r="E539" s="97" t="e">
        <f t="shared" si="29"/>
        <v>#DIV/0!</v>
      </c>
      <c r="F539" s="136"/>
      <c r="G539" s="97" t="e">
        <f t="shared" si="30"/>
        <v>#DIV/0!</v>
      </c>
    </row>
    <row r="540" spans="1:7" ht="15">
      <c r="A540" s="139" t="s">
        <v>301</v>
      </c>
      <c r="B540" s="246"/>
      <c r="C540" s="97" t="e">
        <f t="shared" si="28"/>
        <v>#DIV/0!</v>
      </c>
      <c r="D540" s="246"/>
      <c r="E540" s="97" t="e">
        <f t="shared" si="29"/>
        <v>#DIV/0!</v>
      </c>
      <c r="F540" s="136"/>
      <c r="G540" s="97" t="e">
        <f t="shared" si="30"/>
        <v>#DIV/0!</v>
      </c>
    </row>
    <row r="541" spans="1:7" ht="15">
      <c r="A541" s="351" t="s">
        <v>339</v>
      </c>
      <c r="B541" s="246"/>
      <c r="C541" s="97" t="e">
        <f t="shared" si="28"/>
        <v>#DIV/0!</v>
      </c>
      <c r="D541" s="246"/>
      <c r="E541" s="97" t="e">
        <f t="shared" si="29"/>
        <v>#DIV/0!</v>
      </c>
      <c r="F541" s="136"/>
      <c r="G541" s="97" t="e">
        <f t="shared" si="30"/>
        <v>#DIV/0!</v>
      </c>
    </row>
    <row r="542" spans="1:7" ht="15">
      <c r="A542" s="351" t="s">
        <v>340</v>
      </c>
      <c r="B542" s="246"/>
      <c r="C542" s="97" t="e">
        <f t="shared" si="28"/>
        <v>#DIV/0!</v>
      </c>
      <c r="D542" s="246"/>
      <c r="E542" s="97" t="e">
        <f t="shared" si="29"/>
        <v>#DIV/0!</v>
      </c>
      <c r="F542" s="136"/>
      <c r="G542" s="97" t="e">
        <f t="shared" si="30"/>
        <v>#DIV/0!</v>
      </c>
    </row>
    <row r="543" spans="1:7" ht="15">
      <c r="A543" s="139" t="s">
        <v>364</v>
      </c>
      <c r="B543" s="246"/>
      <c r="C543" s="97" t="e">
        <f t="shared" si="28"/>
        <v>#DIV/0!</v>
      </c>
      <c r="D543" s="246"/>
      <c r="E543" s="97" t="e">
        <f t="shared" si="29"/>
        <v>#DIV/0!</v>
      </c>
      <c r="F543" s="136"/>
      <c r="G543" s="97" t="e">
        <f t="shared" si="30"/>
        <v>#DIV/0!</v>
      </c>
    </row>
    <row r="544" spans="1:7" ht="15">
      <c r="A544" s="139" t="s">
        <v>365</v>
      </c>
      <c r="B544" s="246"/>
      <c r="C544" s="97" t="e">
        <f t="shared" si="28"/>
        <v>#DIV/0!</v>
      </c>
      <c r="D544" s="246"/>
      <c r="E544" s="97" t="e">
        <f t="shared" si="29"/>
        <v>#DIV/0!</v>
      </c>
      <c r="F544" s="136"/>
      <c r="G544" s="97" t="e">
        <f t="shared" si="30"/>
        <v>#DIV/0!</v>
      </c>
    </row>
    <row r="545" spans="1:7" ht="15">
      <c r="A545" s="139" t="s">
        <v>366</v>
      </c>
      <c r="B545" s="246"/>
      <c r="C545" s="97" t="e">
        <f t="shared" si="28"/>
        <v>#DIV/0!</v>
      </c>
      <c r="D545" s="246"/>
      <c r="E545" s="97" t="e">
        <f t="shared" si="29"/>
        <v>#DIV/0!</v>
      </c>
      <c r="F545" s="136"/>
      <c r="G545" s="97" t="e">
        <f t="shared" si="30"/>
        <v>#DIV/0!</v>
      </c>
    </row>
    <row r="546" spans="1:7" ht="15">
      <c r="A546" s="352" t="s">
        <v>367</v>
      </c>
      <c r="B546" s="246"/>
      <c r="C546" s="97" t="e">
        <f t="shared" si="28"/>
        <v>#DIV/0!</v>
      </c>
      <c r="D546" s="246"/>
      <c r="E546" s="97" t="e">
        <f t="shared" si="29"/>
        <v>#DIV/0!</v>
      </c>
      <c r="F546" s="136"/>
      <c r="G546" s="97" t="e">
        <f t="shared" si="30"/>
        <v>#DIV/0!</v>
      </c>
    </row>
    <row r="547" spans="1:7" ht="15">
      <c r="A547" s="351" t="s">
        <v>370</v>
      </c>
      <c r="B547" s="246"/>
      <c r="C547" s="97" t="e">
        <f t="shared" si="28"/>
        <v>#DIV/0!</v>
      </c>
      <c r="D547" s="246"/>
      <c r="E547" s="97" t="e">
        <f t="shared" si="29"/>
        <v>#DIV/0!</v>
      </c>
      <c r="F547" s="136"/>
      <c r="G547" s="97" t="e">
        <f t="shared" si="30"/>
        <v>#DIV/0!</v>
      </c>
    </row>
    <row r="548" spans="1:7" ht="15">
      <c r="A548" s="139" t="s">
        <v>368</v>
      </c>
      <c r="B548" s="246"/>
      <c r="C548" s="97" t="e">
        <f t="shared" si="28"/>
        <v>#DIV/0!</v>
      </c>
      <c r="D548" s="246"/>
      <c r="E548" s="97" t="e">
        <f t="shared" si="29"/>
        <v>#DIV/0!</v>
      </c>
      <c r="F548" s="136"/>
      <c r="G548" s="97" t="e">
        <f t="shared" si="30"/>
        <v>#DIV/0!</v>
      </c>
    </row>
    <row r="549" spans="1:7" ht="15">
      <c r="A549" s="139" t="s">
        <v>369</v>
      </c>
      <c r="B549" s="246"/>
      <c r="C549" s="97" t="e">
        <f t="shared" si="28"/>
        <v>#DIV/0!</v>
      </c>
      <c r="D549" s="246"/>
      <c r="E549" s="97" t="e">
        <f t="shared" si="29"/>
        <v>#DIV/0!</v>
      </c>
      <c r="F549" s="136"/>
      <c r="G549" s="97" t="e">
        <f t="shared" si="30"/>
        <v>#DIV/0!</v>
      </c>
    </row>
    <row r="550" spans="1:7" ht="15">
      <c r="A550" s="491" t="s">
        <v>380</v>
      </c>
      <c r="B550" s="246"/>
      <c r="C550" s="97" t="e">
        <f t="shared" si="28"/>
        <v>#DIV/0!</v>
      </c>
      <c r="D550" s="246"/>
      <c r="E550" s="97" t="e">
        <f t="shared" si="29"/>
        <v>#DIV/0!</v>
      </c>
      <c r="F550" s="136"/>
      <c r="G550" s="97" t="e">
        <f t="shared" si="30"/>
        <v>#DIV/0!</v>
      </c>
    </row>
    <row r="551" spans="1:7" ht="15">
      <c r="A551" s="298" t="s">
        <v>381</v>
      </c>
      <c r="B551" s="246"/>
      <c r="C551" s="97" t="e">
        <f t="shared" si="28"/>
        <v>#DIV/0!</v>
      </c>
      <c r="D551" s="246"/>
      <c r="E551" s="97" t="e">
        <f t="shared" si="29"/>
        <v>#DIV/0!</v>
      </c>
      <c r="F551" s="136"/>
      <c r="G551" s="97" t="e">
        <f t="shared" si="30"/>
        <v>#DIV/0!</v>
      </c>
    </row>
    <row r="552" spans="1:7" ht="15">
      <c r="A552" s="298" t="s">
        <v>382</v>
      </c>
      <c r="B552" s="246"/>
      <c r="C552" s="97" t="e">
        <f t="shared" si="28"/>
        <v>#DIV/0!</v>
      </c>
      <c r="D552" s="246"/>
      <c r="E552" s="97" t="e">
        <f t="shared" si="29"/>
        <v>#DIV/0!</v>
      </c>
      <c r="F552" s="136"/>
      <c r="G552" s="97" t="e">
        <f t="shared" si="30"/>
        <v>#DIV/0!</v>
      </c>
    </row>
    <row r="553" spans="1:7" ht="15">
      <c r="A553" s="350" t="s">
        <v>417</v>
      </c>
      <c r="B553" s="246"/>
      <c r="C553" s="97" t="e">
        <f t="shared" si="28"/>
        <v>#DIV/0!</v>
      </c>
      <c r="D553" s="246"/>
      <c r="E553" s="97" t="e">
        <f t="shared" si="29"/>
        <v>#DIV/0!</v>
      </c>
      <c r="F553" s="136"/>
      <c r="G553" s="97" t="e">
        <f t="shared" si="30"/>
        <v>#DIV/0!</v>
      </c>
    </row>
    <row r="554" spans="1:7" ht="15">
      <c r="A554" s="139" t="s">
        <v>292</v>
      </c>
      <c r="B554" s="246"/>
      <c r="C554" s="97" t="e">
        <f t="shared" si="28"/>
        <v>#DIV/0!</v>
      </c>
      <c r="D554" s="246"/>
      <c r="E554" s="97" t="e">
        <f t="shared" si="29"/>
        <v>#DIV/0!</v>
      </c>
      <c r="F554" s="136"/>
      <c r="G554" s="97" t="e">
        <f t="shared" si="30"/>
        <v>#DIV/0!</v>
      </c>
    </row>
    <row r="555" spans="1:7" ht="15">
      <c r="A555" s="139" t="s">
        <v>293</v>
      </c>
      <c r="B555" s="247"/>
      <c r="C555" s="97" t="e">
        <f t="shared" si="28"/>
        <v>#DIV/0!</v>
      </c>
      <c r="D555" s="246"/>
      <c r="E555" s="97" t="e">
        <f t="shared" si="29"/>
        <v>#DIV/0!</v>
      </c>
      <c r="F555" s="136"/>
      <c r="G555" s="97" t="e">
        <f t="shared" si="30"/>
        <v>#DIV/0!</v>
      </c>
    </row>
    <row r="556" spans="1:7" ht="15">
      <c r="A556" s="352" t="s">
        <v>341</v>
      </c>
      <c r="B556" s="136"/>
      <c r="C556" s="97" t="e">
        <f t="shared" si="28"/>
        <v>#DIV/0!</v>
      </c>
      <c r="D556" s="246"/>
      <c r="E556" s="97" t="e">
        <f t="shared" si="29"/>
        <v>#DIV/0!</v>
      </c>
      <c r="F556" s="136"/>
      <c r="G556" s="97" t="e">
        <f t="shared" si="30"/>
        <v>#DIV/0!</v>
      </c>
    </row>
    <row r="557" spans="1:7" ht="15">
      <c r="A557" s="139" t="s">
        <v>294</v>
      </c>
      <c r="B557" s="136"/>
      <c r="C557" s="97" t="e">
        <f t="shared" si="28"/>
        <v>#DIV/0!</v>
      </c>
      <c r="D557" s="246"/>
      <c r="E557" s="97" t="e">
        <f t="shared" si="29"/>
        <v>#DIV/0!</v>
      </c>
      <c r="F557" s="136"/>
      <c r="G557" s="97" t="e">
        <f t="shared" si="30"/>
        <v>#DIV/0!</v>
      </c>
    </row>
    <row r="558" spans="1:7" ht="15">
      <c r="A558" s="139" t="s">
        <v>295</v>
      </c>
      <c r="B558" s="136"/>
      <c r="C558" s="97" t="e">
        <f t="shared" si="28"/>
        <v>#DIV/0!</v>
      </c>
      <c r="D558" s="246"/>
      <c r="E558" s="97" t="e">
        <f t="shared" si="29"/>
        <v>#DIV/0!</v>
      </c>
      <c r="F558" s="136"/>
      <c r="G558" s="97" t="e">
        <f t="shared" si="30"/>
        <v>#DIV/0!</v>
      </c>
    </row>
    <row r="559" spans="1:7" ht="15">
      <c r="A559" s="139" t="s">
        <v>296</v>
      </c>
      <c r="B559" s="136"/>
      <c r="C559" s="97" t="e">
        <f t="shared" si="28"/>
        <v>#DIV/0!</v>
      </c>
      <c r="D559" s="246"/>
      <c r="E559" s="97" t="e">
        <f t="shared" si="29"/>
        <v>#DIV/0!</v>
      </c>
      <c r="F559" s="136"/>
      <c r="G559" s="97" t="e">
        <f t="shared" si="30"/>
        <v>#DIV/0!</v>
      </c>
    </row>
    <row r="560" spans="1:7" ht="15">
      <c r="A560" s="139" t="s">
        <v>326</v>
      </c>
      <c r="B560" s="136"/>
      <c r="C560" s="97" t="e">
        <f t="shared" si="28"/>
        <v>#DIV/0!</v>
      </c>
      <c r="D560" s="246"/>
      <c r="E560" s="97" t="e">
        <f t="shared" si="29"/>
        <v>#DIV/0!</v>
      </c>
      <c r="F560" s="136"/>
      <c r="G560" s="97" t="e">
        <f t="shared" si="30"/>
        <v>#DIV/0!</v>
      </c>
    </row>
    <row r="561" spans="1:7" ht="14.25">
      <c r="A561" s="139" t="s">
        <v>358</v>
      </c>
      <c r="B561" s="136"/>
      <c r="C561" s="97" t="e">
        <f t="shared" si="28"/>
        <v>#DIV/0!</v>
      </c>
      <c r="D561" s="246"/>
      <c r="E561" s="97" t="e">
        <f t="shared" si="29"/>
        <v>#DIV/0!</v>
      </c>
      <c r="F561" s="136"/>
      <c r="G561" s="97" t="e">
        <f t="shared" si="30"/>
        <v>#DIV/0!</v>
      </c>
    </row>
    <row r="562" spans="1:7" ht="14.25">
      <c r="A562" s="139" t="s">
        <v>359</v>
      </c>
      <c r="B562" s="136"/>
      <c r="C562" s="97" t="e">
        <f t="shared" si="28"/>
        <v>#DIV/0!</v>
      </c>
      <c r="D562" s="246"/>
      <c r="E562" s="97" t="e">
        <f t="shared" si="29"/>
        <v>#DIV/0!</v>
      </c>
      <c r="F562" s="136"/>
      <c r="G562" s="97" t="e">
        <f t="shared" si="30"/>
        <v>#DIV/0!</v>
      </c>
    </row>
    <row r="563" spans="1:7" ht="14.25">
      <c r="A563" s="139" t="s">
        <v>286</v>
      </c>
      <c r="B563" s="136"/>
      <c r="C563" s="97" t="e">
        <f t="shared" si="28"/>
        <v>#DIV/0!</v>
      </c>
      <c r="D563" s="246"/>
      <c r="E563" s="97" t="e">
        <f t="shared" si="29"/>
        <v>#DIV/0!</v>
      </c>
      <c r="F563" s="136"/>
      <c r="G563" s="97" t="e">
        <f t="shared" si="30"/>
        <v>#DIV/0!</v>
      </c>
    </row>
    <row r="564" spans="1:7" ht="14.25">
      <c r="A564" s="139" t="s">
        <v>287</v>
      </c>
      <c r="B564" s="136"/>
      <c r="C564" s="97" t="e">
        <f t="shared" si="28"/>
        <v>#DIV/0!</v>
      </c>
      <c r="D564" s="246"/>
      <c r="E564" s="97" t="e">
        <f t="shared" si="29"/>
        <v>#DIV/0!</v>
      </c>
      <c r="F564" s="136"/>
      <c r="G564" s="97" t="e">
        <f t="shared" si="30"/>
        <v>#DIV/0!</v>
      </c>
    </row>
    <row r="565" spans="1:7" ht="14.25">
      <c r="A565" s="139" t="s">
        <v>288</v>
      </c>
      <c r="B565" s="136"/>
      <c r="C565" s="97" t="e">
        <f t="shared" si="28"/>
        <v>#DIV/0!</v>
      </c>
      <c r="D565" s="246"/>
      <c r="E565" s="97" t="e">
        <f t="shared" si="29"/>
        <v>#DIV/0!</v>
      </c>
      <c r="F565" s="136"/>
      <c r="G565" s="97" t="e">
        <f t="shared" si="30"/>
        <v>#DIV/0!</v>
      </c>
    </row>
    <row r="566" spans="1:7" ht="14.25">
      <c r="A566" s="139" t="s">
        <v>289</v>
      </c>
      <c r="B566" s="136"/>
      <c r="C566" s="97" t="e">
        <f t="shared" si="28"/>
        <v>#DIV/0!</v>
      </c>
      <c r="D566" s="246"/>
      <c r="E566" s="97" t="e">
        <f t="shared" si="29"/>
        <v>#DIV/0!</v>
      </c>
      <c r="F566" s="136"/>
      <c r="G566" s="97" t="e">
        <f t="shared" si="30"/>
        <v>#DIV/0!</v>
      </c>
    </row>
    <row r="567" spans="1:7" ht="14.25">
      <c r="A567" s="139" t="s">
        <v>290</v>
      </c>
      <c r="B567" s="136"/>
      <c r="C567" s="97" t="e">
        <f t="shared" si="28"/>
        <v>#DIV/0!</v>
      </c>
      <c r="D567" s="246"/>
      <c r="E567" s="97" t="e">
        <f t="shared" si="29"/>
        <v>#DIV/0!</v>
      </c>
      <c r="F567" s="136"/>
      <c r="G567" s="97" t="e">
        <f t="shared" si="30"/>
        <v>#DIV/0!</v>
      </c>
    </row>
    <row r="568" spans="1:7" ht="14.25">
      <c r="A568" s="139" t="s">
        <v>373</v>
      </c>
      <c r="B568" s="136"/>
      <c r="C568" s="97" t="e">
        <f t="shared" si="28"/>
        <v>#DIV/0!</v>
      </c>
      <c r="D568" s="246"/>
      <c r="E568" s="97" t="e">
        <f t="shared" si="29"/>
        <v>#DIV/0!</v>
      </c>
      <c r="F568" s="136"/>
      <c r="G568" s="97" t="e">
        <f t="shared" si="30"/>
        <v>#DIV/0!</v>
      </c>
    </row>
    <row r="569" spans="1:7" ht="14.25">
      <c r="A569" s="139" t="s">
        <v>360</v>
      </c>
      <c r="B569" s="136"/>
      <c r="C569" s="97" t="e">
        <f t="shared" si="28"/>
        <v>#DIV/0!</v>
      </c>
      <c r="D569" s="246"/>
      <c r="E569" s="97" t="e">
        <f t="shared" si="29"/>
        <v>#DIV/0!</v>
      </c>
      <c r="F569" s="136"/>
      <c r="G569" s="97" t="e">
        <f t="shared" si="30"/>
        <v>#DIV/0!</v>
      </c>
    </row>
    <row r="570" spans="1:7" ht="15" thickBot="1">
      <c r="A570" s="354" t="s">
        <v>416</v>
      </c>
      <c r="B570" s="353"/>
      <c r="C570" s="97" t="e">
        <f t="shared" si="28"/>
        <v>#DIV/0!</v>
      </c>
      <c r="D570" s="246"/>
      <c r="E570" s="97" t="e">
        <f t="shared" si="29"/>
        <v>#DIV/0!</v>
      </c>
      <c r="F570" s="136"/>
      <c r="G570" s="97" t="e">
        <f t="shared" si="30"/>
        <v>#DIV/0!</v>
      </c>
    </row>
    <row r="571" spans="1:7" ht="16.5" thickBot="1">
      <c r="A571" s="677" t="s">
        <v>312</v>
      </c>
      <c r="B571" s="678">
        <f>SUM(B514:B570)</f>
        <v>0</v>
      </c>
      <c r="C571" s="698"/>
      <c r="D571" s="678">
        <f>SUM(D514:D570)</f>
        <v>0</v>
      </c>
      <c r="E571" s="698"/>
      <c r="F571" s="678">
        <f>SUM(F514:F570)</f>
        <v>0</v>
      </c>
      <c r="G571" s="699"/>
    </row>
    <row r="572" spans="1:6" ht="16.5" thickBot="1">
      <c r="A572" s="361" t="s">
        <v>311</v>
      </c>
      <c r="B572" s="362">
        <f>SUM('Plan2 - UTI'!E168:E171)</f>
        <v>0</v>
      </c>
      <c r="D572" s="363">
        <f>'Plan2 - UTI'!E172</f>
        <v>0</v>
      </c>
      <c r="E572" s="32"/>
      <c r="F572" s="362">
        <f>'Plan2 - UTI'!E173</f>
        <v>0</v>
      </c>
    </row>
    <row r="573" spans="1:7" ht="15" thickBot="1">
      <c r="A573" s="17"/>
      <c r="B573" s="33"/>
      <c r="C573" s="32"/>
      <c r="D573" s="33"/>
      <c r="E573" s="32"/>
      <c r="F573" s="33"/>
      <c r="G573" s="32"/>
    </row>
    <row r="574" spans="1:7" ht="16.5" thickBot="1">
      <c r="A574" s="669" t="s">
        <v>48</v>
      </c>
      <c r="B574" s="670" t="s">
        <v>81</v>
      </c>
      <c r="C574" s="671"/>
      <c r="D574" s="672" t="s">
        <v>90</v>
      </c>
      <c r="E574" s="673"/>
      <c r="F574" s="670" t="s">
        <v>196</v>
      </c>
      <c r="G574" s="702"/>
    </row>
    <row r="575" spans="1:7" ht="45.75" thickBot="1">
      <c r="A575" s="142" t="s">
        <v>252</v>
      </c>
      <c r="B575" s="143" t="s">
        <v>309</v>
      </c>
      <c r="C575" s="308" t="s">
        <v>254</v>
      </c>
      <c r="D575" s="143" t="s">
        <v>309</v>
      </c>
      <c r="E575" s="308" t="s">
        <v>254</v>
      </c>
      <c r="F575" s="143" t="s">
        <v>309</v>
      </c>
      <c r="G575" s="308" t="s">
        <v>254</v>
      </c>
    </row>
    <row r="576" spans="1:7" ht="15">
      <c r="A576" s="139" t="s">
        <v>285</v>
      </c>
      <c r="B576" s="245"/>
      <c r="C576" s="97" t="e">
        <f aca="true" t="shared" si="31" ref="C576:C632">B576/B$633*100</f>
        <v>#DIV/0!</v>
      </c>
      <c r="D576" s="246"/>
      <c r="E576" s="97" t="e">
        <f aca="true" t="shared" si="32" ref="E576:E632">D576/D$633*100</f>
        <v>#DIV/0!</v>
      </c>
      <c r="F576" s="136"/>
      <c r="G576" s="97" t="e">
        <f aca="true" t="shared" si="33" ref="G576:G632">F576/F$633*100</f>
        <v>#DIV/0!</v>
      </c>
    </row>
    <row r="577" spans="1:7" ht="15">
      <c r="A577" s="139" t="s">
        <v>327</v>
      </c>
      <c r="B577" s="526"/>
      <c r="C577" s="97" t="e">
        <f t="shared" si="31"/>
        <v>#DIV/0!</v>
      </c>
      <c r="D577" s="246"/>
      <c r="E577" s="97" t="e">
        <f t="shared" si="32"/>
        <v>#DIV/0!</v>
      </c>
      <c r="F577" s="136"/>
      <c r="G577" s="97" t="e">
        <f t="shared" si="33"/>
        <v>#DIV/0!</v>
      </c>
    </row>
    <row r="578" spans="1:7" ht="15">
      <c r="A578" s="352" t="s">
        <v>337</v>
      </c>
      <c r="B578" s="526"/>
      <c r="C578" s="97" t="e">
        <f t="shared" si="31"/>
        <v>#DIV/0!</v>
      </c>
      <c r="D578" s="246"/>
      <c r="E578" s="97" t="e">
        <f t="shared" si="32"/>
        <v>#DIV/0!</v>
      </c>
      <c r="F578" s="136"/>
      <c r="G578" s="97" t="e">
        <f t="shared" si="33"/>
        <v>#DIV/0!</v>
      </c>
    </row>
    <row r="579" spans="1:7" ht="15">
      <c r="A579" s="139" t="s">
        <v>413</v>
      </c>
      <c r="B579" s="526"/>
      <c r="C579" s="97" t="e">
        <f t="shared" si="31"/>
        <v>#DIV/0!</v>
      </c>
      <c r="D579" s="246"/>
      <c r="E579" s="97" t="e">
        <f t="shared" si="32"/>
        <v>#DIV/0!</v>
      </c>
      <c r="F579" s="136"/>
      <c r="G579" s="97" t="e">
        <f t="shared" si="33"/>
        <v>#DIV/0!</v>
      </c>
    </row>
    <row r="580" spans="1:7" ht="15">
      <c r="A580" s="492" t="s">
        <v>414</v>
      </c>
      <c r="B580" s="526"/>
      <c r="C580" s="97" t="e">
        <f t="shared" si="31"/>
        <v>#DIV/0!</v>
      </c>
      <c r="D580" s="246"/>
      <c r="E580" s="97" t="e">
        <f t="shared" si="32"/>
        <v>#DIV/0!</v>
      </c>
      <c r="F580" s="136"/>
      <c r="G580" s="97" t="e">
        <f t="shared" si="33"/>
        <v>#DIV/0!</v>
      </c>
    </row>
    <row r="581" spans="1:7" ht="15">
      <c r="A581" s="492" t="s">
        <v>415</v>
      </c>
      <c r="B581" s="526"/>
      <c r="C581" s="97" t="e">
        <f t="shared" si="31"/>
        <v>#DIV/0!</v>
      </c>
      <c r="D581" s="246"/>
      <c r="E581" s="97" t="e">
        <f t="shared" si="32"/>
        <v>#DIV/0!</v>
      </c>
      <c r="F581" s="136"/>
      <c r="G581" s="97" t="e">
        <f t="shared" si="33"/>
        <v>#DIV/0!</v>
      </c>
    </row>
    <row r="582" spans="1:7" ht="15">
      <c r="A582" s="139" t="s">
        <v>406</v>
      </c>
      <c r="B582" s="526"/>
      <c r="C582" s="97" t="e">
        <f t="shared" si="31"/>
        <v>#DIV/0!</v>
      </c>
      <c r="D582" s="246"/>
      <c r="E582" s="97" t="e">
        <f t="shared" si="32"/>
        <v>#DIV/0!</v>
      </c>
      <c r="F582" s="136"/>
      <c r="G582" s="97" t="e">
        <f t="shared" si="33"/>
        <v>#DIV/0!</v>
      </c>
    </row>
    <row r="583" spans="1:7" ht="15">
      <c r="A583" s="140" t="s">
        <v>407</v>
      </c>
      <c r="B583" s="526"/>
      <c r="C583" s="97" t="e">
        <f t="shared" si="31"/>
        <v>#DIV/0!</v>
      </c>
      <c r="D583" s="246"/>
      <c r="E583" s="97" t="e">
        <f t="shared" si="32"/>
        <v>#DIV/0!</v>
      </c>
      <c r="F583" s="136"/>
      <c r="G583" s="97" t="e">
        <f t="shared" si="33"/>
        <v>#DIV/0!</v>
      </c>
    </row>
    <row r="584" spans="1:7" ht="15">
      <c r="A584" s="139" t="s">
        <v>408</v>
      </c>
      <c r="B584" s="526"/>
      <c r="C584" s="97" t="e">
        <f t="shared" si="31"/>
        <v>#DIV/0!</v>
      </c>
      <c r="D584" s="246"/>
      <c r="E584" s="97" t="e">
        <f t="shared" si="32"/>
        <v>#DIV/0!</v>
      </c>
      <c r="F584" s="136"/>
      <c r="G584" s="97" t="e">
        <f t="shared" si="33"/>
        <v>#DIV/0!</v>
      </c>
    </row>
    <row r="585" spans="1:7" ht="15">
      <c r="A585" s="352" t="s">
        <v>409</v>
      </c>
      <c r="B585" s="526"/>
      <c r="C585" s="97" t="e">
        <f t="shared" si="31"/>
        <v>#DIV/0!</v>
      </c>
      <c r="D585" s="246"/>
      <c r="E585" s="97" t="e">
        <f t="shared" si="32"/>
        <v>#DIV/0!</v>
      </c>
      <c r="F585" s="136"/>
      <c r="G585" s="97" t="e">
        <f t="shared" si="33"/>
        <v>#DIV/0!</v>
      </c>
    </row>
    <row r="586" spans="1:7" ht="15">
      <c r="A586" s="351" t="s">
        <v>410</v>
      </c>
      <c r="B586" s="526"/>
      <c r="C586" s="97" t="e">
        <f t="shared" si="31"/>
        <v>#DIV/0!</v>
      </c>
      <c r="D586" s="246"/>
      <c r="E586" s="97" t="e">
        <f t="shared" si="32"/>
        <v>#DIV/0!</v>
      </c>
      <c r="F586" s="136"/>
      <c r="G586" s="97" t="e">
        <f t="shared" si="33"/>
        <v>#DIV/0!</v>
      </c>
    </row>
    <row r="587" spans="1:7" ht="15">
      <c r="A587" s="140" t="s">
        <v>411</v>
      </c>
      <c r="B587" s="526"/>
      <c r="C587" s="97" t="e">
        <f t="shared" si="31"/>
        <v>#DIV/0!</v>
      </c>
      <c r="D587" s="246"/>
      <c r="E587" s="97" t="e">
        <f t="shared" si="32"/>
        <v>#DIV/0!</v>
      </c>
      <c r="F587" s="136"/>
      <c r="G587" s="97" t="e">
        <f t="shared" si="33"/>
        <v>#DIV/0!</v>
      </c>
    </row>
    <row r="588" spans="1:7" ht="15">
      <c r="A588" s="140" t="s">
        <v>412</v>
      </c>
      <c r="B588" s="246"/>
      <c r="C588" s="97" t="e">
        <f t="shared" si="31"/>
        <v>#DIV/0!</v>
      </c>
      <c r="D588" s="246"/>
      <c r="E588" s="97" t="e">
        <f t="shared" si="32"/>
        <v>#DIV/0!</v>
      </c>
      <c r="F588" s="136"/>
      <c r="G588" s="97" t="e">
        <f t="shared" si="33"/>
        <v>#DIV/0!</v>
      </c>
    </row>
    <row r="589" spans="1:7" ht="15">
      <c r="A589" s="298" t="s">
        <v>303</v>
      </c>
      <c r="B589" s="246"/>
      <c r="C589" s="97" t="e">
        <f t="shared" si="31"/>
        <v>#DIV/0!</v>
      </c>
      <c r="D589" s="246"/>
      <c r="E589" s="97" t="e">
        <f t="shared" si="32"/>
        <v>#DIV/0!</v>
      </c>
      <c r="F589" s="136"/>
      <c r="G589" s="97" t="e">
        <f t="shared" si="33"/>
        <v>#DIV/0!</v>
      </c>
    </row>
    <row r="590" spans="1:7" ht="15">
      <c r="A590" s="298" t="s">
        <v>299</v>
      </c>
      <c r="B590" s="246"/>
      <c r="C590" s="97" t="e">
        <f t="shared" si="31"/>
        <v>#DIV/0!</v>
      </c>
      <c r="D590" s="246"/>
      <c r="E590" s="97" t="e">
        <f t="shared" si="32"/>
        <v>#DIV/0!</v>
      </c>
      <c r="F590" s="136"/>
      <c r="G590" s="97" t="e">
        <f t="shared" si="33"/>
        <v>#DIV/0!</v>
      </c>
    </row>
    <row r="591" spans="1:7" ht="15">
      <c r="A591" s="298" t="s">
        <v>300</v>
      </c>
      <c r="B591" s="246"/>
      <c r="C591" s="97" t="e">
        <f t="shared" si="31"/>
        <v>#DIV/0!</v>
      </c>
      <c r="D591" s="246"/>
      <c r="E591" s="97" t="e">
        <f t="shared" si="32"/>
        <v>#DIV/0!</v>
      </c>
      <c r="F591" s="136"/>
      <c r="G591" s="97" t="e">
        <f t="shared" si="33"/>
        <v>#DIV/0!</v>
      </c>
    </row>
    <row r="592" spans="1:7" ht="15">
      <c r="A592" s="350" t="s">
        <v>338</v>
      </c>
      <c r="B592" s="246"/>
      <c r="C592" s="97" t="e">
        <f t="shared" si="31"/>
        <v>#DIV/0!</v>
      </c>
      <c r="D592" s="246"/>
      <c r="E592" s="97" t="e">
        <f t="shared" si="32"/>
        <v>#DIV/0!</v>
      </c>
      <c r="F592" s="136"/>
      <c r="G592" s="97" t="e">
        <f t="shared" si="33"/>
        <v>#DIV/0!</v>
      </c>
    </row>
    <row r="593" spans="1:7" ht="15">
      <c r="A593" s="298" t="s">
        <v>404</v>
      </c>
      <c r="B593" s="246"/>
      <c r="C593" s="97" t="e">
        <f t="shared" si="31"/>
        <v>#DIV/0!</v>
      </c>
      <c r="D593" s="246"/>
      <c r="E593" s="97" t="e">
        <f t="shared" si="32"/>
        <v>#DIV/0!</v>
      </c>
      <c r="F593" s="136"/>
      <c r="G593" s="97" t="e">
        <f t="shared" si="33"/>
        <v>#DIV/0!</v>
      </c>
    </row>
    <row r="594" spans="1:7" ht="15">
      <c r="A594" s="139" t="s">
        <v>371</v>
      </c>
      <c r="B594" s="246"/>
      <c r="C594" s="97" t="e">
        <f t="shared" si="31"/>
        <v>#DIV/0!</v>
      </c>
      <c r="D594" s="246"/>
      <c r="E594" s="97" t="e">
        <f t="shared" si="32"/>
        <v>#DIV/0!</v>
      </c>
      <c r="F594" s="136"/>
      <c r="G594" s="97" t="e">
        <f t="shared" si="33"/>
        <v>#DIV/0!</v>
      </c>
    </row>
    <row r="595" spans="1:7" ht="15">
      <c r="A595" s="139" t="s">
        <v>372</v>
      </c>
      <c r="B595" s="246"/>
      <c r="C595" s="97" t="e">
        <f t="shared" si="31"/>
        <v>#DIV/0!</v>
      </c>
      <c r="D595" s="246"/>
      <c r="E595" s="97" t="e">
        <f t="shared" si="32"/>
        <v>#DIV/0!</v>
      </c>
      <c r="F595" s="136"/>
      <c r="G595" s="97" t="e">
        <f t="shared" si="33"/>
        <v>#DIV/0!</v>
      </c>
    </row>
    <row r="596" spans="1:7" ht="15">
      <c r="A596" s="139" t="s">
        <v>270</v>
      </c>
      <c r="B596" s="246"/>
      <c r="C596" s="97" t="e">
        <f t="shared" si="31"/>
        <v>#DIV/0!</v>
      </c>
      <c r="D596" s="246"/>
      <c r="E596" s="97" t="e">
        <f t="shared" si="32"/>
        <v>#DIV/0!</v>
      </c>
      <c r="F596" s="136"/>
      <c r="G596" s="97" t="e">
        <f t="shared" si="33"/>
        <v>#DIV/0!</v>
      </c>
    </row>
    <row r="597" spans="1:7" ht="15">
      <c r="A597" s="139" t="s">
        <v>271</v>
      </c>
      <c r="B597" s="246"/>
      <c r="C597" s="97" t="e">
        <f t="shared" si="31"/>
        <v>#DIV/0!</v>
      </c>
      <c r="D597" s="246"/>
      <c r="E597" s="97" t="e">
        <f t="shared" si="32"/>
        <v>#DIV/0!</v>
      </c>
      <c r="F597" s="136"/>
      <c r="G597" s="97" t="e">
        <f t="shared" si="33"/>
        <v>#DIV/0!</v>
      </c>
    </row>
    <row r="598" spans="1:7" ht="15">
      <c r="A598" s="139" t="s">
        <v>269</v>
      </c>
      <c r="B598" s="246"/>
      <c r="C598" s="97" t="e">
        <f t="shared" si="31"/>
        <v>#DIV/0!</v>
      </c>
      <c r="D598" s="246"/>
      <c r="E598" s="97" t="e">
        <f t="shared" si="32"/>
        <v>#DIV/0!</v>
      </c>
      <c r="F598" s="136"/>
      <c r="G598" s="97" t="e">
        <f t="shared" si="33"/>
        <v>#DIV/0!</v>
      </c>
    </row>
    <row r="599" spans="1:7" ht="15">
      <c r="A599" s="139" t="s">
        <v>272</v>
      </c>
      <c r="B599" s="246"/>
      <c r="C599" s="97" t="e">
        <f t="shared" si="31"/>
        <v>#DIV/0!</v>
      </c>
      <c r="D599" s="246"/>
      <c r="E599" s="97" t="e">
        <f t="shared" si="32"/>
        <v>#DIV/0!</v>
      </c>
      <c r="F599" s="136"/>
      <c r="G599" s="97" t="e">
        <f t="shared" si="33"/>
        <v>#DIV/0!</v>
      </c>
    </row>
    <row r="600" spans="1:7" ht="15">
      <c r="A600" s="139" t="s">
        <v>302</v>
      </c>
      <c r="B600" s="246"/>
      <c r="C600" s="97" t="e">
        <f t="shared" si="31"/>
        <v>#DIV/0!</v>
      </c>
      <c r="D600" s="246"/>
      <c r="E600" s="97" t="e">
        <f t="shared" si="32"/>
        <v>#DIV/0!</v>
      </c>
      <c r="F600" s="136"/>
      <c r="G600" s="97" t="e">
        <f t="shared" si="33"/>
        <v>#DIV/0!</v>
      </c>
    </row>
    <row r="601" spans="1:7" ht="15">
      <c r="A601" s="139" t="s">
        <v>336</v>
      </c>
      <c r="B601" s="246"/>
      <c r="C601" s="97" t="e">
        <f t="shared" si="31"/>
        <v>#DIV/0!</v>
      </c>
      <c r="D601" s="246"/>
      <c r="E601" s="97" t="e">
        <f t="shared" si="32"/>
        <v>#DIV/0!</v>
      </c>
      <c r="F601" s="136"/>
      <c r="G601" s="97" t="e">
        <f t="shared" si="33"/>
        <v>#DIV/0!</v>
      </c>
    </row>
    <row r="602" spans="1:7" ht="15">
      <c r="A602" s="139" t="s">
        <v>301</v>
      </c>
      <c r="B602" s="246"/>
      <c r="C602" s="97" t="e">
        <f t="shared" si="31"/>
        <v>#DIV/0!</v>
      </c>
      <c r="D602" s="246"/>
      <c r="E602" s="97" t="e">
        <f t="shared" si="32"/>
        <v>#DIV/0!</v>
      </c>
      <c r="F602" s="136"/>
      <c r="G602" s="97" t="e">
        <f t="shared" si="33"/>
        <v>#DIV/0!</v>
      </c>
    </row>
    <row r="603" spans="1:7" ht="15">
      <c r="A603" s="351" t="s">
        <v>339</v>
      </c>
      <c r="B603" s="246"/>
      <c r="C603" s="97" t="e">
        <f t="shared" si="31"/>
        <v>#DIV/0!</v>
      </c>
      <c r="D603" s="246"/>
      <c r="E603" s="97" t="e">
        <f t="shared" si="32"/>
        <v>#DIV/0!</v>
      </c>
      <c r="F603" s="136"/>
      <c r="G603" s="97" t="e">
        <f t="shared" si="33"/>
        <v>#DIV/0!</v>
      </c>
    </row>
    <row r="604" spans="1:7" ht="15">
      <c r="A604" s="351" t="s">
        <v>340</v>
      </c>
      <c r="B604" s="246"/>
      <c r="C604" s="97" t="e">
        <f t="shared" si="31"/>
        <v>#DIV/0!</v>
      </c>
      <c r="D604" s="246"/>
      <c r="E604" s="97" t="e">
        <f t="shared" si="32"/>
        <v>#DIV/0!</v>
      </c>
      <c r="F604" s="136"/>
      <c r="G604" s="97" t="e">
        <f t="shared" si="33"/>
        <v>#DIV/0!</v>
      </c>
    </row>
    <row r="605" spans="1:7" ht="15">
      <c r="A605" s="139" t="s">
        <v>364</v>
      </c>
      <c r="B605" s="246"/>
      <c r="C605" s="97" t="e">
        <f t="shared" si="31"/>
        <v>#DIV/0!</v>
      </c>
      <c r="D605" s="246"/>
      <c r="E605" s="97" t="e">
        <f t="shared" si="32"/>
        <v>#DIV/0!</v>
      </c>
      <c r="F605" s="136"/>
      <c r="G605" s="97" t="e">
        <f t="shared" si="33"/>
        <v>#DIV/0!</v>
      </c>
    </row>
    <row r="606" spans="1:7" ht="15">
      <c r="A606" s="139" t="s">
        <v>365</v>
      </c>
      <c r="B606" s="246"/>
      <c r="C606" s="97" t="e">
        <f t="shared" si="31"/>
        <v>#DIV/0!</v>
      </c>
      <c r="D606" s="246"/>
      <c r="E606" s="97" t="e">
        <f t="shared" si="32"/>
        <v>#DIV/0!</v>
      </c>
      <c r="F606" s="136"/>
      <c r="G606" s="97" t="e">
        <f t="shared" si="33"/>
        <v>#DIV/0!</v>
      </c>
    </row>
    <row r="607" spans="1:7" ht="15">
      <c r="A607" s="139" t="s">
        <v>366</v>
      </c>
      <c r="B607" s="246"/>
      <c r="C607" s="97" t="e">
        <f t="shared" si="31"/>
        <v>#DIV/0!</v>
      </c>
      <c r="D607" s="246"/>
      <c r="E607" s="97" t="e">
        <f t="shared" si="32"/>
        <v>#DIV/0!</v>
      </c>
      <c r="F607" s="136"/>
      <c r="G607" s="97" t="e">
        <f t="shared" si="33"/>
        <v>#DIV/0!</v>
      </c>
    </row>
    <row r="608" spans="1:7" ht="15">
      <c r="A608" s="352" t="s">
        <v>367</v>
      </c>
      <c r="B608" s="246"/>
      <c r="C608" s="97" t="e">
        <f t="shared" si="31"/>
        <v>#DIV/0!</v>
      </c>
      <c r="D608" s="246"/>
      <c r="E608" s="97" t="e">
        <f t="shared" si="32"/>
        <v>#DIV/0!</v>
      </c>
      <c r="F608" s="136"/>
      <c r="G608" s="97" t="e">
        <f t="shared" si="33"/>
        <v>#DIV/0!</v>
      </c>
    </row>
    <row r="609" spans="1:7" ht="15">
      <c r="A609" s="351" t="s">
        <v>370</v>
      </c>
      <c r="B609" s="246"/>
      <c r="C609" s="97" t="e">
        <f t="shared" si="31"/>
        <v>#DIV/0!</v>
      </c>
      <c r="D609" s="246"/>
      <c r="E609" s="97" t="e">
        <f t="shared" si="32"/>
        <v>#DIV/0!</v>
      </c>
      <c r="F609" s="136"/>
      <c r="G609" s="97" t="e">
        <f t="shared" si="33"/>
        <v>#DIV/0!</v>
      </c>
    </row>
    <row r="610" spans="1:7" ht="15">
      <c r="A610" s="139" t="s">
        <v>368</v>
      </c>
      <c r="B610" s="246"/>
      <c r="C610" s="97" t="e">
        <f t="shared" si="31"/>
        <v>#DIV/0!</v>
      </c>
      <c r="D610" s="246"/>
      <c r="E610" s="97" t="e">
        <f t="shared" si="32"/>
        <v>#DIV/0!</v>
      </c>
      <c r="F610" s="136"/>
      <c r="G610" s="97" t="e">
        <f t="shared" si="33"/>
        <v>#DIV/0!</v>
      </c>
    </row>
    <row r="611" spans="1:7" ht="15">
      <c r="A611" s="139" t="s">
        <v>369</v>
      </c>
      <c r="B611" s="246"/>
      <c r="C611" s="97" t="e">
        <f t="shared" si="31"/>
        <v>#DIV/0!</v>
      </c>
      <c r="D611" s="246"/>
      <c r="E611" s="97" t="e">
        <f t="shared" si="32"/>
        <v>#DIV/0!</v>
      </c>
      <c r="F611" s="136"/>
      <c r="G611" s="97" t="e">
        <f t="shared" si="33"/>
        <v>#DIV/0!</v>
      </c>
    </row>
    <row r="612" spans="1:7" ht="15">
      <c r="A612" s="491" t="s">
        <v>380</v>
      </c>
      <c r="B612" s="246"/>
      <c r="C612" s="97" t="e">
        <f t="shared" si="31"/>
        <v>#DIV/0!</v>
      </c>
      <c r="D612" s="246"/>
      <c r="E612" s="97" t="e">
        <f t="shared" si="32"/>
        <v>#DIV/0!</v>
      </c>
      <c r="F612" s="136"/>
      <c r="G612" s="97" t="e">
        <f t="shared" si="33"/>
        <v>#DIV/0!</v>
      </c>
    </row>
    <row r="613" spans="1:7" ht="15">
      <c r="A613" s="298" t="s">
        <v>381</v>
      </c>
      <c r="B613" s="246"/>
      <c r="C613" s="97" t="e">
        <f t="shared" si="31"/>
        <v>#DIV/0!</v>
      </c>
      <c r="D613" s="246"/>
      <c r="E613" s="97" t="e">
        <f t="shared" si="32"/>
        <v>#DIV/0!</v>
      </c>
      <c r="F613" s="136"/>
      <c r="G613" s="97" t="e">
        <f t="shared" si="33"/>
        <v>#DIV/0!</v>
      </c>
    </row>
    <row r="614" spans="1:7" ht="15">
      <c r="A614" s="298" t="s">
        <v>382</v>
      </c>
      <c r="B614" s="246"/>
      <c r="C614" s="97" t="e">
        <f t="shared" si="31"/>
        <v>#DIV/0!</v>
      </c>
      <c r="D614" s="246"/>
      <c r="E614" s="97" t="e">
        <f t="shared" si="32"/>
        <v>#DIV/0!</v>
      </c>
      <c r="F614" s="136"/>
      <c r="G614" s="97" t="e">
        <f t="shared" si="33"/>
        <v>#DIV/0!</v>
      </c>
    </row>
    <row r="615" spans="1:7" ht="15">
      <c r="A615" s="350" t="s">
        <v>417</v>
      </c>
      <c r="B615" s="246"/>
      <c r="C615" s="97" t="e">
        <f t="shared" si="31"/>
        <v>#DIV/0!</v>
      </c>
      <c r="D615" s="246"/>
      <c r="E615" s="97" t="e">
        <f t="shared" si="32"/>
        <v>#DIV/0!</v>
      </c>
      <c r="F615" s="136"/>
      <c r="G615" s="97" t="e">
        <f t="shared" si="33"/>
        <v>#DIV/0!</v>
      </c>
    </row>
    <row r="616" spans="1:7" ht="15">
      <c r="A616" s="139" t="s">
        <v>292</v>
      </c>
      <c r="B616" s="246"/>
      <c r="C616" s="97" t="e">
        <f t="shared" si="31"/>
        <v>#DIV/0!</v>
      </c>
      <c r="D616" s="246"/>
      <c r="E616" s="97" t="e">
        <f t="shared" si="32"/>
        <v>#DIV/0!</v>
      </c>
      <c r="F616" s="136"/>
      <c r="G616" s="97" t="e">
        <f t="shared" si="33"/>
        <v>#DIV/0!</v>
      </c>
    </row>
    <row r="617" spans="1:7" ht="15">
      <c r="A617" s="139" t="s">
        <v>293</v>
      </c>
      <c r="B617" s="247"/>
      <c r="C617" s="97" t="e">
        <f t="shared" si="31"/>
        <v>#DIV/0!</v>
      </c>
      <c r="D617" s="246"/>
      <c r="E617" s="97" t="e">
        <f t="shared" si="32"/>
        <v>#DIV/0!</v>
      </c>
      <c r="F617" s="136"/>
      <c r="G617" s="97" t="e">
        <f t="shared" si="33"/>
        <v>#DIV/0!</v>
      </c>
    </row>
    <row r="618" spans="1:7" ht="15">
      <c r="A618" s="352" t="s">
        <v>341</v>
      </c>
      <c r="B618" s="136"/>
      <c r="C618" s="97" t="e">
        <f t="shared" si="31"/>
        <v>#DIV/0!</v>
      </c>
      <c r="D618" s="246"/>
      <c r="E618" s="97" t="e">
        <f t="shared" si="32"/>
        <v>#DIV/0!</v>
      </c>
      <c r="F618" s="136"/>
      <c r="G618" s="97" t="e">
        <f t="shared" si="33"/>
        <v>#DIV/0!</v>
      </c>
    </row>
    <row r="619" spans="1:7" ht="15">
      <c r="A619" s="139" t="s">
        <v>294</v>
      </c>
      <c r="B619" s="136"/>
      <c r="C619" s="97" t="e">
        <f t="shared" si="31"/>
        <v>#DIV/0!</v>
      </c>
      <c r="D619" s="246"/>
      <c r="E619" s="97" t="e">
        <f t="shared" si="32"/>
        <v>#DIV/0!</v>
      </c>
      <c r="F619" s="136"/>
      <c r="G619" s="97" t="e">
        <f t="shared" si="33"/>
        <v>#DIV/0!</v>
      </c>
    </row>
    <row r="620" spans="1:7" ht="15">
      <c r="A620" s="139" t="s">
        <v>295</v>
      </c>
      <c r="B620" s="136"/>
      <c r="C620" s="97" t="e">
        <f t="shared" si="31"/>
        <v>#DIV/0!</v>
      </c>
      <c r="D620" s="246"/>
      <c r="E620" s="97" t="e">
        <f t="shared" si="32"/>
        <v>#DIV/0!</v>
      </c>
      <c r="F620" s="136"/>
      <c r="G620" s="97" t="e">
        <f t="shared" si="33"/>
        <v>#DIV/0!</v>
      </c>
    </row>
    <row r="621" spans="1:7" ht="15">
      <c r="A621" s="139" t="s">
        <v>296</v>
      </c>
      <c r="B621" s="136"/>
      <c r="C621" s="97" t="e">
        <f t="shared" si="31"/>
        <v>#DIV/0!</v>
      </c>
      <c r="D621" s="246"/>
      <c r="E621" s="97" t="e">
        <f t="shared" si="32"/>
        <v>#DIV/0!</v>
      </c>
      <c r="F621" s="136"/>
      <c r="G621" s="97" t="e">
        <f t="shared" si="33"/>
        <v>#DIV/0!</v>
      </c>
    </row>
    <row r="622" spans="1:7" ht="15">
      <c r="A622" s="139" t="s">
        <v>326</v>
      </c>
      <c r="B622" s="136"/>
      <c r="C622" s="97" t="e">
        <f t="shared" si="31"/>
        <v>#DIV/0!</v>
      </c>
      <c r="D622" s="246"/>
      <c r="E622" s="97" t="e">
        <f t="shared" si="32"/>
        <v>#DIV/0!</v>
      </c>
      <c r="F622" s="136"/>
      <c r="G622" s="97" t="e">
        <f t="shared" si="33"/>
        <v>#DIV/0!</v>
      </c>
    </row>
    <row r="623" spans="1:7" ht="14.25">
      <c r="A623" s="139" t="s">
        <v>358</v>
      </c>
      <c r="B623" s="136"/>
      <c r="C623" s="97" t="e">
        <f t="shared" si="31"/>
        <v>#DIV/0!</v>
      </c>
      <c r="D623" s="246"/>
      <c r="E623" s="97" t="e">
        <f t="shared" si="32"/>
        <v>#DIV/0!</v>
      </c>
      <c r="F623" s="136"/>
      <c r="G623" s="97" t="e">
        <f t="shared" si="33"/>
        <v>#DIV/0!</v>
      </c>
    </row>
    <row r="624" spans="1:7" ht="14.25">
      <c r="A624" s="139" t="s">
        <v>359</v>
      </c>
      <c r="B624" s="136"/>
      <c r="C624" s="97" t="e">
        <f t="shared" si="31"/>
        <v>#DIV/0!</v>
      </c>
      <c r="D624" s="246"/>
      <c r="E624" s="97" t="e">
        <f t="shared" si="32"/>
        <v>#DIV/0!</v>
      </c>
      <c r="F624" s="136"/>
      <c r="G624" s="97" t="e">
        <f t="shared" si="33"/>
        <v>#DIV/0!</v>
      </c>
    </row>
    <row r="625" spans="1:7" ht="14.25">
      <c r="A625" s="139" t="s">
        <v>286</v>
      </c>
      <c r="B625" s="136"/>
      <c r="C625" s="97" t="e">
        <f t="shared" si="31"/>
        <v>#DIV/0!</v>
      </c>
      <c r="D625" s="246"/>
      <c r="E625" s="97" t="e">
        <f t="shared" si="32"/>
        <v>#DIV/0!</v>
      </c>
      <c r="F625" s="136"/>
      <c r="G625" s="97" t="e">
        <f t="shared" si="33"/>
        <v>#DIV/0!</v>
      </c>
    </row>
    <row r="626" spans="1:7" ht="14.25">
      <c r="A626" s="139" t="s">
        <v>287</v>
      </c>
      <c r="B626" s="136"/>
      <c r="C626" s="97" t="e">
        <f t="shared" si="31"/>
        <v>#DIV/0!</v>
      </c>
      <c r="D626" s="246"/>
      <c r="E626" s="97" t="e">
        <f t="shared" si="32"/>
        <v>#DIV/0!</v>
      </c>
      <c r="F626" s="136"/>
      <c r="G626" s="97" t="e">
        <f t="shared" si="33"/>
        <v>#DIV/0!</v>
      </c>
    </row>
    <row r="627" spans="1:7" ht="14.25">
      <c r="A627" s="139" t="s">
        <v>288</v>
      </c>
      <c r="B627" s="136"/>
      <c r="C627" s="97" t="e">
        <f t="shared" si="31"/>
        <v>#DIV/0!</v>
      </c>
      <c r="D627" s="246"/>
      <c r="E627" s="97" t="e">
        <f t="shared" si="32"/>
        <v>#DIV/0!</v>
      </c>
      <c r="F627" s="136"/>
      <c r="G627" s="97" t="e">
        <f t="shared" si="33"/>
        <v>#DIV/0!</v>
      </c>
    </row>
    <row r="628" spans="1:7" ht="14.25">
      <c r="A628" s="139" t="s">
        <v>289</v>
      </c>
      <c r="B628" s="136"/>
      <c r="C628" s="97" t="e">
        <f t="shared" si="31"/>
        <v>#DIV/0!</v>
      </c>
      <c r="D628" s="246"/>
      <c r="E628" s="97" t="e">
        <f t="shared" si="32"/>
        <v>#DIV/0!</v>
      </c>
      <c r="F628" s="136"/>
      <c r="G628" s="97" t="e">
        <f t="shared" si="33"/>
        <v>#DIV/0!</v>
      </c>
    </row>
    <row r="629" spans="1:7" ht="14.25">
      <c r="A629" s="139" t="s">
        <v>290</v>
      </c>
      <c r="B629" s="136"/>
      <c r="C629" s="97" t="e">
        <f t="shared" si="31"/>
        <v>#DIV/0!</v>
      </c>
      <c r="D629" s="246"/>
      <c r="E629" s="97" t="e">
        <f t="shared" si="32"/>
        <v>#DIV/0!</v>
      </c>
      <c r="F629" s="136"/>
      <c r="G629" s="97" t="e">
        <f t="shared" si="33"/>
        <v>#DIV/0!</v>
      </c>
    </row>
    <row r="630" spans="1:7" ht="14.25">
      <c r="A630" s="139" t="s">
        <v>373</v>
      </c>
      <c r="B630" s="136"/>
      <c r="C630" s="97" t="e">
        <f t="shared" si="31"/>
        <v>#DIV/0!</v>
      </c>
      <c r="D630" s="246"/>
      <c r="E630" s="97" t="e">
        <f t="shared" si="32"/>
        <v>#DIV/0!</v>
      </c>
      <c r="F630" s="136"/>
      <c r="G630" s="97" t="e">
        <f t="shared" si="33"/>
        <v>#DIV/0!</v>
      </c>
    </row>
    <row r="631" spans="1:7" ht="14.25">
      <c r="A631" s="139" t="s">
        <v>360</v>
      </c>
      <c r="B631" s="136"/>
      <c r="C631" s="97" t="e">
        <f t="shared" si="31"/>
        <v>#DIV/0!</v>
      </c>
      <c r="D631" s="246"/>
      <c r="E631" s="97" t="e">
        <f t="shared" si="32"/>
        <v>#DIV/0!</v>
      </c>
      <c r="F631" s="136"/>
      <c r="G631" s="97" t="e">
        <f t="shared" si="33"/>
        <v>#DIV/0!</v>
      </c>
    </row>
    <row r="632" spans="1:7" ht="15" thickBot="1">
      <c r="A632" s="354" t="s">
        <v>416</v>
      </c>
      <c r="B632" s="353"/>
      <c r="C632" s="97" t="e">
        <f t="shared" si="31"/>
        <v>#DIV/0!</v>
      </c>
      <c r="D632" s="246"/>
      <c r="E632" s="97" t="e">
        <f t="shared" si="32"/>
        <v>#DIV/0!</v>
      </c>
      <c r="F632" s="136"/>
      <c r="G632" s="97" t="e">
        <f t="shared" si="33"/>
        <v>#DIV/0!</v>
      </c>
    </row>
    <row r="633" spans="1:7" ht="16.5" thickBot="1">
      <c r="A633" s="677" t="s">
        <v>312</v>
      </c>
      <c r="B633" s="678">
        <f>SUM(B576:B632)</f>
        <v>0</v>
      </c>
      <c r="C633" s="698"/>
      <c r="D633" s="678">
        <f>SUM(D576:D632)</f>
        <v>0</v>
      </c>
      <c r="E633" s="698"/>
      <c r="F633" s="678">
        <f>SUM(F576:F632)</f>
        <v>0</v>
      </c>
      <c r="G633" s="699"/>
    </row>
    <row r="634" spans="1:6" ht="16.5" thickBot="1">
      <c r="A634" s="361" t="s">
        <v>311</v>
      </c>
      <c r="B634" s="362">
        <f>SUM('Plan2 - UTI'!E185:E188)</f>
        <v>0</v>
      </c>
      <c r="D634" s="363">
        <f>'Plan2 - UTI'!E189</f>
        <v>0</v>
      </c>
      <c r="E634" s="32"/>
      <c r="F634" s="362">
        <f>'Plan2 - UTI'!E190</f>
        <v>0</v>
      </c>
    </row>
    <row r="635" spans="1:7" ht="15" thickBot="1">
      <c r="A635" s="17"/>
      <c r="B635" s="33"/>
      <c r="C635" s="32"/>
      <c r="D635" s="33"/>
      <c r="E635" s="32"/>
      <c r="F635" s="33"/>
      <c r="G635" s="32"/>
    </row>
    <row r="636" spans="1:7" ht="16.5" thickBot="1">
      <c r="A636" s="669" t="s">
        <v>49</v>
      </c>
      <c r="B636" s="670" t="s">
        <v>81</v>
      </c>
      <c r="C636" s="671"/>
      <c r="D636" s="672" t="s">
        <v>90</v>
      </c>
      <c r="E636" s="673"/>
      <c r="F636" s="670" t="s">
        <v>196</v>
      </c>
      <c r="G636" s="702"/>
    </row>
    <row r="637" spans="1:7" ht="45.75" thickBot="1">
      <c r="A637" s="142" t="s">
        <v>252</v>
      </c>
      <c r="B637" s="143" t="s">
        <v>309</v>
      </c>
      <c r="C637" s="308" t="s">
        <v>254</v>
      </c>
      <c r="D637" s="143" t="s">
        <v>309</v>
      </c>
      <c r="E637" s="308" t="s">
        <v>254</v>
      </c>
      <c r="F637" s="143" t="s">
        <v>309</v>
      </c>
      <c r="G637" s="308" t="s">
        <v>254</v>
      </c>
    </row>
    <row r="638" spans="1:7" ht="15">
      <c r="A638" s="139" t="s">
        <v>285</v>
      </c>
      <c r="B638" s="245"/>
      <c r="C638" s="97" t="e">
        <f aca="true" t="shared" si="34" ref="C638:C694">B638/B$695*100</f>
        <v>#DIV/0!</v>
      </c>
      <c r="D638" s="246"/>
      <c r="E638" s="97" t="e">
        <f aca="true" t="shared" si="35" ref="E638:E694">D638/D$695*100</f>
        <v>#DIV/0!</v>
      </c>
      <c r="F638" s="136"/>
      <c r="G638" s="97" t="e">
        <f aca="true" t="shared" si="36" ref="G638:G694">F638/F$695*100</f>
        <v>#DIV/0!</v>
      </c>
    </row>
    <row r="639" spans="1:7" ht="15">
      <c r="A639" s="139" t="s">
        <v>327</v>
      </c>
      <c r="B639" s="526"/>
      <c r="C639" s="97" t="e">
        <f t="shared" si="34"/>
        <v>#DIV/0!</v>
      </c>
      <c r="D639" s="246"/>
      <c r="E639" s="97" t="e">
        <f t="shared" si="35"/>
        <v>#DIV/0!</v>
      </c>
      <c r="F639" s="136"/>
      <c r="G639" s="97" t="e">
        <f t="shared" si="36"/>
        <v>#DIV/0!</v>
      </c>
    </row>
    <row r="640" spans="1:7" ht="15">
      <c r="A640" s="352" t="s">
        <v>337</v>
      </c>
      <c r="B640" s="526"/>
      <c r="C640" s="97" t="e">
        <f t="shared" si="34"/>
        <v>#DIV/0!</v>
      </c>
      <c r="D640" s="246"/>
      <c r="E640" s="97" t="e">
        <f t="shared" si="35"/>
        <v>#DIV/0!</v>
      </c>
      <c r="F640" s="136"/>
      <c r="G640" s="97" t="e">
        <f t="shared" si="36"/>
        <v>#DIV/0!</v>
      </c>
    </row>
    <row r="641" spans="1:7" ht="15">
      <c r="A641" s="139" t="s">
        <v>413</v>
      </c>
      <c r="B641" s="526"/>
      <c r="C641" s="97" t="e">
        <f t="shared" si="34"/>
        <v>#DIV/0!</v>
      </c>
      <c r="D641" s="246"/>
      <c r="E641" s="97" t="e">
        <f t="shared" si="35"/>
        <v>#DIV/0!</v>
      </c>
      <c r="F641" s="136"/>
      <c r="G641" s="97" t="e">
        <f t="shared" si="36"/>
        <v>#DIV/0!</v>
      </c>
    </row>
    <row r="642" spans="1:7" ht="15">
      <c r="A642" s="492" t="s">
        <v>414</v>
      </c>
      <c r="B642" s="526"/>
      <c r="C642" s="97" t="e">
        <f t="shared" si="34"/>
        <v>#DIV/0!</v>
      </c>
      <c r="D642" s="246"/>
      <c r="E642" s="97" t="e">
        <f t="shared" si="35"/>
        <v>#DIV/0!</v>
      </c>
      <c r="F642" s="136"/>
      <c r="G642" s="97" t="e">
        <f t="shared" si="36"/>
        <v>#DIV/0!</v>
      </c>
    </row>
    <row r="643" spans="1:7" ht="15">
      <c r="A643" s="492" t="s">
        <v>415</v>
      </c>
      <c r="B643" s="526"/>
      <c r="C643" s="97" t="e">
        <f t="shared" si="34"/>
        <v>#DIV/0!</v>
      </c>
      <c r="D643" s="246"/>
      <c r="E643" s="97" t="e">
        <f t="shared" si="35"/>
        <v>#DIV/0!</v>
      </c>
      <c r="F643" s="136"/>
      <c r="G643" s="97" t="e">
        <f t="shared" si="36"/>
        <v>#DIV/0!</v>
      </c>
    </row>
    <row r="644" spans="1:7" ht="15">
      <c r="A644" s="139" t="s">
        <v>406</v>
      </c>
      <c r="B644" s="526"/>
      <c r="C644" s="97" t="e">
        <f t="shared" si="34"/>
        <v>#DIV/0!</v>
      </c>
      <c r="D644" s="246"/>
      <c r="E644" s="97" t="e">
        <f t="shared" si="35"/>
        <v>#DIV/0!</v>
      </c>
      <c r="F644" s="136"/>
      <c r="G644" s="97" t="e">
        <f t="shared" si="36"/>
        <v>#DIV/0!</v>
      </c>
    </row>
    <row r="645" spans="1:7" ht="15">
      <c r="A645" s="140" t="s">
        <v>407</v>
      </c>
      <c r="B645" s="526"/>
      <c r="C645" s="97" t="e">
        <f t="shared" si="34"/>
        <v>#DIV/0!</v>
      </c>
      <c r="D645" s="246"/>
      <c r="E645" s="97" t="e">
        <f t="shared" si="35"/>
        <v>#DIV/0!</v>
      </c>
      <c r="F645" s="136"/>
      <c r="G645" s="97" t="e">
        <f t="shared" si="36"/>
        <v>#DIV/0!</v>
      </c>
    </row>
    <row r="646" spans="1:7" ht="15">
      <c r="A646" s="139" t="s">
        <v>408</v>
      </c>
      <c r="B646" s="526"/>
      <c r="C646" s="97" t="e">
        <f t="shared" si="34"/>
        <v>#DIV/0!</v>
      </c>
      <c r="D646" s="246"/>
      <c r="E646" s="97" t="e">
        <f t="shared" si="35"/>
        <v>#DIV/0!</v>
      </c>
      <c r="F646" s="136"/>
      <c r="G646" s="97" t="e">
        <f t="shared" si="36"/>
        <v>#DIV/0!</v>
      </c>
    </row>
    <row r="647" spans="1:7" ht="15">
      <c r="A647" s="352" t="s">
        <v>409</v>
      </c>
      <c r="B647" s="526"/>
      <c r="C647" s="97" t="e">
        <f t="shared" si="34"/>
        <v>#DIV/0!</v>
      </c>
      <c r="D647" s="246"/>
      <c r="E647" s="97" t="e">
        <f t="shared" si="35"/>
        <v>#DIV/0!</v>
      </c>
      <c r="F647" s="136"/>
      <c r="G647" s="97" t="e">
        <f t="shared" si="36"/>
        <v>#DIV/0!</v>
      </c>
    </row>
    <row r="648" spans="1:7" ht="15">
      <c r="A648" s="351" t="s">
        <v>410</v>
      </c>
      <c r="B648" s="526"/>
      <c r="C648" s="97" t="e">
        <f t="shared" si="34"/>
        <v>#DIV/0!</v>
      </c>
      <c r="D648" s="246"/>
      <c r="E648" s="97" t="e">
        <f t="shared" si="35"/>
        <v>#DIV/0!</v>
      </c>
      <c r="F648" s="136"/>
      <c r="G648" s="97" t="e">
        <f t="shared" si="36"/>
        <v>#DIV/0!</v>
      </c>
    </row>
    <row r="649" spans="1:7" ht="15">
      <c r="A649" s="140" t="s">
        <v>411</v>
      </c>
      <c r="B649" s="526"/>
      <c r="C649" s="97" t="e">
        <f t="shared" si="34"/>
        <v>#DIV/0!</v>
      </c>
      <c r="D649" s="246"/>
      <c r="E649" s="97" t="e">
        <f t="shared" si="35"/>
        <v>#DIV/0!</v>
      </c>
      <c r="F649" s="136"/>
      <c r="G649" s="97" t="e">
        <f t="shared" si="36"/>
        <v>#DIV/0!</v>
      </c>
    </row>
    <row r="650" spans="1:7" ht="15">
      <c r="A650" s="140" t="s">
        <v>412</v>
      </c>
      <c r="B650" s="246"/>
      <c r="C650" s="97" t="e">
        <f t="shared" si="34"/>
        <v>#DIV/0!</v>
      </c>
      <c r="D650" s="246"/>
      <c r="E650" s="97" t="e">
        <f t="shared" si="35"/>
        <v>#DIV/0!</v>
      </c>
      <c r="F650" s="136"/>
      <c r="G650" s="97" t="e">
        <f t="shared" si="36"/>
        <v>#DIV/0!</v>
      </c>
    </row>
    <row r="651" spans="1:7" ht="15">
      <c r="A651" s="298" t="s">
        <v>303</v>
      </c>
      <c r="B651" s="246"/>
      <c r="C651" s="97" t="e">
        <f t="shared" si="34"/>
        <v>#DIV/0!</v>
      </c>
      <c r="D651" s="246"/>
      <c r="E651" s="97" t="e">
        <f t="shared" si="35"/>
        <v>#DIV/0!</v>
      </c>
      <c r="F651" s="136"/>
      <c r="G651" s="97" t="e">
        <f t="shared" si="36"/>
        <v>#DIV/0!</v>
      </c>
    </row>
    <row r="652" spans="1:7" ht="15">
      <c r="A652" s="298" t="s">
        <v>299</v>
      </c>
      <c r="B652" s="246"/>
      <c r="C652" s="97" t="e">
        <f t="shared" si="34"/>
        <v>#DIV/0!</v>
      </c>
      <c r="D652" s="246"/>
      <c r="E652" s="97" t="e">
        <f t="shared" si="35"/>
        <v>#DIV/0!</v>
      </c>
      <c r="F652" s="136"/>
      <c r="G652" s="97" t="e">
        <f t="shared" si="36"/>
        <v>#DIV/0!</v>
      </c>
    </row>
    <row r="653" spans="1:7" ht="15">
      <c r="A653" s="298" t="s">
        <v>300</v>
      </c>
      <c r="B653" s="246"/>
      <c r="C653" s="97" t="e">
        <f t="shared" si="34"/>
        <v>#DIV/0!</v>
      </c>
      <c r="D653" s="246"/>
      <c r="E653" s="97" t="e">
        <f t="shared" si="35"/>
        <v>#DIV/0!</v>
      </c>
      <c r="F653" s="136"/>
      <c r="G653" s="97" t="e">
        <f t="shared" si="36"/>
        <v>#DIV/0!</v>
      </c>
    </row>
    <row r="654" spans="1:7" ht="15">
      <c r="A654" s="350" t="s">
        <v>338</v>
      </c>
      <c r="B654" s="246"/>
      <c r="C654" s="97" t="e">
        <f t="shared" si="34"/>
        <v>#DIV/0!</v>
      </c>
      <c r="D654" s="246"/>
      <c r="E654" s="97" t="e">
        <f t="shared" si="35"/>
        <v>#DIV/0!</v>
      </c>
      <c r="F654" s="136"/>
      <c r="G654" s="97" t="e">
        <f t="shared" si="36"/>
        <v>#DIV/0!</v>
      </c>
    </row>
    <row r="655" spans="1:7" ht="15">
      <c r="A655" s="298" t="s">
        <v>404</v>
      </c>
      <c r="B655" s="246"/>
      <c r="C655" s="97" t="e">
        <f t="shared" si="34"/>
        <v>#DIV/0!</v>
      </c>
      <c r="D655" s="246"/>
      <c r="E655" s="97" t="e">
        <f t="shared" si="35"/>
        <v>#DIV/0!</v>
      </c>
      <c r="F655" s="136"/>
      <c r="G655" s="97" t="e">
        <f t="shared" si="36"/>
        <v>#DIV/0!</v>
      </c>
    </row>
    <row r="656" spans="1:7" ht="15">
      <c r="A656" s="139" t="s">
        <v>371</v>
      </c>
      <c r="B656" s="246"/>
      <c r="C656" s="97" t="e">
        <f t="shared" si="34"/>
        <v>#DIV/0!</v>
      </c>
      <c r="D656" s="246"/>
      <c r="E656" s="97" t="e">
        <f t="shared" si="35"/>
        <v>#DIV/0!</v>
      </c>
      <c r="F656" s="136"/>
      <c r="G656" s="97" t="e">
        <f t="shared" si="36"/>
        <v>#DIV/0!</v>
      </c>
    </row>
    <row r="657" spans="1:7" ht="15">
      <c r="A657" s="139" t="s">
        <v>372</v>
      </c>
      <c r="B657" s="246"/>
      <c r="C657" s="97" t="e">
        <f t="shared" si="34"/>
        <v>#DIV/0!</v>
      </c>
      <c r="D657" s="246"/>
      <c r="E657" s="97" t="e">
        <f t="shared" si="35"/>
        <v>#DIV/0!</v>
      </c>
      <c r="F657" s="136"/>
      <c r="G657" s="97" t="e">
        <f t="shared" si="36"/>
        <v>#DIV/0!</v>
      </c>
    </row>
    <row r="658" spans="1:7" ht="15">
      <c r="A658" s="139" t="s">
        <v>270</v>
      </c>
      <c r="B658" s="246"/>
      <c r="C658" s="97" t="e">
        <f t="shared" si="34"/>
        <v>#DIV/0!</v>
      </c>
      <c r="D658" s="246"/>
      <c r="E658" s="97" t="e">
        <f t="shared" si="35"/>
        <v>#DIV/0!</v>
      </c>
      <c r="F658" s="136"/>
      <c r="G658" s="97" t="e">
        <f t="shared" si="36"/>
        <v>#DIV/0!</v>
      </c>
    </row>
    <row r="659" spans="1:7" ht="15">
      <c r="A659" s="139" t="s">
        <v>271</v>
      </c>
      <c r="B659" s="246"/>
      <c r="C659" s="97" t="e">
        <f t="shared" si="34"/>
        <v>#DIV/0!</v>
      </c>
      <c r="D659" s="246"/>
      <c r="E659" s="97" t="e">
        <f t="shared" si="35"/>
        <v>#DIV/0!</v>
      </c>
      <c r="F659" s="136"/>
      <c r="G659" s="97" t="e">
        <f t="shared" si="36"/>
        <v>#DIV/0!</v>
      </c>
    </row>
    <row r="660" spans="1:7" ht="15">
      <c r="A660" s="139" t="s">
        <v>269</v>
      </c>
      <c r="B660" s="246"/>
      <c r="C660" s="97" t="e">
        <f t="shared" si="34"/>
        <v>#DIV/0!</v>
      </c>
      <c r="D660" s="246"/>
      <c r="E660" s="97" t="e">
        <f t="shared" si="35"/>
        <v>#DIV/0!</v>
      </c>
      <c r="F660" s="136"/>
      <c r="G660" s="97" t="e">
        <f t="shared" si="36"/>
        <v>#DIV/0!</v>
      </c>
    </row>
    <row r="661" spans="1:7" ht="15">
      <c r="A661" s="139" t="s">
        <v>272</v>
      </c>
      <c r="B661" s="246"/>
      <c r="C661" s="97" t="e">
        <f t="shared" si="34"/>
        <v>#DIV/0!</v>
      </c>
      <c r="D661" s="246"/>
      <c r="E661" s="97" t="e">
        <f t="shared" si="35"/>
        <v>#DIV/0!</v>
      </c>
      <c r="F661" s="136"/>
      <c r="G661" s="97" t="e">
        <f t="shared" si="36"/>
        <v>#DIV/0!</v>
      </c>
    </row>
    <row r="662" spans="1:7" ht="15">
      <c r="A662" s="139" t="s">
        <v>302</v>
      </c>
      <c r="B662" s="246"/>
      <c r="C662" s="97" t="e">
        <f t="shared" si="34"/>
        <v>#DIV/0!</v>
      </c>
      <c r="D662" s="246"/>
      <c r="E662" s="97" t="e">
        <f t="shared" si="35"/>
        <v>#DIV/0!</v>
      </c>
      <c r="F662" s="136"/>
      <c r="G662" s="97" t="e">
        <f t="shared" si="36"/>
        <v>#DIV/0!</v>
      </c>
    </row>
    <row r="663" spans="1:7" ht="15">
      <c r="A663" s="139" t="s">
        <v>336</v>
      </c>
      <c r="B663" s="246"/>
      <c r="C663" s="97" t="e">
        <f t="shared" si="34"/>
        <v>#DIV/0!</v>
      </c>
      <c r="D663" s="246"/>
      <c r="E663" s="97" t="e">
        <f t="shared" si="35"/>
        <v>#DIV/0!</v>
      </c>
      <c r="F663" s="136"/>
      <c r="G663" s="97" t="e">
        <f t="shared" si="36"/>
        <v>#DIV/0!</v>
      </c>
    </row>
    <row r="664" spans="1:7" ht="15">
      <c r="A664" s="139" t="s">
        <v>301</v>
      </c>
      <c r="B664" s="246"/>
      <c r="C664" s="97" t="e">
        <f t="shared" si="34"/>
        <v>#DIV/0!</v>
      </c>
      <c r="D664" s="246"/>
      <c r="E664" s="97" t="e">
        <f t="shared" si="35"/>
        <v>#DIV/0!</v>
      </c>
      <c r="F664" s="136"/>
      <c r="G664" s="97" t="e">
        <f t="shared" si="36"/>
        <v>#DIV/0!</v>
      </c>
    </row>
    <row r="665" spans="1:7" ht="15">
      <c r="A665" s="351" t="s">
        <v>339</v>
      </c>
      <c r="B665" s="246"/>
      <c r="C665" s="97" t="e">
        <f t="shared" si="34"/>
        <v>#DIV/0!</v>
      </c>
      <c r="D665" s="246"/>
      <c r="E665" s="97" t="e">
        <f t="shared" si="35"/>
        <v>#DIV/0!</v>
      </c>
      <c r="F665" s="136"/>
      <c r="G665" s="97" t="e">
        <f t="shared" si="36"/>
        <v>#DIV/0!</v>
      </c>
    </row>
    <row r="666" spans="1:7" ht="15">
      <c r="A666" s="351" t="s">
        <v>340</v>
      </c>
      <c r="B666" s="246"/>
      <c r="C666" s="97" t="e">
        <f t="shared" si="34"/>
        <v>#DIV/0!</v>
      </c>
      <c r="D666" s="246"/>
      <c r="E666" s="97" t="e">
        <f t="shared" si="35"/>
        <v>#DIV/0!</v>
      </c>
      <c r="F666" s="136"/>
      <c r="G666" s="97" t="e">
        <f t="shared" si="36"/>
        <v>#DIV/0!</v>
      </c>
    </row>
    <row r="667" spans="1:7" ht="15">
      <c r="A667" s="139" t="s">
        <v>364</v>
      </c>
      <c r="B667" s="246"/>
      <c r="C667" s="97" t="e">
        <f t="shared" si="34"/>
        <v>#DIV/0!</v>
      </c>
      <c r="D667" s="246"/>
      <c r="E667" s="97" t="e">
        <f t="shared" si="35"/>
        <v>#DIV/0!</v>
      </c>
      <c r="F667" s="136"/>
      <c r="G667" s="97" t="e">
        <f t="shared" si="36"/>
        <v>#DIV/0!</v>
      </c>
    </row>
    <row r="668" spans="1:7" ht="15">
      <c r="A668" s="139" t="s">
        <v>365</v>
      </c>
      <c r="B668" s="246"/>
      <c r="C668" s="97" t="e">
        <f t="shared" si="34"/>
        <v>#DIV/0!</v>
      </c>
      <c r="D668" s="246"/>
      <c r="E668" s="97" t="e">
        <f t="shared" si="35"/>
        <v>#DIV/0!</v>
      </c>
      <c r="F668" s="136"/>
      <c r="G668" s="97" t="e">
        <f t="shared" si="36"/>
        <v>#DIV/0!</v>
      </c>
    </row>
    <row r="669" spans="1:7" ht="15">
      <c r="A669" s="139" t="s">
        <v>366</v>
      </c>
      <c r="B669" s="246"/>
      <c r="C669" s="97" t="e">
        <f t="shared" si="34"/>
        <v>#DIV/0!</v>
      </c>
      <c r="D669" s="246"/>
      <c r="E669" s="97" t="e">
        <f t="shared" si="35"/>
        <v>#DIV/0!</v>
      </c>
      <c r="F669" s="136"/>
      <c r="G669" s="97" t="e">
        <f t="shared" si="36"/>
        <v>#DIV/0!</v>
      </c>
    </row>
    <row r="670" spans="1:7" ht="15">
      <c r="A670" s="352" t="s">
        <v>367</v>
      </c>
      <c r="B670" s="246"/>
      <c r="C670" s="97" t="e">
        <f t="shared" si="34"/>
        <v>#DIV/0!</v>
      </c>
      <c r="D670" s="246"/>
      <c r="E670" s="97" t="e">
        <f t="shared" si="35"/>
        <v>#DIV/0!</v>
      </c>
      <c r="F670" s="136"/>
      <c r="G670" s="97" t="e">
        <f t="shared" si="36"/>
        <v>#DIV/0!</v>
      </c>
    </row>
    <row r="671" spans="1:7" ht="15">
      <c r="A671" s="351" t="s">
        <v>370</v>
      </c>
      <c r="B671" s="246"/>
      <c r="C671" s="97" t="e">
        <f t="shared" si="34"/>
        <v>#DIV/0!</v>
      </c>
      <c r="D671" s="246"/>
      <c r="E671" s="97" t="e">
        <f t="shared" si="35"/>
        <v>#DIV/0!</v>
      </c>
      <c r="F671" s="136"/>
      <c r="G671" s="97" t="e">
        <f t="shared" si="36"/>
        <v>#DIV/0!</v>
      </c>
    </row>
    <row r="672" spans="1:7" ht="15">
      <c r="A672" s="139" t="s">
        <v>368</v>
      </c>
      <c r="B672" s="246"/>
      <c r="C672" s="97" t="e">
        <f t="shared" si="34"/>
        <v>#DIV/0!</v>
      </c>
      <c r="D672" s="246"/>
      <c r="E672" s="97" t="e">
        <f t="shared" si="35"/>
        <v>#DIV/0!</v>
      </c>
      <c r="F672" s="136"/>
      <c r="G672" s="97" t="e">
        <f t="shared" si="36"/>
        <v>#DIV/0!</v>
      </c>
    </row>
    <row r="673" spans="1:7" ht="15">
      <c r="A673" s="139" t="s">
        <v>369</v>
      </c>
      <c r="B673" s="246"/>
      <c r="C673" s="97" t="e">
        <f t="shared" si="34"/>
        <v>#DIV/0!</v>
      </c>
      <c r="D673" s="246"/>
      <c r="E673" s="97" t="e">
        <f t="shared" si="35"/>
        <v>#DIV/0!</v>
      </c>
      <c r="F673" s="136"/>
      <c r="G673" s="97" t="e">
        <f t="shared" si="36"/>
        <v>#DIV/0!</v>
      </c>
    </row>
    <row r="674" spans="1:7" ht="15">
      <c r="A674" s="491" t="s">
        <v>380</v>
      </c>
      <c r="B674" s="246"/>
      <c r="C674" s="97" t="e">
        <f t="shared" si="34"/>
        <v>#DIV/0!</v>
      </c>
      <c r="D674" s="246"/>
      <c r="E674" s="97" t="e">
        <f t="shared" si="35"/>
        <v>#DIV/0!</v>
      </c>
      <c r="F674" s="136"/>
      <c r="G674" s="97" t="e">
        <f t="shared" si="36"/>
        <v>#DIV/0!</v>
      </c>
    </row>
    <row r="675" spans="1:7" ht="15">
      <c r="A675" s="298" t="s">
        <v>381</v>
      </c>
      <c r="B675" s="246"/>
      <c r="C675" s="97" t="e">
        <f t="shared" si="34"/>
        <v>#DIV/0!</v>
      </c>
      <c r="D675" s="246"/>
      <c r="E675" s="97" t="e">
        <f t="shared" si="35"/>
        <v>#DIV/0!</v>
      </c>
      <c r="F675" s="136"/>
      <c r="G675" s="97" t="e">
        <f t="shared" si="36"/>
        <v>#DIV/0!</v>
      </c>
    </row>
    <row r="676" spans="1:7" ht="15">
      <c r="A676" s="298" t="s">
        <v>382</v>
      </c>
      <c r="B676" s="246"/>
      <c r="C676" s="97" t="e">
        <f t="shared" si="34"/>
        <v>#DIV/0!</v>
      </c>
      <c r="D676" s="246"/>
      <c r="E676" s="97" t="e">
        <f t="shared" si="35"/>
        <v>#DIV/0!</v>
      </c>
      <c r="F676" s="136"/>
      <c r="G676" s="97" t="e">
        <f t="shared" si="36"/>
        <v>#DIV/0!</v>
      </c>
    </row>
    <row r="677" spans="1:7" ht="15">
      <c r="A677" s="350" t="s">
        <v>417</v>
      </c>
      <c r="B677" s="246"/>
      <c r="C677" s="97" t="e">
        <f t="shared" si="34"/>
        <v>#DIV/0!</v>
      </c>
      <c r="D677" s="246"/>
      <c r="E677" s="97" t="e">
        <f t="shared" si="35"/>
        <v>#DIV/0!</v>
      </c>
      <c r="F677" s="136"/>
      <c r="G677" s="97" t="e">
        <f t="shared" si="36"/>
        <v>#DIV/0!</v>
      </c>
    </row>
    <row r="678" spans="1:7" ht="15">
      <c r="A678" s="139" t="s">
        <v>292</v>
      </c>
      <c r="B678" s="246"/>
      <c r="C678" s="97" t="e">
        <f t="shared" si="34"/>
        <v>#DIV/0!</v>
      </c>
      <c r="D678" s="246"/>
      <c r="E678" s="97" t="e">
        <f t="shared" si="35"/>
        <v>#DIV/0!</v>
      </c>
      <c r="F678" s="136"/>
      <c r="G678" s="97" t="e">
        <f t="shared" si="36"/>
        <v>#DIV/0!</v>
      </c>
    </row>
    <row r="679" spans="1:7" ht="15">
      <c r="A679" s="139" t="s">
        <v>293</v>
      </c>
      <c r="B679" s="247"/>
      <c r="C679" s="97" t="e">
        <f t="shared" si="34"/>
        <v>#DIV/0!</v>
      </c>
      <c r="D679" s="246"/>
      <c r="E679" s="97" t="e">
        <f t="shared" si="35"/>
        <v>#DIV/0!</v>
      </c>
      <c r="F679" s="136"/>
      <c r="G679" s="97" t="e">
        <f t="shared" si="36"/>
        <v>#DIV/0!</v>
      </c>
    </row>
    <row r="680" spans="1:7" ht="15">
      <c r="A680" s="352" t="s">
        <v>341</v>
      </c>
      <c r="B680" s="136"/>
      <c r="C680" s="97" t="e">
        <f t="shared" si="34"/>
        <v>#DIV/0!</v>
      </c>
      <c r="D680" s="246"/>
      <c r="E680" s="97" t="e">
        <f t="shared" si="35"/>
        <v>#DIV/0!</v>
      </c>
      <c r="F680" s="136"/>
      <c r="G680" s="97" t="e">
        <f t="shared" si="36"/>
        <v>#DIV/0!</v>
      </c>
    </row>
    <row r="681" spans="1:7" ht="15">
      <c r="A681" s="139" t="s">
        <v>294</v>
      </c>
      <c r="B681" s="136"/>
      <c r="C681" s="97" t="e">
        <f t="shared" si="34"/>
        <v>#DIV/0!</v>
      </c>
      <c r="D681" s="246"/>
      <c r="E681" s="97" t="e">
        <f t="shared" si="35"/>
        <v>#DIV/0!</v>
      </c>
      <c r="F681" s="136"/>
      <c r="G681" s="97" t="e">
        <f t="shared" si="36"/>
        <v>#DIV/0!</v>
      </c>
    </row>
    <row r="682" spans="1:7" ht="15">
      <c r="A682" s="139" t="s">
        <v>295</v>
      </c>
      <c r="B682" s="136"/>
      <c r="C682" s="97" t="e">
        <f t="shared" si="34"/>
        <v>#DIV/0!</v>
      </c>
      <c r="D682" s="246"/>
      <c r="E682" s="97" t="e">
        <f t="shared" si="35"/>
        <v>#DIV/0!</v>
      </c>
      <c r="F682" s="136"/>
      <c r="G682" s="97" t="e">
        <f t="shared" si="36"/>
        <v>#DIV/0!</v>
      </c>
    </row>
    <row r="683" spans="1:7" ht="15">
      <c r="A683" s="139" t="s">
        <v>296</v>
      </c>
      <c r="B683" s="136"/>
      <c r="C683" s="97" t="e">
        <f t="shared" si="34"/>
        <v>#DIV/0!</v>
      </c>
      <c r="D683" s="246"/>
      <c r="E683" s="97" t="e">
        <f t="shared" si="35"/>
        <v>#DIV/0!</v>
      </c>
      <c r="F683" s="136"/>
      <c r="G683" s="97" t="e">
        <f t="shared" si="36"/>
        <v>#DIV/0!</v>
      </c>
    </row>
    <row r="684" spans="1:7" ht="15">
      <c r="A684" s="139" t="s">
        <v>326</v>
      </c>
      <c r="B684" s="136"/>
      <c r="C684" s="97" t="e">
        <f t="shared" si="34"/>
        <v>#DIV/0!</v>
      </c>
      <c r="D684" s="246"/>
      <c r="E684" s="97" t="e">
        <f t="shared" si="35"/>
        <v>#DIV/0!</v>
      </c>
      <c r="F684" s="136"/>
      <c r="G684" s="97" t="e">
        <f t="shared" si="36"/>
        <v>#DIV/0!</v>
      </c>
    </row>
    <row r="685" spans="1:7" ht="14.25">
      <c r="A685" s="139" t="s">
        <v>358</v>
      </c>
      <c r="B685" s="136"/>
      <c r="C685" s="97" t="e">
        <f t="shared" si="34"/>
        <v>#DIV/0!</v>
      </c>
      <c r="D685" s="246"/>
      <c r="E685" s="97" t="e">
        <f t="shared" si="35"/>
        <v>#DIV/0!</v>
      </c>
      <c r="F685" s="136"/>
      <c r="G685" s="97" t="e">
        <f t="shared" si="36"/>
        <v>#DIV/0!</v>
      </c>
    </row>
    <row r="686" spans="1:7" ht="14.25">
      <c r="A686" s="139" t="s">
        <v>359</v>
      </c>
      <c r="B686" s="136"/>
      <c r="C686" s="97" t="e">
        <f t="shared" si="34"/>
        <v>#DIV/0!</v>
      </c>
      <c r="D686" s="246"/>
      <c r="E686" s="97" t="e">
        <f t="shared" si="35"/>
        <v>#DIV/0!</v>
      </c>
      <c r="F686" s="136"/>
      <c r="G686" s="97" t="e">
        <f t="shared" si="36"/>
        <v>#DIV/0!</v>
      </c>
    </row>
    <row r="687" spans="1:7" ht="14.25">
      <c r="A687" s="139" t="s">
        <v>286</v>
      </c>
      <c r="B687" s="136"/>
      <c r="C687" s="97" t="e">
        <f t="shared" si="34"/>
        <v>#DIV/0!</v>
      </c>
      <c r="D687" s="246"/>
      <c r="E687" s="97" t="e">
        <f t="shared" si="35"/>
        <v>#DIV/0!</v>
      </c>
      <c r="F687" s="136"/>
      <c r="G687" s="97" t="e">
        <f t="shared" si="36"/>
        <v>#DIV/0!</v>
      </c>
    </row>
    <row r="688" spans="1:7" ht="14.25">
      <c r="A688" s="139" t="s">
        <v>287</v>
      </c>
      <c r="B688" s="136"/>
      <c r="C688" s="97" t="e">
        <f t="shared" si="34"/>
        <v>#DIV/0!</v>
      </c>
      <c r="D688" s="246"/>
      <c r="E688" s="97" t="e">
        <f t="shared" si="35"/>
        <v>#DIV/0!</v>
      </c>
      <c r="F688" s="136"/>
      <c r="G688" s="97" t="e">
        <f t="shared" si="36"/>
        <v>#DIV/0!</v>
      </c>
    </row>
    <row r="689" spans="1:7" ht="14.25">
      <c r="A689" s="139" t="s">
        <v>288</v>
      </c>
      <c r="B689" s="136"/>
      <c r="C689" s="97" t="e">
        <f t="shared" si="34"/>
        <v>#DIV/0!</v>
      </c>
      <c r="D689" s="246"/>
      <c r="E689" s="97" t="e">
        <f t="shared" si="35"/>
        <v>#DIV/0!</v>
      </c>
      <c r="F689" s="136"/>
      <c r="G689" s="97" t="e">
        <f t="shared" si="36"/>
        <v>#DIV/0!</v>
      </c>
    </row>
    <row r="690" spans="1:7" ht="14.25">
      <c r="A690" s="139" t="s">
        <v>289</v>
      </c>
      <c r="B690" s="136"/>
      <c r="C690" s="97" t="e">
        <f t="shared" si="34"/>
        <v>#DIV/0!</v>
      </c>
      <c r="D690" s="246"/>
      <c r="E690" s="97" t="e">
        <f t="shared" si="35"/>
        <v>#DIV/0!</v>
      </c>
      <c r="F690" s="136"/>
      <c r="G690" s="97" t="e">
        <f t="shared" si="36"/>
        <v>#DIV/0!</v>
      </c>
    </row>
    <row r="691" spans="1:7" ht="14.25">
      <c r="A691" s="139" t="s">
        <v>290</v>
      </c>
      <c r="B691" s="136"/>
      <c r="C691" s="97" t="e">
        <f t="shared" si="34"/>
        <v>#DIV/0!</v>
      </c>
      <c r="D691" s="246"/>
      <c r="E691" s="97" t="e">
        <f t="shared" si="35"/>
        <v>#DIV/0!</v>
      </c>
      <c r="F691" s="136"/>
      <c r="G691" s="97" t="e">
        <f t="shared" si="36"/>
        <v>#DIV/0!</v>
      </c>
    </row>
    <row r="692" spans="1:7" ht="14.25">
      <c r="A692" s="139" t="s">
        <v>373</v>
      </c>
      <c r="B692" s="136"/>
      <c r="C692" s="97" t="e">
        <f t="shared" si="34"/>
        <v>#DIV/0!</v>
      </c>
      <c r="D692" s="246"/>
      <c r="E692" s="97" t="e">
        <f t="shared" si="35"/>
        <v>#DIV/0!</v>
      </c>
      <c r="F692" s="136"/>
      <c r="G692" s="97" t="e">
        <f t="shared" si="36"/>
        <v>#DIV/0!</v>
      </c>
    </row>
    <row r="693" spans="1:7" ht="14.25">
      <c r="A693" s="139" t="s">
        <v>360</v>
      </c>
      <c r="B693" s="136"/>
      <c r="C693" s="97" t="e">
        <f t="shared" si="34"/>
        <v>#DIV/0!</v>
      </c>
      <c r="D693" s="246"/>
      <c r="E693" s="97" t="e">
        <f t="shared" si="35"/>
        <v>#DIV/0!</v>
      </c>
      <c r="F693" s="136"/>
      <c r="G693" s="97" t="e">
        <f t="shared" si="36"/>
        <v>#DIV/0!</v>
      </c>
    </row>
    <row r="694" spans="1:7" ht="15" thickBot="1">
      <c r="A694" s="354" t="s">
        <v>416</v>
      </c>
      <c r="B694" s="353"/>
      <c r="C694" s="97" t="e">
        <f t="shared" si="34"/>
        <v>#DIV/0!</v>
      </c>
      <c r="D694" s="246"/>
      <c r="E694" s="97" t="e">
        <f t="shared" si="35"/>
        <v>#DIV/0!</v>
      </c>
      <c r="F694" s="136"/>
      <c r="G694" s="97" t="e">
        <f t="shared" si="36"/>
        <v>#DIV/0!</v>
      </c>
    </row>
    <row r="695" spans="1:7" ht="16.5" thickBot="1">
      <c r="A695" s="677" t="s">
        <v>312</v>
      </c>
      <c r="B695" s="678">
        <f>SUM(B638:B694)</f>
        <v>0</v>
      </c>
      <c r="C695" s="698"/>
      <c r="D695" s="678">
        <f>SUM(D638:D694)</f>
        <v>0</v>
      </c>
      <c r="E695" s="698"/>
      <c r="F695" s="678">
        <f>SUM(F638:F694)</f>
        <v>0</v>
      </c>
      <c r="G695" s="699"/>
    </row>
    <row r="696" spans="1:6" ht="16.5" thickBot="1">
      <c r="A696" s="361" t="s">
        <v>311</v>
      </c>
      <c r="B696" s="362">
        <f>SUM('Plan2 - UTI'!E202:E205)</f>
        <v>0</v>
      </c>
      <c r="D696" s="363">
        <f>'Plan2 - UTI'!E206</f>
        <v>0</v>
      </c>
      <c r="E696" s="32"/>
      <c r="F696" s="362">
        <f>'Plan2 - UTI'!E207</f>
        <v>0</v>
      </c>
    </row>
    <row r="697" spans="1:7" ht="15" thickBot="1">
      <c r="A697" s="17"/>
      <c r="B697" s="33"/>
      <c r="C697" s="32"/>
      <c r="D697" s="33"/>
      <c r="E697" s="32"/>
      <c r="F697" s="33"/>
      <c r="G697" s="32"/>
    </row>
    <row r="698" spans="1:7" ht="16.5" thickBot="1">
      <c r="A698" s="669" t="s">
        <v>195</v>
      </c>
      <c r="B698" s="670" t="s">
        <v>81</v>
      </c>
      <c r="C698" s="671"/>
      <c r="D698" s="672" t="s">
        <v>90</v>
      </c>
      <c r="E698" s="673"/>
      <c r="F698" s="670" t="s">
        <v>196</v>
      </c>
      <c r="G698" s="702"/>
    </row>
    <row r="699" spans="1:7" ht="45.75" thickBot="1">
      <c r="A699" s="142" t="s">
        <v>252</v>
      </c>
      <c r="B699" s="143" t="s">
        <v>309</v>
      </c>
      <c r="C699" s="308" t="s">
        <v>254</v>
      </c>
      <c r="D699" s="143" t="s">
        <v>309</v>
      </c>
      <c r="E699" s="308" t="s">
        <v>254</v>
      </c>
      <c r="F699" s="143" t="s">
        <v>309</v>
      </c>
      <c r="G699" s="308" t="s">
        <v>254</v>
      </c>
    </row>
    <row r="700" spans="1:7" ht="15">
      <c r="A700" s="139" t="s">
        <v>285</v>
      </c>
      <c r="B700" s="245"/>
      <c r="C700" s="97" t="e">
        <f>B700/B$757*100</f>
        <v>#DIV/0!</v>
      </c>
      <c r="D700" s="246"/>
      <c r="E700" s="97" t="e">
        <f>D700/D$757*100</f>
        <v>#DIV/0!</v>
      </c>
      <c r="F700" s="136"/>
      <c r="G700" s="97" t="e">
        <f>F700/F$757*100</f>
        <v>#DIV/0!</v>
      </c>
    </row>
    <row r="701" spans="1:7" ht="15">
      <c r="A701" s="139" t="s">
        <v>327</v>
      </c>
      <c r="B701" s="526"/>
      <c r="C701" s="97" t="e">
        <f aca="true" t="shared" si="37" ref="C701:C756">B701/B$757*100</f>
        <v>#DIV/0!</v>
      </c>
      <c r="D701" s="246"/>
      <c r="E701" s="97" t="e">
        <f aca="true" t="shared" si="38" ref="E701:E756">D701/D$757*100</f>
        <v>#DIV/0!</v>
      </c>
      <c r="F701" s="136"/>
      <c r="G701" s="97" t="e">
        <f aca="true" t="shared" si="39" ref="G701:G756">F701/F$757*100</f>
        <v>#DIV/0!</v>
      </c>
    </row>
    <row r="702" spans="1:7" ht="15">
      <c r="A702" s="352" t="s">
        <v>337</v>
      </c>
      <c r="B702" s="526"/>
      <c r="C702" s="97" t="e">
        <f t="shared" si="37"/>
        <v>#DIV/0!</v>
      </c>
      <c r="D702" s="246"/>
      <c r="E702" s="97" t="e">
        <f t="shared" si="38"/>
        <v>#DIV/0!</v>
      </c>
      <c r="F702" s="136"/>
      <c r="G702" s="97" t="e">
        <f t="shared" si="39"/>
        <v>#DIV/0!</v>
      </c>
    </row>
    <row r="703" spans="1:7" ht="15">
      <c r="A703" s="139" t="s">
        <v>413</v>
      </c>
      <c r="B703" s="526"/>
      <c r="C703" s="97" t="e">
        <f t="shared" si="37"/>
        <v>#DIV/0!</v>
      </c>
      <c r="D703" s="246"/>
      <c r="E703" s="97" t="e">
        <f t="shared" si="38"/>
        <v>#DIV/0!</v>
      </c>
      <c r="F703" s="136"/>
      <c r="G703" s="97" t="e">
        <f t="shared" si="39"/>
        <v>#DIV/0!</v>
      </c>
    </row>
    <row r="704" spans="1:7" ht="15">
      <c r="A704" s="492" t="s">
        <v>414</v>
      </c>
      <c r="B704" s="526"/>
      <c r="C704" s="97" t="e">
        <f t="shared" si="37"/>
        <v>#DIV/0!</v>
      </c>
      <c r="D704" s="246"/>
      <c r="E704" s="97" t="e">
        <f t="shared" si="38"/>
        <v>#DIV/0!</v>
      </c>
      <c r="F704" s="136"/>
      <c r="G704" s="97" t="e">
        <f t="shared" si="39"/>
        <v>#DIV/0!</v>
      </c>
    </row>
    <row r="705" spans="1:7" ht="15">
      <c r="A705" s="492" t="s">
        <v>415</v>
      </c>
      <c r="B705" s="526"/>
      <c r="C705" s="97" t="e">
        <f t="shared" si="37"/>
        <v>#DIV/0!</v>
      </c>
      <c r="D705" s="246"/>
      <c r="E705" s="97" t="e">
        <f t="shared" si="38"/>
        <v>#DIV/0!</v>
      </c>
      <c r="F705" s="136"/>
      <c r="G705" s="97" t="e">
        <f t="shared" si="39"/>
        <v>#DIV/0!</v>
      </c>
    </row>
    <row r="706" spans="1:7" ht="15">
      <c r="A706" s="139" t="s">
        <v>406</v>
      </c>
      <c r="B706" s="526"/>
      <c r="C706" s="97" t="e">
        <f t="shared" si="37"/>
        <v>#DIV/0!</v>
      </c>
      <c r="D706" s="246"/>
      <c r="E706" s="97" t="e">
        <f t="shared" si="38"/>
        <v>#DIV/0!</v>
      </c>
      <c r="F706" s="136"/>
      <c r="G706" s="97" t="e">
        <f t="shared" si="39"/>
        <v>#DIV/0!</v>
      </c>
    </row>
    <row r="707" spans="1:7" ht="15">
      <c r="A707" s="140" t="s">
        <v>407</v>
      </c>
      <c r="B707" s="526"/>
      <c r="C707" s="97" t="e">
        <f t="shared" si="37"/>
        <v>#DIV/0!</v>
      </c>
      <c r="D707" s="246"/>
      <c r="E707" s="97" t="e">
        <f t="shared" si="38"/>
        <v>#DIV/0!</v>
      </c>
      <c r="F707" s="136"/>
      <c r="G707" s="97" t="e">
        <f t="shared" si="39"/>
        <v>#DIV/0!</v>
      </c>
    </row>
    <row r="708" spans="1:7" ht="15">
      <c r="A708" s="139" t="s">
        <v>408</v>
      </c>
      <c r="B708" s="526"/>
      <c r="C708" s="97" t="e">
        <f t="shared" si="37"/>
        <v>#DIV/0!</v>
      </c>
      <c r="D708" s="246"/>
      <c r="E708" s="97" t="e">
        <f t="shared" si="38"/>
        <v>#DIV/0!</v>
      </c>
      <c r="F708" s="136"/>
      <c r="G708" s="97" t="e">
        <f t="shared" si="39"/>
        <v>#DIV/0!</v>
      </c>
    </row>
    <row r="709" spans="1:7" ht="15">
      <c r="A709" s="352" t="s">
        <v>409</v>
      </c>
      <c r="B709" s="526"/>
      <c r="C709" s="97" t="e">
        <f t="shared" si="37"/>
        <v>#DIV/0!</v>
      </c>
      <c r="D709" s="246"/>
      <c r="E709" s="97" t="e">
        <f t="shared" si="38"/>
        <v>#DIV/0!</v>
      </c>
      <c r="F709" s="136"/>
      <c r="G709" s="97" t="e">
        <f t="shared" si="39"/>
        <v>#DIV/0!</v>
      </c>
    </row>
    <row r="710" spans="1:7" ht="15">
      <c r="A710" s="351" t="s">
        <v>410</v>
      </c>
      <c r="B710" s="526"/>
      <c r="C710" s="97" t="e">
        <f t="shared" si="37"/>
        <v>#DIV/0!</v>
      </c>
      <c r="D710" s="246"/>
      <c r="E710" s="97" t="e">
        <f t="shared" si="38"/>
        <v>#DIV/0!</v>
      </c>
      <c r="F710" s="136"/>
      <c r="G710" s="97" t="e">
        <f t="shared" si="39"/>
        <v>#DIV/0!</v>
      </c>
    </row>
    <row r="711" spans="1:7" ht="15">
      <c r="A711" s="140" t="s">
        <v>411</v>
      </c>
      <c r="B711" s="526"/>
      <c r="C711" s="97" t="e">
        <f t="shared" si="37"/>
        <v>#DIV/0!</v>
      </c>
      <c r="D711" s="246"/>
      <c r="E711" s="97" t="e">
        <f t="shared" si="38"/>
        <v>#DIV/0!</v>
      </c>
      <c r="F711" s="136"/>
      <c r="G711" s="97" t="e">
        <f t="shared" si="39"/>
        <v>#DIV/0!</v>
      </c>
    </row>
    <row r="712" spans="1:7" ht="15">
      <c r="A712" s="140" t="s">
        <v>412</v>
      </c>
      <c r="B712" s="246"/>
      <c r="C712" s="97" t="e">
        <f t="shared" si="37"/>
        <v>#DIV/0!</v>
      </c>
      <c r="D712" s="246"/>
      <c r="E712" s="97" t="e">
        <f t="shared" si="38"/>
        <v>#DIV/0!</v>
      </c>
      <c r="F712" s="136"/>
      <c r="G712" s="97" t="e">
        <f t="shared" si="39"/>
        <v>#DIV/0!</v>
      </c>
    </row>
    <row r="713" spans="1:7" ht="15">
      <c r="A713" s="298" t="s">
        <v>303</v>
      </c>
      <c r="B713" s="246"/>
      <c r="C713" s="97" t="e">
        <f t="shared" si="37"/>
        <v>#DIV/0!</v>
      </c>
      <c r="D713" s="246"/>
      <c r="E713" s="97" t="e">
        <f t="shared" si="38"/>
        <v>#DIV/0!</v>
      </c>
      <c r="F713" s="136"/>
      <c r="G713" s="97" t="e">
        <f t="shared" si="39"/>
        <v>#DIV/0!</v>
      </c>
    </row>
    <row r="714" spans="1:7" ht="15">
      <c r="A714" s="298" t="s">
        <v>299</v>
      </c>
      <c r="B714" s="246"/>
      <c r="C714" s="97" t="e">
        <f t="shared" si="37"/>
        <v>#DIV/0!</v>
      </c>
      <c r="D714" s="246"/>
      <c r="E714" s="97" t="e">
        <f t="shared" si="38"/>
        <v>#DIV/0!</v>
      </c>
      <c r="F714" s="136"/>
      <c r="G714" s="97" t="e">
        <f t="shared" si="39"/>
        <v>#DIV/0!</v>
      </c>
    </row>
    <row r="715" spans="1:7" ht="15">
      <c r="A715" s="298" t="s">
        <v>300</v>
      </c>
      <c r="B715" s="246"/>
      <c r="C715" s="97" t="e">
        <f t="shared" si="37"/>
        <v>#DIV/0!</v>
      </c>
      <c r="D715" s="246"/>
      <c r="E715" s="97" t="e">
        <f t="shared" si="38"/>
        <v>#DIV/0!</v>
      </c>
      <c r="F715" s="136"/>
      <c r="G715" s="97" t="e">
        <f t="shared" si="39"/>
        <v>#DIV/0!</v>
      </c>
    </row>
    <row r="716" spans="1:7" ht="15">
      <c r="A716" s="350" t="s">
        <v>338</v>
      </c>
      <c r="B716" s="246"/>
      <c r="C716" s="97" t="e">
        <f t="shared" si="37"/>
        <v>#DIV/0!</v>
      </c>
      <c r="D716" s="246"/>
      <c r="E716" s="97" t="e">
        <f t="shared" si="38"/>
        <v>#DIV/0!</v>
      </c>
      <c r="F716" s="136"/>
      <c r="G716" s="97" t="e">
        <f t="shared" si="39"/>
        <v>#DIV/0!</v>
      </c>
    </row>
    <row r="717" spans="1:7" ht="15">
      <c r="A717" s="298" t="s">
        <v>404</v>
      </c>
      <c r="B717" s="246"/>
      <c r="C717" s="97" t="e">
        <f t="shared" si="37"/>
        <v>#DIV/0!</v>
      </c>
      <c r="D717" s="246"/>
      <c r="E717" s="97" t="e">
        <f t="shared" si="38"/>
        <v>#DIV/0!</v>
      </c>
      <c r="F717" s="136"/>
      <c r="G717" s="97" t="e">
        <f t="shared" si="39"/>
        <v>#DIV/0!</v>
      </c>
    </row>
    <row r="718" spans="1:7" ht="15">
      <c r="A718" s="139" t="s">
        <v>371</v>
      </c>
      <c r="B718" s="246"/>
      <c r="C718" s="97" t="e">
        <f t="shared" si="37"/>
        <v>#DIV/0!</v>
      </c>
      <c r="D718" s="246"/>
      <c r="E718" s="97" t="e">
        <f t="shared" si="38"/>
        <v>#DIV/0!</v>
      </c>
      <c r="F718" s="136"/>
      <c r="G718" s="97" t="e">
        <f t="shared" si="39"/>
        <v>#DIV/0!</v>
      </c>
    </row>
    <row r="719" spans="1:7" ht="15">
      <c r="A719" s="139" t="s">
        <v>372</v>
      </c>
      <c r="B719" s="246"/>
      <c r="C719" s="97" t="e">
        <f t="shared" si="37"/>
        <v>#DIV/0!</v>
      </c>
      <c r="D719" s="246"/>
      <c r="E719" s="97" t="e">
        <f t="shared" si="38"/>
        <v>#DIV/0!</v>
      </c>
      <c r="F719" s="136"/>
      <c r="G719" s="97" t="e">
        <f t="shared" si="39"/>
        <v>#DIV/0!</v>
      </c>
    </row>
    <row r="720" spans="1:7" ht="15">
      <c r="A720" s="139" t="s">
        <v>270</v>
      </c>
      <c r="B720" s="246"/>
      <c r="C720" s="97" t="e">
        <f t="shared" si="37"/>
        <v>#DIV/0!</v>
      </c>
      <c r="D720" s="246"/>
      <c r="E720" s="97" t="e">
        <f t="shared" si="38"/>
        <v>#DIV/0!</v>
      </c>
      <c r="F720" s="136"/>
      <c r="G720" s="97" t="e">
        <f t="shared" si="39"/>
        <v>#DIV/0!</v>
      </c>
    </row>
    <row r="721" spans="1:7" ht="15">
      <c r="A721" s="139" t="s">
        <v>271</v>
      </c>
      <c r="B721" s="246"/>
      <c r="C721" s="97" t="e">
        <f t="shared" si="37"/>
        <v>#DIV/0!</v>
      </c>
      <c r="D721" s="246"/>
      <c r="E721" s="97" t="e">
        <f t="shared" si="38"/>
        <v>#DIV/0!</v>
      </c>
      <c r="F721" s="136"/>
      <c r="G721" s="97" t="e">
        <f t="shared" si="39"/>
        <v>#DIV/0!</v>
      </c>
    </row>
    <row r="722" spans="1:7" ht="15">
      <c r="A722" s="139" t="s">
        <v>269</v>
      </c>
      <c r="B722" s="246"/>
      <c r="C722" s="97" t="e">
        <f t="shared" si="37"/>
        <v>#DIV/0!</v>
      </c>
      <c r="D722" s="246"/>
      <c r="E722" s="97" t="e">
        <f t="shared" si="38"/>
        <v>#DIV/0!</v>
      </c>
      <c r="F722" s="136"/>
      <c r="G722" s="97" t="e">
        <f t="shared" si="39"/>
        <v>#DIV/0!</v>
      </c>
    </row>
    <row r="723" spans="1:7" ht="15">
      <c r="A723" s="139" t="s">
        <v>272</v>
      </c>
      <c r="B723" s="246"/>
      <c r="C723" s="97" t="e">
        <f t="shared" si="37"/>
        <v>#DIV/0!</v>
      </c>
      <c r="D723" s="246"/>
      <c r="E723" s="97" t="e">
        <f t="shared" si="38"/>
        <v>#DIV/0!</v>
      </c>
      <c r="F723" s="136"/>
      <c r="G723" s="97" t="e">
        <f t="shared" si="39"/>
        <v>#DIV/0!</v>
      </c>
    </row>
    <row r="724" spans="1:7" ht="15">
      <c r="A724" s="139" t="s">
        <v>302</v>
      </c>
      <c r="B724" s="246"/>
      <c r="C724" s="97" t="e">
        <f t="shared" si="37"/>
        <v>#DIV/0!</v>
      </c>
      <c r="D724" s="246"/>
      <c r="E724" s="97" t="e">
        <f t="shared" si="38"/>
        <v>#DIV/0!</v>
      </c>
      <c r="F724" s="136"/>
      <c r="G724" s="97" t="e">
        <f t="shared" si="39"/>
        <v>#DIV/0!</v>
      </c>
    </row>
    <row r="725" spans="1:7" ht="15">
      <c r="A725" s="139" t="s">
        <v>336</v>
      </c>
      <c r="B725" s="246"/>
      <c r="C725" s="97" t="e">
        <f t="shared" si="37"/>
        <v>#DIV/0!</v>
      </c>
      <c r="D725" s="246"/>
      <c r="E725" s="97" t="e">
        <f t="shared" si="38"/>
        <v>#DIV/0!</v>
      </c>
      <c r="F725" s="136"/>
      <c r="G725" s="97" t="e">
        <f t="shared" si="39"/>
        <v>#DIV/0!</v>
      </c>
    </row>
    <row r="726" spans="1:7" ht="15">
      <c r="A726" s="139" t="s">
        <v>301</v>
      </c>
      <c r="B726" s="246"/>
      <c r="C726" s="97" t="e">
        <f t="shared" si="37"/>
        <v>#DIV/0!</v>
      </c>
      <c r="D726" s="246"/>
      <c r="E726" s="97" t="e">
        <f t="shared" si="38"/>
        <v>#DIV/0!</v>
      </c>
      <c r="F726" s="136"/>
      <c r="G726" s="97" t="e">
        <f t="shared" si="39"/>
        <v>#DIV/0!</v>
      </c>
    </row>
    <row r="727" spans="1:7" ht="15">
      <c r="A727" s="351" t="s">
        <v>339</v>
      </c>
      <c r="B727" s="246"/>
      <c r="C727" s="97" t="e">
        <f t="shared" si="37"/>
        <v>#DIV/0!</v>
      </c>
      <c r="D727" s="246"/>
      <c r="E727" s="97" t="e">
        <f t="shared" si="38"/>
        <v>#DIV/0!</v>
      </c>
      <c r="F727" s="136"/>
      <c r="G727" s="97" t="e">
        <f t="shared" si="39"/>
        <v>#DIV/0!</v>
      </c>
    </row>
    <row r="728" spans="1:7" ht="15">
      <c r="A728" s="351" t="s">
        <v>340</v>
      </c>
      <c r="B728" s="246"/>
      <c r="C728" s="97" t="e">
        <f t="shared" si="37"/>
        <v>#DIV/0!</v>
      </c>
      <c r="D728" s="246"/>
      <c r="E728" s="97" t="e">
        <f t="shared" si="38"/>
        <v>#DIV/0!</v>
      </c>
      <c r="F728" s="136"/>
      <c r="G728" s="97" t="e">
        <f t="shared" si="39"/>
        <v>#DIV/0!</v>
      </c>
    </row>
    <row r="729" spans="1:7" ht="15">
      <c r="A729" s="139" t="s">
        <v>364</v>
      </c>
      <c r="B729" s="246"/>
      <c r="C729" s="97" t="e">
        <f t="shared" si="37"/>
        <v>#DIV/0!</v>
      </c>
      <c r="D729" s="246"/>
      <c r="E729" s="97" t="e">
        <f t="shared" si="38"/>
        <v>#DIV/0!</v>
      </c>
      <c r="F729" s="136"/>
      <c r="G729" s="97" t="e">
        <f t="shared" si="39"/>
        <v>#DIV/0!</v>
      </c>
    </row>
    <row r="730" spans="1:7" ht="15">
      <c r="A730" s="139" t="s">
        <v>365</v>
      </c>
      <c r="B730" s="246"/>
      <c r="C730" s="97" t="e">
        <f t="shared" si="37"/>
        <v>#DIV/0!</v>
      </c>
      <c r="D730" s="246"/>
      <c r="E730" s="97" t="e">
        <f t="shared" si="38"/>
        <v>#DIV/0!</v>
      </c>
      <c r="F730" s="136"/>
      <c r="G730" s="97" t="e">
        <f t="shared" si="39"/>
        <v>#DIV/0!</v>
      </c>
    </row>
    <row r="731" spans="1:7" ht="15">
      <c r="A731" s="139" t="s">
        <v>366</v>
      </c>
      <c r="B731" s="246"/>
      <c r="C731" s="97" t="e">
        <f t="shared" si="37"/>
        <v>#DIV/0!</v>
      </c>
      <c r="D731" s="246"/>
      <c r="E731" s="97" t="e">
        <f t="shared" si="38"/>
        <v>#DIV/0!</v>
      </c>
      <c r="F731" s="136"/>
      <c r="G731" s="97" t="e">
        <f t="shared" si="39"/>
        <v>#DIV/0!</v>
      </c>
    </row>
    <row r="732" spans="1:7" ht="15">
      <c r="A732" s="352" t="s">
        <v>367</v>
      </c>
      <c r="B732" s="246"/>
      <c r="C732" s="97" t="e">
        <f t="shared" si="37"/>
        <v>#DIV/0!</v>
      </c>
      <c r="D732" s="246"/>
      <c r="E732" s="97" t="e">
        <f t="shared" si="38"/>
        <v>#DIV/0!</v>
      </c>
      <c r="F732" s="136"/>
      <c r="G732" s="97" t="e">
        <f t="shared" si="39"/>
        <v>#DIV/0!</v>
      </c>
    </row>
    <row r="733" spans="1:7" ht="15">
      <c r="A733" s="351" t="s">
        <v>370</v>
      </c>
      <c r="B733" s="246"/>
      <c r="C733" s="97" t="e">
        <f t="shared" si="37"/>
        <v>#DIV/0!</v>
      </c>
      <c r="D733" s="246"/>
      <c r="E733" s="97" t="e">
        <f t="shared" si="38"/>
        <v>#DIV/0!</v>
      </c>
      <c r="F733" s="136"/>
      <c r="G733" s="97" t="e">
        <f t="shared" si="39"/>
        <v>#DIV/0!</v>
      </c>
    </row>
    <row r="734" spans="1:7" ht="15">
      <c r="A734" s="139" t="s">
        <v>368</v>
      </c>
      <c r="B734" s="246"/>
      <c r="C734" s="97" t="e">
        <f t="shared" si="37"/>
        <v>#DIV/0!</v>
      </c>
      <c r="D734" s="246"/>
      <c r="E734" s="97" t="e">
        <f t="shared" si="38"/>
        <v>#DIV/0!</v>
      </c>
      <c r="F734" s="136"/>
      <c r="G734" s="97" t="e">
        <f t="shared" si="39"/>
        <v>#DIV/0!</v>
      </c>
    </row>
    <row r="735" spans="1:7" ht="15">
      <c r="A735" s="139" t="s">
        <v>369</v>
      </c>
      <c r="B735" s="246"/>
      <c r="C735" s="97" t="e">
        <f t="shared" si="37"/>
        <v>#DIV/0!</v>
      </c>
      <c r="D735" s="246"/>
      <c r="E735" s="97" t="e">
        <f t="shared" si="38"/>
        <v>#DIV/0!</v>
      </c>
      <c r="F735" s="136"/>
      <c r="G735" s="97" t="e">
        <f t="shared" si="39"/>
        <v>#DIV/0!</v>
      </c>
    </row>
    <row r="736" spans="1:7" ht="15">
      <c r="A736" s="491" t="s">
        <v>380</v>
      </c>
      <c r="B736" s="246"/>
      <c r="C736" s="97" t="e">
        <f t="shared" si="37"/>
        <v>#DIV/0!</v>
      </c>
      <c r="D736" s="246"/>
      <c r="E736" s="97" t="e">
        <f t="shared" si="38"/>
        <v>#DIV/0!</v>
      </c>
      <c r="F736" s="136"/>
      <c r="G736" s="97" t="e">
        <f t="shared" si="39"/>
        <v>#DIV/0!</v>
      </c>
    </row>
    <row r="737" spans="1:7" ht="15">
      <c r="A737" s="298" t="s">
        <v>381</v>
      </c>
      <c r="B737" s="246"/>
      <c r="C737" s="97" t="e">
        <f t="shared" si="37"/>
        <v>#DIV/0!</v>
      </c>
      <c r="D737" s="246"/>
      <c r="E737" s="97" t="e">
        <f t="shared" si="38"/>
        <v>#DIV/0!</v>
      </c>
      <c r="F737" s="136"/>
      <c r="G737" s="97" t="e">
        <f t="shared" si="39"/>
        <v>#DIV/0!</v>
      </c>
    </row>
    <row r="738" spans="1:7" ht="15">
      <c r="A738" s="298" t="s">
        <v>382</v>
      </c>
      <c r="B738" s="246"/>
      <c r="C738" s="97" t="e">
        <f t="shared" si="37"/>
        <v>#DIV/0!</v>
      </c>
      <c r="D738" s="246"/>
      <c r="E738" s="97" t="e">
        <f t="shared" si="38"/>
        <v>#DIV/0!</v>
      </c>
      <c r="F738" s="136"/>
      <c r="G738" s="97" t="e">
        <f t="shared" si="39"/>
        <v>#DIV/0!</v>
      </c>
    </row>
    <row r="739" spans="1:7" ht="15">
      <c r="A739" s="350" t="s">
        <v>417</v>
      </c>
      <c r="B739" s="246"/>
      <c r="C739" s="97" t="e">
        <f t="shared" si="37"/>
        <v>#DIV/0!</v>
      </c>
      <c r="D739" s="246"/>
      <c r="E739" s="97" t="e">
        <f t="shared" si="38"/>
        <v>#DIV/0!</v>
      </c>
      <c r="F739" s="136"/>
      <c r="G739" s="97" t="e">
        <f t="shared" si="39"/>
        <v>#DIV/0!</v>
      </c>
    </row>
    <row r="740" spans="1:7" ht="15">
      <c r="A740" s="139" t="s">
        <v>292</v>
      </c>
      <c r="B740" s="246"/>
      <c r="C740" s="97" t="e">
        <f t="shared" si="37"/>
        <v>#DIV/0!</v>
      </c>
      <c r="D740" s="246"/>
      <c r="E740" s="97" t="e">
        <f t="shared" si="38"/>
        <v>#DIV/0!</v>
      </c>
      <c r="F740" s="136"/>
      <c r="G740" s="97" t="e">
        <f t="shared" si="39"/>
        <v>#DIV/0!</v>
      </c>
    </row>
    <row r="741" spans="1:7" ht="15">
      <c r="A741" s="139" t="s">
        <v>293</v>
      </c>
      <c r="B741" s="247"/>
      <c r="C741" s="97" t="e">
        <f t="shared" si="37"/>
        <v>#DIV/0!</v>
      </c>
      <c r="D741" s="246"/>
      <c r="E741" s="97" t="e">
        <f t="shared" si="38"/>
        <v>#DIV/0!</v>
      </c>
      <c r="F741" s="136"/>
      <c r="G741" s="97" t="e">
        <f t="shared" si="39"/>
        <v>#DIV/0!</v>
      </c>
    </row>
    <row r="742" spans="1:7" ht="15">
      <c r="A742" s="352" t="s">
        <v>341</v>
      </c>
      <c r="B742" s="136"/>
      <c r="C742" s="97" t="e">
        <f t="shared" si="37"/>
        <v>#DIV/0!</v>
      </c>
      <c r="D742" s="246"/>
      <c r="E742" s="97" t="e">
        <f t="shared" si="38"/>
        <v>#DIV/0!</v>
      </c>
      <c r="F742" s="136"/>
      <c r="G742" s="97" t="e">
        <f t="shared" si="39"/>
        <v>#DIV/0!</v>
      </c>
    </row>
    <row r="743" spans="1:7" ht="15">
      <c r="A743" s="139" t="s">
        <v>294</v>
      </c>
      <c r="B743" s="136"/>
      <c r="C743" s="97" t="e">
        <f t="shared" si="37"/>
        <v>#DIV/0!</v>
      </c>
      <c r="D743" s="246"/>
      <c r="E743" s="97" t="e">
        <f t="shared" si="38"/>
        <v>#DIV/0!</v>
      </c>
      <c r="F743" s="136"/>
      <c r="G743" s="97" t="e">
        <f t="shared" si="39"/>
        <v>#DIV/0!</v>
      </c>
    </row>
    <row r="744" spans="1:7" ht="15">
      <c r="A744" s="139" t="s">
        <v>295</v>
      </c>
      <c r="B744" s="136"/>
      <c r="C744" s="97" t="e">
        <f t="shared" si="37"/>
        <v>#DIV/0!</v>
      </c>
      <c r="D744" s="246"/>
      <c r="E744" s="97" t="e">
        <f t="shared" si="38"/>
        <v>#DIV/0!</v>
      </c>
      <c r="F744" s="136"/>
      <c r="G744" s="97" t="e">
        <f t="shared" si="39"/>
        <v>#DIV/0!</v>
      </c>
    </row>
    <row r="745" spans="1:7" ht="15">
      <c r="A745" s="139" t="s">
        <v>296</v>
      </c>
      <c r="B745" s="136"/>
      <c r="C745" s="97" t="e">
        <f t="shared" si="37"/>
        <v>#DIV/0!</v>
      </c>
      <c r="D745" s="246"/>
      <c r="E745" s="97" t="e">
        <f t="shared" si="38"/>
        <v>#DIV/0!</v>
      </c>
      <c r="F745" s="136"/>
      <c r="G745" s="97" t="e">
        <f t="shared" si="39"/>
        <v>#DIV/0!</v>
      </c>
    </row>
    <row r="746" spans="1:7" ht="15">
      <c r="A746" s="139" t="s">
        <v>326</v>
      </c>
      <c r="B746" s="136"/>
      <c r="C746" s="97" t="e">
        <f t="shared" si="37"/>
        <v>#DIV/0!</v>
      </c>
      <c r="D746" s="246"/>
      <c r="E746" s="97" t="e">
        <f t="shared" si="38"/>
        <v>#DIV/0!</v>
      </c>
      <c r="F746" s="136"/>
      <c r="G746" s="97" t="e">
        <f t="shared" si="39"/>
        <v>#DIV/0!</v>
      </c>
    </row>
    <row r="747" spans="1:7" ht="14.25">
      <c r="A747" s="139" t="s">
        <v>358</v>
      </c>
      <c r="B747" s="136"/>
      <c r="C747" s="97" t="e">
        <f t="shared" si="37"/>
        <v>#DIV/0!</v>
      </c>
      <c r="D747" s="246"/>
      <c r="E747" s="97" t="e">
        <f t="shared" si="38"/>
        <v>#DIV/0!</v>
      </c>
      <c r="F747" s="136"/>
      <c r="G747" s="97" t="e">
        <f t="shared" si="39"/>
        <v>#DIV/0!</v>
      </c>
    </row>
    <row r="748" spans="1:7" ht="14.25">
      <c r="A748" s="139" t="s">
        <v>359</v>
      </c>
      <c r="B748" s="136"/>
      <c r="C748" s="97" t="e">
        <f t="shared" si="37"/>
        <v>#DIV/0!</v>
      </c>
      <c r="D748" s="246"/>
      <c r="E748" s="97" t="e">
        <f t="shared" si="38"/>
        <v>#DIV/0!</v>
      </c>
      <c r="F748" s="136"/>
      <c r="G748" s="97" t="e">
        <f t="shared" si="39"/>
        <v>#DIV/0!</v>
      </c>
    </row>
    <row r="749" spans="1:7" ht="14.25">
      <c r="A749" s="139" t="s">
        <v>286</v>
      </c>
      <c r="B749" s="136"/>
      <c r="C749" s="97" t="e">
        <f t="shared" si="37"/>
        <v>#DIV/0!</v>
      </c>
      <c r="D749" s="246"/>
      <c r="E749" s="97" t="e">
        <f t="shared" si="38"/>
        <v>#DIV/0!</v>
      </c>
      <c r="F749" s="136"/>
      <c r="G749" s="97" t="e">
        <f t="shared" si="39"/>
        <v>#DIV/0!</v>
      </c>
    </row>
    <row r="750" spans="1:7" ht="14.25">
      <c r="A750" s="139" t="s">
        <v>287</v>
      </c>
      <c r="B750" s="136"/>
      <c r="C750" s="97" t="e">
        <f t="shared" si="37"/>
        <v>#DIV/0!</v>
      </c>
      <c r="D750" s="246"/>
      <c r="E750" s="97" t="e">
        <f t="shared" si="38"/>
        <v>#DIV/0!</v>
      </c>
      <c r="F750" s="136"/>
      <c r="G750" s="97" t="e">
        <f t="shared" si="39"/>
        <v>#DIV/0!</v>
      </c>
    </row>
    <row r="751" spans="1:7" ht="14.25">
      <c r="A751" s="139" t="s">
        <v>288</v>
      </c>
      <c r="B751" s="136"/>
      <c r="C751" s="97" t="e">
        <f t="shared" si="37"/>
        <v>#DIV/0!</v>
      </c>
      <c r="D751" s="246"/>
      <c r="E751" s="97" t="e">
        <f t="shared" si="38"/>
        <v>#DIV/0!</v>
      </c>
      <c r="F751" s="136"/>
      <c r="G751" s="97" t="e">
        <f t="shared" si="39"/>
        <v>#DIV/0!</v>
      </c>
    </row>
    <row r="752" spans="1:7" ht="14.25">
      <c r="A752" s="139" t="s">
        <v>289</v>
      </c>
      <c r="B752" s="136"/>
      <c r="C752" s="97" t="e">
        <f t="shared" si="37"/>
        <v>#DIV/0!</v>
      </c>
      <c r="D752" s="246"/>
      <c r="E752" s="97" t="e">
        <f t="shared" si="38"/>
        <v>#DIV/0!</v>
      </c>
      <c r="F752" s="136"/>
      <c r="G752" s="97" t="e">
        <f t="shared" si="39"/>
        <v>#DIV/0!</v>
      </c>
    </row>
    <row r="753" spans="1:7" ht="14.25">
      <c r="A753" s="139" t="s">
        <v>290</v>
      </c>
      <c r="B753" s="136"/>
      <c r="C753" s="97" t="e">
        <f t="shared" si="37"/>
        <v>#DIV/0!</v>
      </c>
      <c r="D753" s="246"/>
      <c r="E753" s="97" t="e">
        <f t="shared" si="38"/>
        <v>#DIV/0!</v>
      </c>
      <c r="F753" s="136"/>
      <c r="G753" s="97" t="e">
        <f t="shared" si="39"/>
        <v>#DIV/0!</v>
      </c>
    </row>
    <row r="754" spans="1:7" ht="14.25">
      <c r="A754" s="139" t="s">
        <v>373</v>
      </c>
      <c r="B754" s="136"/>
      <c r="C754" s="97" t="e">
        <f t="shared" si="37"/>
        <v>#DIV/0!</v>
      </c>
      <c r="D754" s="246"/>
      <c r="E754" s="97" t="e">
        <f t="shared" si="38"/>
        <v>#DIV/0!</v>
      </c>
      <c r="F754" s="136"/>
      <c r="G754" s="97" t="e">
        <f t="shared" si="39"/>
        <v>#DIV/0!</v>
      </c>
    </row>
    <row r="755" spans="1:7" ht="14.25">
      <c r="A755" s="139" t="s">
        <v>360</v>
      </c>
      <c r="B755" s="136"/>
      <c r="C755" s="97" t="e">
        <f t="shared" si="37"/>
        <v>#DIV/0!</v>
      </c>
      <c r="D755" s="246"/>
      <c r="E755" s="97" t="e">
        <f t="shared" si="38"/>
        <v>#DIV/0!</v>
      </c>
      <c r="F755" s="136"/>
      <c r="G755" s="97" t="e">
        <f t="shared" si="39"/>
        <v>#DIV/0!</v>
      </c>
    </row>
    <row r="756" spans="1:7" ht="15" thickBot="1">
      <c r="A756" s="354" t="s">
        <v>416</v>
      </c>
      <c r="B756" s="353"/>
      <c r="C756" s="97" t="e">
        <f t="shared" si="37"/>
        <v>#DIV/0!</v>
      </c>
      <c r="D756" s="246"/>
      <c r="E756" s="97" t="e">
        <f t="shared" si="38"/>
        <v>#DIV/0!</v>
      </c>
      <c r="F756" s="136"/>
      <c r="G756" s="97" t="e">
        <f t="shared" si="39"/>
        <v>#DIV/0!</v>
      </c>
    </row>
    <row r="757" spans="1:7" ht="16.5" thickBot="1">
      <c r="A757" s="677" t="s">
        <v>312</v>
      </c>
      <c r="B757" s="678">
        <f>SUM(B700:B756)</f>
        <v>0</v>
      </c>
      <c r="C757" s="698"/>
      <c r="D757" s="678">
        <f>SUM(D700:D756)</f>
        <v>0</v>
      </c>
      <c r="E757" s="698"/>
      <c r="F757" s="678">
        <f>SUM(F700:F756)</f>
        <v>0</v>
      </c>
      <c r="G757" s="699"/>
    </row>
    <row r="758" spans="1:6" ht="16.5" thickBot="1">
      <c r="A758" s="361" t="s">
        <v>311</v>
      </c>
      <c r="B758" s="362">
        <f>SUM('Plan2 - UTI'!E219:E222)</f>
        <v>0</v>
      </c>
      <c r="D758" s="363">
        <f>'Plan2 - UTI'!E223</f>
        <v>0</v>
      </c>
      <c r="E758" s="32"/>
      <c r="F758" s="362">
        <f>'Plan2 - UTI'!E224</f>
        <v>0</v>
      </c>
    </row>
    <row r="759" spans="1:6" ht="16.5" thickBot="1">
      <c r="A759" s="98"/>
      <c r="B759" s="219"/>
      <c r="D759" s="220"/>
      <c r="E759" s="32"/>
      <c r="F759" s="219"/>
    </row>
    <row r="760" spans="1:7" ht="15.75" thickBot="1">
      <c r="A760" s="217" t="s">
        <v>275</v>
      </c>
      <c r="B760" s="33"/>
      <c r="C760" s="32"/>
      <c r="D760" s="33"/>
      <c r="E760" s="32"/>
      <c r="F760" s="33"/>
      <c r="G760" s="32"/>
    </row>
    <row r="761" spans="1:7" ht="16.5" thickBot="1">
      <c r="A761" s="674" t="s">
        <v>14</v>
      </c>
      <c r="B761" s="674" t="s">
        <v>81</v>
      </c>
      <c r="C761" s="675"/>
      <c r="D761" s="674" t="s">
        <v>90</v>
      </c>
      <c r="E761" s="676"/>
      <c r="F761" s="670" t="s">
        <v>196</v>
      </c>
      <c r="G761" s="702"/>
    </row>
    <row r="762" spans="1:7" ht="45.75" thickBot="1">
      <c r="A762" s="142" t="s">
        <v>252</v>
      </c>
      <c r="B762" s="143" t="s">
        <v>309</v>
      </c>
      <c r="C762" s="143" t="s">
        <v>254</v>
      </c>
      <c r="D762" s="143" t="s">
        <v>309</v>
      </c>
      <c r="E762" s="143" t="s">
        <v>254</v>
      </c>
      <c r="F762" s="143" t="s">
        <v>309</v>
      </c>
      <c r="G762" s="143" t="s">
        <v>254</v>
      </c>
    </row>
    <row r="763" spans="1:7" ht="15">
      <c r="A763" s="139" t="s">
        <v>285</v>
      </c>
      <c r="B763" s="299">
        <f aca="true" t="shared" si="40" ref="B763:B794">B18+B80+B142+B204+B266+B328+B390+B452+B514+B576+B638+B700</f>
        <v>0</v>
      </c>
      <c r="C763" s="484" t="e">
        <f aca="true" t="shared" si="41" ref="C763:C819">B763/B$820*100</f>
        <v>#DIV/0!</v>
      </c>
      <c r="D763" s="300">
        <f aca="true" t="shared" si="42" ref="D763:D794">D18+D80+D142+D204+D266+D328+D390+D452+D514+D576+D638+D700</f>
        <v>0</v>
      </c>
      <c r="E763" s="484" t="e">
        <f aca="true" t="shared" si="43" ref="E763:E819">D763/D$820*100</f>
        <v>#DIV/0!</v>
      </c>
      <c r="F763" s="300">
        <f aca="true" t="shared" si="44" ref="F763:F794">F18+F80+F142+F204+F266+F328+F390+F452+F514+F576+F638+F700</f>
        <v>0</v>
      </c>
      <c r="G763" s="97" t="e">
        <f aca="true" t="shared" si="45" ref="G763:G819">F763/F$820*100</f>
        <v>#DIV/0!</v>
      </c>
    </row>
    <row r="764" spans="1:7" ht="15">
      <c r="A764" s="139" t="s">
        <v>327</v>
      </c>
      <c r="B764" s="300">
        <f t="shared" si="40"/>
        <v>0</v>
      </c>
      <c r="C764" s="484" t="e">
        <f t="shared" si="41"/>
        <v>#DIV/0!</v>
      </c>
      <c r="D764" s="300">
        <f t="shared" si="42"/>
        <v>0</v>
      </c>
      <c r="E764" s="484" t="e">
        <f t="shared" si="43"/>
        <v>#DIV/0!</v>
      </c>
      <c r="F764" s="300">
        <f t="shared" si="44"/>
        <v>0</v>
      </c>
      <c r="G764" s="97" t="e">
        <f t="shared" si="45"/>
        <v>#DIV/0!</v>
      </c>
    </row>
    <row r="765" spans="1:7" ht="15">
      <c r="A765" s="352" t="s">
        <v>337</v>
      </c>
      <c r="B765" s="300">
        <f t="shared" si="40"/>
        <v>0</v>
      </c>
      <c r="C765" s="484" t="e">
        <f t="shared" si="41"/>
        <v>#DIV/0!</v>
      </c>
      <c r="D765" s="300">
        <f t="shared" si="42"/>
        <v>0</v>
      </c>
      <c r="E765" s="484" t="e">
        <f t="shared" si="43"/>
        <v>#DIV/0!</v>
      </c>
      <c r="F765" s="300">
        <f t="shared" si="44"/>
        <v>0</v>
      </c>
      <c r="G765" s="97" t="e">
        <f t="shared" si="45"/>
        <v>#DIV/0!</v>
      </c>
    </row>
    <row r="766" spans="1:7" ht="15">
      <c r="A766" s="139" t="s">
        <v>413</v>
      </c>
      <c r="B766" s="300">
        <f t="shared" si="40"/>
        <v>0</v>
      </c>
      <c r="C766" s="484" t="e">
        <f t="shared" si="41"/>
        <v>#DIV/0!</v>
      </c>
      <c r="D766" s="300">
        <f t="shared" si="42"/>
        <v>0</v>
      </c>
      <c r="E766" s="484" t="e">
        <f t="shared" si="43"/>
        <v>#DIV/0!</v>
      </c>
      <c r="F766" s="300">
        <f t="shared" si="44"/>
        <v>0</v>
      </c>
      <c r="G766" s="97" t="e">
        <f t="shared" si="45"/>
        <v>#DIV/0!</v>
      </c>
    </row>
    <row r="767" spans="1:7" ht="15">
      <c r="A767" s="492" t="s">
        <v>414</v>
      </c>
      <c r="B767" s="300">
        <f t="shared" si="40"/>
        <v>0</v>
      </c>
      <c r="C767" s="484" t="e">
        <f t="shared" si="41"/>
        <v>#DIV/0!</v>
      </c>
      <c r="D767" s="300">
        <f t="shared" si="42"/>
        <v>0</v>
      </c>
      <c r="E767" s="484" t="e">
        <f t="shared" si="43"/>
        <v>#DIV/0!</v>
      </c>
      <c r="F767" s="300">
        <f t="shared" si="44"/>
        <v>0</v>
      </c>
      <c r="G767" s="97" t="e">
        <f t="shared" si="45"/>
        <v>#DIV/0!</v>
      </c>
    </row>
    <row r="768" spans="1:7" ht="15">
      <c r="A768" s="492" t="s">
        <v>415</v>
      </c>
      <c r="B768" s="300">
        <f t="shared" si="40"/>
        <v>0</v>
      </c>
      <c r="C768" s="484" t="e">
        <f t="shared" si="41"/>
        <v>#DIV/0!</v>
      </c>
      <c r="D768" s="300">
        <f t="shared" si="42"/>
        <v>0</v>
      </c>
      <c r="E768" s="484" t="e">
        <f t="shared" si="43"/>
        <v>#DIV/0!</v>
      </c>
      <c r="F768" s="300">
        <f t="shared" si="44"/>
        <v>0</v>
      </c>
      <c r="G768" s="97" t="e">
        <f t="shared" si="45"/>
        <v>#DIV/0!</v>
      </c>
    </row>
    <row r="769" spans="1:7" ht="15">
      <c r="A769" s="139" t="s">
        <v>406</v>
      </c>
      <c r="B769" s="300">
        <f t="shared" si="40"/>
        <v>0</v>
      </c>
      <c r="C769" s="484" t="e">
        <f t="shared" si="41"/>
        <v>#DIV/0!</v>
      </c>
      <c r="D769" s="300">
        <f t="shared" si="42"/>
        <v>0</v>
      </c>
      <c r="E769" s="484" t="e">
        <f t="shared" si="43"/>
        <v>#DIV/0!</v>
      </c>
      <c r="F769" s="300">
        <f t="shared" si="44"/>
        <v>0</v>
      </c>
      <c r="G769" s="97" t="e">
        <f t="shared" si="45"/>
        <v>#DIV/0!</v>
      </c>
    </row>
    <row r="770" spans="1:7" ht="15">
      <c r="A770" s="140" t="s">
        <v>407</v>
      </c>
      <c r="B770" s="300">
        <f t="shared" si="40"/>
        <v>0</v>
      </c>
      <c r="C770" s="484" t="e">
        <f t="shared" si="41"/>
        <v>#DIV/0!</v>
      </c>
      <c r="D770" s="300">
        <f t="shared" si="42"/>
        <v>0</v>
      </c>
      <c r="E770" s="484" t="e">
        <f t="shared" si="43"/>
        <v>#DIV/0!</v>
      </c>
      <c r="F770" s="300">
        <f t="shared" si="44"/>
        <v>0</v>
      </c>
      <c r="G770" s="97" t="e">
        <f t="shared" si="45"/>
        <v>#DIV/0!</v>
      </c>
    </row>
    <row r="771" spans="1:7" ht="15">
      <c r="A771" s="139" t="s">
        <v>408</v>
      </c>
      <c r="B771" s="300">
        <f t="shared" si="40"/>
        <v>0</v>
      </c>
      <c r="C771" s="484" t="e">
        <f t="shared" si="41"/>
        <v>#DIV/0!</v>
      </c>
      <c r="D771" s="300">
        <f t="shared" si="42"/>
        <v>0</v>
      </c>
      <c r="E771" s="484" t="e">
        <f t="shared" si="43"/>
        <v>#DIV/0!</v>
      </c>
      <c r="F771" s="300">
        <f t="shared" si="44"/>
        <v>0</v>
      </c>
      <c r="G771" s="97" t="e">
        <f t="shared" si="45"/>
        <v>#DIV/0!</v>
      </c>
    </row>
    <row r="772" spans="1:7" ht="15">
      <c r="A772" s="352" t="s">
        <v>409</v>
      </c>
      <c r="B772" s="300">
        <f t="shared" si="40"/>
        <v>0</v>
      </c>
      <c r="C772" s="484" t="e">
        <f t="shared" si="41"/>
        <v>#DIV/0!</v>
      </c>
      <c r="D772" s="300">
        <f t="shared" si="42"/>
        <v>0</v>
      </c>
      <c r="E772" s="484" t="e">
        <f t="shared" si="43"/>
        <v>#DIV/0!</v>
      </c>
      <c r="F772" s="300">
        <f t="shared" si="44"/>
        <v>0</v>
      </c>
      <c r="G772" s="97" t="e">
        <f t="shared" si="45"/>
        <v>#DIV/0!</v>
      </c>
    </row>
    <row r="773" spans="1:7" ht="15">
      <c r="A773" s="351" t="s">
        <v>410</v>
      </c>
      <c r="B773" s="300">
        <f t="shared" si="40"/>
        <v>0</v>
      </c>
      <c r="C773" s="484" t="e">
        <f t="shared" si="41"/>
        <v>#DIV/0!</v>
      </c>
      <c r="D773" s="300">
        <f t="shared" si="42"/>
        <v>0</v>
      </c>
      <c r="E773" s="484" t="e">
        <f t="shared" si="43"/>
        <v>#DIV/0!</v>
      </c>
      <c r="F773" s="300">
        <f t="shared" si="44"/>
        <v>0</v>
      </c>
      <c r="G773" s="97" t="e">
        <f t="shared" si="45"/>
        <v>#DIV/0!</v>
      </c>
    </row>
    <row r="774" spans="1:7" ht="15">
      <c r="A774" s="140" t="s">
        <v>411</v>
      </c>
      <c r="B774" s="300">
        <f t="shared" si="40"/>
        <v>0</v>
      </c>
      <c r="C774" s="484" t="e">
        <f t="shared" si="41"/>
        <v>#DIV/0!</v>
      </c>
      <c r="D774" s="300">
        <f t="shared" si="42"/>
        <v>0</v>
      </c>
      <c r="E774" s="484" t="e">
        <f t="shared" si="43"/>
        <v>#DIV/0!</v>
      </c>
      <c r="F774" s="300">
        <f t="shared" si="44"/>
        <v>0</v>
      </c>
      <c r="G774" s="97" t="e">
        <f t="shared" si="45"/>
        <v>#DIV/0!</v>
      </c>
    </row>
    <row r="775" spans="1:7" ht="15">
      <c r="A775" s="140" t="s">
        <v>412</v>
      </c>
      <c r="B775" s="300">
        <f t="shared" si="40"/>
        <v>0</v>
      </c>
      <c r="C775" s="484" t="e">
        <f t="shared" si="41"/>
        <v>#DIV/0!</v>
      </c>
      <c r="D775" s="300">
        <f t="shared" si="42"/>
        <v>0</v>
      </c>
      <c r="E775" s="484" t="e">
        <f t="shared" si="43"/>
        <v>#DIV/0!</v>
      </c>
      <c r="F775" s="300">
        <f t="shared" si="44"/>
        <v>0</v>
      </c>
      <c r="G775" s="97" t="e">
        <f t="shared" si="45"/>
        <v>#DIV/0!</v>
      </c>
    </row>
    <row r="776" spans="1:7" ht="15">
      <c r="A776" s="298" t="s">
        <v>303</v>
      </c>
      <c r="B776" s="300">
        <f t="shared" si="40"/>
        <v>0</v>
      </c>
      <c r="C776" s="484" t="e">
        <f t="shared" si="41"/>
        <v>#DIV/0!</v>
      </c>
      <c r="D776" s="300">
        <f t="shared" si="42"/>
        <v>0</v>
      </c>
      <c r="E776" s="484" t="e">
        <f t="shared" si="43"/>
        <v>#DIV/0!</v>
      </c>
      <c r="F776" s="300">
        <f t="shared" si="44"/>
        <v>0</v>
      </c>
      <c r="G776" s="97" t="e">
        <f t="shared" si="45"/>
        <v>#DIV/0!</v>
      </c>
    </row>
    <row r="777" spans="1:7" ht="15">
      <c r="A777" s="298" t="s">
        <v>299</v>
      </c>
      <c r="B777" s="300">
        <f t="shared" si="40"/>
        <v>0</v>
      </c>
      <c r="C777" s="484" t="e">
        <f t="shared" si="41"/>
        <v>#DIV/0!</v>
      </c>
      <c r="D777" s="300">
        <f t="shared" si="42"/>
        <v>0</v>
      </c>
      <c r="E777" s="484" t="e">
        <f t="shared" si="43"/>
        <v>#DIV/0!</v>
      </c>
      <c r="F777" s="300">
        <f t="shared" si="44"/>
        <v>0</v>
      </c>
      <c r="G777" s="97" t="e">
        <f t="shared" si="45"/>
        <v>#DIV/0!</v>
      </c>
    </row>
    <row r="778" spans="1:7" ht="15">
      <c r="A778" s="298" t="s">
        <v>300</v>
      </c>
      <c r="B778" s="300">
        <f t="shared" si="40"/>
        <v>0</v>
      </c>
      <c r="C778" s="484" t="e">
        <f t="shared" si="41"/>
        <v>#DIV/0!</v>
      </c>
      <c r="D778" s="300">
        <f t="shared" si="42"/>
        <v>0</v>
      </c>
      <c r="E778" s="484" t="e">
        <f t="shared" si="43"/>
        <v>#DIV/0!</v>
      </c>
      <c r="F778" s="300">
        <f t="shared" si="44"/>
        <v>0</v>
      </c>
      <c r="G778" s="97" t="e">
        <f t="shared" si="45"/>
        <v>#DIV/0!</v>
      </c>
    </row>
    <row r="779" spans="1:7" ht="15">
      <c r="A779" s="350" t="s">
        <v>338</v>
      </c>
      <c r="B779" s="300">
        <f t="shared" si="40"/>
        <v>0</v>
      </c>
      <c r="C779" s="484" t="e">
        <f t="shared" si="41"/>
        <v>#DIV/0!</v>
      </c>
      <c r="D779" s="300">
        <f t="shared" si="42"/>
        <v>0</v>
      </c>
      <c r="E779" s="484" t="e">
        <f t="shared" si="43"/>
        <v>#DIV/0!</v>
      </c>
      <c r="F779" s="300">
        <f t="shared" si="44"/>
        <v>0</v>
      </c>
      <c r="G779" s="97" t="e">
        <f t="shared" si="45"/>
        <v>#DIV/0!</v>
      </c>
    </row>
    <row r="780" spans="1:7" ht="15">
      <c r="A780" s="298" t="s">
        <v>404</v>
      </c>
      <c r="B780" s="300">
        <f t="shared" si="40"/>
        <v>0</v>
      </c>
      <c r="C780" s="484" t="e">
        <f t="shared" si="41"/>
        <v>#DIV/0!</v>
      </c>
      <c r="D780" s="300">
        <f t="shared" si="42"/>
        <v>0</v>
      </c>
      <c r="E780" s="484" t="e">
        <f t="shared" si="43"/>
        <v>#DIV/0!</v>
      </c>
      <c r="F780" s="300">
        <f t="shared" si="44"/>
        <v>0</v>
      </c>
      <c r="G780" s="97" t="e">
        <f t="shared" si="45"/>
        <v>#DIV/0!</v>
      </c>
    </row>
    <row r="781" spans="1:7" ht="15">
      <c r="A781" s="139" t="s">
        <v>371</v>
      </c>
      <c r="B781" s="300">
        <f t="shared" si="40"/>
        <v>0</v>
      </c>
      <c r="C781" s="484" t="e">
        <f t="shared" si="41"/>
        <v>#DIV/0!</v>
      </c>
      <c r="D781" s="300">
        <f t="shared" si="42"/>
        <v>0</v>
      </c>
      <c r="E781" s="484" t="e">
        <f t="shared" si="43"/>
        <v>#DIV/0!</v>
      </c>
      <c r="F781" s="300">
        <f t="shared" si="44"/>
        <v>0</v>
      </c>
      <c r="G781" s="97" t="e">
        <f t="shared" si="45"/>
        <v>#DIV/0!</v>
      </c>
    </row>
    <row r="782" spans="1:7" ht="15">
      <c r="A782" s="139" t="s">
        <v>372</v>
      </c>
      <c r="B782" s="300">
        <f t="shared" si="40"/>
        <v>0</v>
      </c>
      <c r="C782" s="484" t="e">
        <f t="shared" si="41"/>
        <v>#DIV/0!</v>
      </c>
      <c r="D782" s="300">
        <f t="shared" si="42"/>
        <v>0</v>
      </c>
      <c r="E782" s="484" t="e">
        <f t="shared" si="43"/>
        <v>#DIV/0!</v>
      </c>
      <c r="F782" s="300">
        <f t="shared" si="44"/>
        <v>0</v>
      </c>
      <c r="G782" s="97" t="e">
        <f t="shared" si="45"/>
        <v>#DIV/0!</v>
      </c>
    </row>
    <row r="783" spans="1:7" ht="15">
      <c r="A783" s="139" t="s">
        <v>270</v>
      </c>
      <c r="B783" s="300">
        <f t="shared" si="40"/>
        <v>0</v>
      </c>
      <c r="C783" s="484" t="e">
        <f t="shared" si="41"/>
        <v>#DIV/0!</v>
      </c>
      <c r="D783" s="300">
        <f t="shared" si="42"/>
        <v>0</v>
      </c>
      <c r="E783" s="484" t="e">
        <f t="shared" si="43"/>
        <v>#DIV/0!</v>
      </c>
      <c r="F783" s="300">
        <f t="shared" si="44"/>
        <v>0</v>
      </c>
      <c r="G783" s="97" t="e">
        <f t="shared" si="45"/>
        <v>#DIV/0!</v>
      </c>
    </row>
    <row r="784" spans="1:7" ht="15">
      <c r="A784" s="139" t="s">
        <v>271</v>
      </c>
      <c r="B784" s="300">
        <f t="shared" si="40"/>
        <v>0</v>
      </c>
      <c r="C784" s="484" t="e">
        <f t="shared" si="41"/>
        <v>#DIV/0!</v>
      </c>
      <c r="D784" s="300">
        <f t="shared" si="42"/>
        <v>0</v>
      </c>
      <c r="E784" s="484" t="e">
        <f t="shared" si="43"/>
        <v>#DIV/0!</v>
      </c>
      <c r="F784" s="300">
        <f t="shared" si="44"/>
        <v>0</v>
      </c>
      <c r="G784" s="97" t="e">
        <f t="shared" si="45"/>
        <v>#DIV/0!</v>
      </c>
    </row>
    <row r="785" spans="1:7" ht="15">
      <c r="A785" s="139" t="s">
        <v>269</v>
      </c>
      <c r="B785" s="300">
        <f t="shared" si="40"/>
        <v>0</v>
      </c>
      <c r="C785" s="484" t="e">
        <f t="shared" si="41"/>
        <v>#DIV/0!</v>
      </c>
      <c r="D785" s="300">
        <f t="shared" si="42"/>
        <v>0</v>
      </c>
      <c r="E785" s="484" t="e">
        <f t="shared" si="43"/>
        <v>#DIV/0!</v>
      </c>
      <c r="F785" s="300">
        <f t="shared" si="44"/>
        <v>0</v>
      </c>
      <c r="G785" s="97" t="e">
        <f t="shared" si="45"/>
        <v>#DIV/0!</v>
      </c>
    </row>
    <row r="786" spans="1:7" ht="15">
      <c r="A786" s="139" t="s">
        <v>272</v>
      </c>
      <c r="B786" s="300">
        <f t="shared" si="40"/>
        <v>0</v>
      </c>
      <c r="C786" s="484" t="e">
        <f t="shared" si="41"/>
        <v>#DIV/0!</v>
      </c>
      <c r="D786" s="300">
        <f t="shared" si="42"/>
        <v>0</v>
      </c>
      <c r="E786" s="484" t="e">
        <f t="shared" si="43"/>
        <v>#DIV/0!</v>
      </c>
      <c r="F786" s="300">
        <f t="shared" si="44"/>
        <v>0</v>
      </c>
      <c r="G786" s="97" t="e">
        <f t="shared" si="45"/>
        <v>#DIV/0!</v>
      </c>
    </row>
    <row r="787" spans="1:7" ht="15">
      <c r="A787" s="139" t="s">
        <v>302</v>
      </c>
      <c r="B787" s="300">
        <f t="shared" si="40"/>
        <v>0</v>
      </c>
      <c r="C787" s="484" t="e">
        <f t="shared" si="41"/>
        <v>#DIV/0!</v>
      </c>
      <c r="D787" s="300">
        <f t="shared" si="42"/>
        <v>0</v>
      </c>
      <c r="E787" s="484" t="e">
        <f t="shared" si="43"/>
        <v>#DIV/0!</v>
      </c>
      <c r="F787" s="300">
        <f t="shared" si="44"/>
        <v>0</v>
      </c>
      <c r="G787" s="97" t="e">
        <f t="shared" si="45"/>
        <v>#DIV/0!</v>
      </c>
    </row>
    <row r="788" spans="1:7" ht="15">
      <c r="A788" s="139" t="s">
        <v>336</v>
      </c>
      <c r="B788" s="300">
        <f t="shared" si="40"/>
        <v>0</v>
      </c>
      <c r="C788" s="484" t="e">
        <f t="shared" si="41"/>
        <v>#DIV/0!</v>
      </c>
      <c r="D788" s="300">
        <f t="shared" si="42"/>
        <v>0</v>
      </c>
      <c r="E788" s="484" t="e">
        <f t="shared" si="43"/>
        <v>#DIV/0!</v>
      </c>
      <c r="F788" s="300">
        <f t="shared" si="44"/>
        <v>0</v>
      </c>
      <c r="G788" s="97" t="e">
        <f t="shared" si="45"/>
        <v>#DIV/0!</v>
      </c>
    </row>
    <row r="789" spans="1:7" ht="15">
      <c r="A789" s="139" t="s">
        <v>301</v>
      </c>
      <c r="B789" s="300">
        <f t="shared" si="40"/>
        <v>0</v>
      </c>
      <c r="C789" s="484" t="e">
        <f t="shared" si="41"/>
        <v>#DIV/0!</v>
      </c>
      <c r="D789" s="300">
        <f t="shared" si="42"/>
        <v>0</v>
      </c>
      <c r="E789" s="484" t="e">
        <f t="shared" si="43"/>
        <v>#DIV/0!</v>
      </c>
      <c r="F789" s="300">
        <f t="shared" si="44"/>
        <v>0</v>
      </c>
      <c r="G789" s="97" t="e">
        <f t="shared" si="45"/>
        <v>#DIV/0!</v>
      </c>
    </row>
    <row r="790" spans="1:7" ht="15">
      <c r="A790" s="351" t="s">
        <v>339</v>
      </c>
      <c r="B790" s="300">
        <f t="shared" si="40"/>
        <v>0</v>
      </c>
      <c r="C790" s="484" t="e">
        <f t="shared" si="41"/>
        <v>#DIV/0!</v>
      </c>
      <c r="D790" s="300">
        <f t="shared" si="42"/>
        <v>0</v>
      </c>
      <c r="E790" s="484" t="e">
        <f t="shared" si="43"/>
        <v>#DIV/0!</v>
      </c>
      <c r="F790" s="300">
        <f t="shared" si="44"/>
        <v>0</v>
      </c>
      <c r="G790" s="97" t="e">
        <f t="shared" si="45"/>
        <v>#DIV/0!</v>
      </c>
    </row>
    <row r="791" spans="1:7" ht="15">
      <c r="A791" s="351" t="s">
        <v>340</v>
      </c>
      <c r="B791" s="300">
        <f t="shared" si="40"/>
        <v>0</v>
      </c>
      <c r="C791" s="484" t="e">
        <f t="shared" si="41"/>
        <v>#DIV/0!</v>
      </c>
      <c r="D791" s="300">
        <f t="shared" si="42"/>
        <v>0</v>
      </c>
      <c r="E791" s="484" t="e">
        <f t="shared" si="43"/>
        <v>#DIV/0!</v>
      </c>
      <c r="F791" s="300">
        <f t="shared" si="44"/>
        <v>0</v>
      </c>
      <c r="G791" s="97" t="e">
        <f t="shared" si="45"/>
        <v>#DIV/0!</v>
      </c>
    </row>
    <row r="792" spans="1:7" ht="15">
      <c r="A792" s="139" t="s">
        <v>364</v>
      </c>
      <c r="B792" s="300">
        <f t="shared" si="40"/>
        <v>0</v>
      </c>
      <c r="C792" s="484" t="e">
        <f t="shared" si="41"/>
        <v>#DIV/0!</v>
      </c>
      <c r="D792" s="300">
        <f t="shared" si="42"/>
        <v>0</v>
      </c>
      <c r="E792" s="484" t="e">
        <f t="shared" si="43"/>
        <v>#DIV/0!</v>
      </c>
      <c r="F792" s="300">
        <f t="shared" si="44"/>
        <v>0</v>
      </c>
      <c r="G792" s="97" t="e">
        <f t="shared" si="45"/>
        <v>#DIV/0!</v>
      </c>
    </row>
    <row r="793" spans="1:7" ht="15">
      <c r="A793" s="139" t="s">
        <v>365</v>
      </c>
      <c r="B793" s="300">
        <f t="shared" si="40"/>
        <v>0</v>
      </c>
      <c r="C793" s="484" t="e">
        <f t="shared" si="41"/>
        <v>#DIV/0!</v>
      </c>
      <c r="D793" s="300">
        <f t="shared" si="42"/>
        <v>0</v>
      </c>
      <c r="E793" s="484" t="e">
        <f t="shared" si="43"/>
        <v>#DIV/0!</v>
      </c>
      <c r="F793" s="300">
        <f t="shared" si="44"/>
        <v>0</v>
      </c>
      <c r="G793" s="97" t="e">
        <f t="shared" si="45"/>
        <v>#DIV/0!</v>
      </c>
    </row>
    <row r="794" spans="1:7" ht="15">
      <c r="A794" s="139" t="s">
        <v>366</v>
      </c>
      <c r="B794" s="300">
        <f t="shared" si="40"/>
        <v>0</v>
      </c>
      <c r="C794" s="484" t="e">
        <f t="shared" si="41"/>
        <v>#DIV/0!</v>
      </c>
      <c r="D794" s="300">
        <f t="shared" si="42"/>
        <v>0</v>
      </c>
      <c r="E794" s="484" t="e">
        <f t="shared" si="43"/>
        <v>#DIV/0!</v>
      </c>
      <c r="F794" s="300">
        <f t="shared" si="44"/>
        <v>0</v>
      </c>
      <c r="G794" s="97" t="e">
        <f t="shared" si="45"/>
        <v>#DIV/0!</v>
      </c>
    </row>
    <row r="795" spans="1:7" ht="15">
      <c r="A795" s="352" t="s">
        <v>367</v>
      </c>
      <c r="B795" s="300">
        <f aca="true" t="shared" si="46" ref="B795:B819">B50+B112+B174+B236+B298+B360+B422+B484+B546+B608+B670+B732</f>
        <v>0</v>
      </c>
      <c r="C795" s="484" t="e">
        <f t="shared" si="41"/>
        <v>#DIV/0!</v>
      </c>
      <c r="D795" s="300">
        <f aca="true" t="shared" si="47" ref="D795:D819">D50+D112+D174+D236+D298+D360+D422+D484+D546+D608+D670+D732</f>
        <v>0</v>
      </c>
      <c r="E795" s="484" t="e">
        <f t="shared" si="43"/>
        <v>#DIV/0!</v>
      </c>
      <c r="F795" s="300">
        <f aca="true" t="shared" si="48" ref="F795:F819">F50+F112+F174+F236+F298+F360+F422+F484+F546+F608+F670+F732</f>
        <v>0</v>
      </c>
      <c r="G795" s="97" t="e">
        <f t="shared" si="45"/>
        <v>#DIV/0!</v>
      </c>
    </row>
    <row r="796" spans="1:7" ht="15">
      <c r="A796" s="351" t="s">
        <v>370</v>
      </c>
      <c r="B796" s="300">
        <f t="shared" si="46"/>
        <v>0</v>
      </c>
      <c r="C796" s="484" t="e">
        <f t="shared" si="41"/>
        <v>#DIV/0!</v>
      </c>
      <c r="D796" s="300">
        <f t="shared" si="47"/>
        <v>0</v>
      </c>
      <c r="E796" s="484" t="e">
        <f t="shared" si="43"/>
        <v>#DIV/0!</v>
      </c>
      <c r="F796" s="300">
        <f t="shared" si="48"/>
        <v>0</v>
      </c>
      <c r="G796" s="97" t="e">
        <f t="shared" si="45"/>
        <v>#DIV/0!</v>
      </c>
    </row>
    <row r="797" spans="1:7" ht="15">
      <c r="A797" s="139" t="s">
        <v>368</v>
      </c>
      <c r="B797" s="300">
        <f t="shared" si="46"/>
        <v>0</v>
      </c>
      <c r="C797" s="484" t="e">
        <f t="shared" si="41"/>
        <v>#DIV/0!</v>
      </c>
      <c r="D797" s="300">
        <f t="shared" si="47"/>
        <v>0</v>
      </c>
      <c r="E797" s="484" t="e">
        <f t="shared" si="43"/>
        <v>#DIV/0!</v>
      </c>
      <c r="F797" s="300">
        <f t="shared" si="48"/>
        <v>0</v>
      </c>
      <c r="G797" s="97" t="e">
        <f t="shared" si="45"/>
        <v>#DIV/0!</v>
      </c>
    </row>
    <row r="798" spans="1:7" ht="15">
      <c r="A798" s="139" t="s">
        <v>369</v>
      </c>
      <c r="B798" s="300">
        <f t="shared" si="46"/>
        <v>0</v>
      </c>
      <c r="C798" s="484" t="e">
        <f t="shared" si="41"/>
        <v>#DIV/0!</v>
      </c>
      <c r="D798" s="300">
        <f t="shared" si="47"/>
        <v>0</v>
      </c>
      <c r="E798" s="484" t="e">
        <f t="shared" si="43"/>
        <v>#DIV/0!</v>
      </c>
      <c r="F798" s="300">
        <f t="shared" si="48"/>
        <v>0</v>
      </c>
      <c r="G798" s="97" t="e">
        <f t="shared" si="45"/>
        <v>#DIV/0!</v>
      </c>
    </row>
    <row r="799" spans="1:7" ht="15">
      <c r="A799" s="491" t="s">
        <v>380</v>
      </c>
      <c r="B799" s="300">
        <f t="shared" si="46"/>
        <v>0</v>
      </c>
      <c r="C799" s="484" t="e">
        <f t="shared" si="41"/>
        <v>#DIV/0!</v>
      </c>
      <c r="D799" s="300">
        <f t="shared" si="47"/>
        <v>0</v>
      </c>
      <c r="E799" s="484" t="e">
        <f t="shared" si="43"/>
        <v>#DIV/0!</v>
      </c>
      <c r="F799" s="300">
        <f t="shared" si="48"/>
        <v>0</v>
      </c>
      <c r="G799" s="97" t="e">
        <f t="shared" si="45"/>
        <v>#DIV/0!</v>
      </c>
    </row>
    <row r="800" spans="1:7" ht="15">
      <c r="A800" s="298" t="s">
        <v>381</v>
      </c>
      <c r="B800" s="300">
        <f t="shared" si="46"/>
        <v>0</v>
      </c>
      <c r="C800" s="484" t="e">
        <f t="shared" si="41"/>
        <v>#DIV/0!</v>
      </c>
      <c r="D800" s="300">
        <f t="shared" si="47"/>
        <v>0</v>
      </c>
      <c r="E800" s="484" t="e">
        <f t="shared" si="43"/>
        <v>#DIV/0!</v>
      </c>
      <c r="F800" s="300">
        <f t="shared" si="48"/>
        <v>0</v>
      </c>
      <c r="G800" s="97" t="e">
        <f t="shared" si="45"/>
        <v>#DIV/0!</v>
      </c>
    </row>
    <row r="801" spans="1:7" ht="15">
      <c r="A801" s="298" t="s">
        <v>382</v>
      </c>
      <c r="B801" s="300">
        <f t="shared" si="46"/>
        <v>0</v>
      </c>
      <c r="C801" s="484" t="e">
        <f t="shared" si="41"/>
        <v>#DIV/0!</v>
      </c>
      <c r="D801" s="300">
        <f t="shared" si="47"/>
        <v>0</v>
      </c>
      <c r="E801" s="484" t="e">
        <f t="shared" si="43"/>
        <v>#DIV/0!</v>
      </c>
      <c r="F801" s="300">
        <f t="shared" si="48"/>
        <v>0</v>
      </c>
      <c r="G801" s="97" t="e">
        <f t="shared" si="45"/>
        <v>#DIV/0!</v>
      </c>
    </row>
    <row r="802" spans="1:7" ht="15">
      <c r="A802" s="350" t="s">
        <v>417</v>
      </c>
      <c r="B802" s="300">
        <f t="shared" si="46"/>
        <v>0</v>
      </c>
      <c r="C802" s="484" t="e">
        <f t="shared" si="41"/>
        <v>#DIV/0!</v>
      </c>
      <c r="D802" s="300">
        <f t="shared" si="47"/>
        <v>0</v>
      </c>
      <c r="E802" s="484" t="e">
        <f t="shared" si="43"/>
        <v>#DIV/0!</v>
      </c>
      <c r="F802" s="300">
        <f t="shared" si="48"/>
        <v>0</v>
      </c>
      <c r="G802" s="97" t="e">
        <f t="shared" si="45"/>
        <v>#DIV/0!</v>
      </c>
    </row>
    <row r="803" spans="1:7" ht="15">
      <c r="A803" s="139" t="s">
        <v>292</v>
      </c>
      <c r="B803" s="300">
        <f t="shared" si="46"/>
        <v>0</v>
      </c>
      <c r="C803" s="484" t="e">
        <f t="shared" si="41"/>
        <v>#DIV/0!</v>
      </c>
      <c r="D803" s="300">
        <f t="shared" si="47"/>
        <v>0</v>
      </c>
      <c r="E803" s="484" t="e">
        <f t="shared" si="43"/>
        <v>#DIV/0!</v>
      </c>
      <c r="F803" s="300">
        <f t="shared" si="48"/>
        <v>0</v>
      </c>
      <c r="G803" s="97" t="e">
        <f t="shared" si="45"/>
        <v>#DIV/0!</v>
      </c>
    </row>
    <row r="804" spans="1:7" ht="15">
      <c r="A804" s="139" t="s">
        <v>293</v>
      </c>
      <c r="B804" s="300">
        <f t="shared" si="46"/>
        <v>0</v>
      </c>
      <c r="C804" s="484" t="e">
        <f t="shared" si="41"/>
        <v>#DIV/0!</v>
      </c>
      <c r="D804" s="300">
        <f t="shared" si="47"/>
        <v>0</v>
      </c>
      <c r="E804" s="484" t="e">
        <f t="shared" si="43"/>
        <v>#DIV/0!</v>
      </c>
      <c r="F804" s="300">
        <f t="shared" si="48"/>
        <v>0</v>
      </c>
      <c r="G804" s="97" t="e">
        <f t="shared" si="45"/>
        <v>#DIV/0!</v>
      </c>
    </row>
    <row r="805" spans="1:7" ht="15">
      <c r="A805" s="352" t="s">
        <v>341</v>
      </c>
      <c r="B805" s="300">
        <f t="shared" si="46"/>
        <v>0</v>
      </c>
      <c r="C805" s="484" t="e">
        <f t="shared" si="41"/>
        <v>#DIV/0!</v>
      </c>
      <c r="D805" s="300">
        <f t="shared" si="47"/>
        <v>0</v>
      </c>
      <c r="E805" s="484" t="e">
        <f t="shared" si="43"/>
        <v>#DIV/0!</v>
      </c>
      <c r="F805" s="300">
        <f t="shared" si="48"/>
        <v>0</v>
      </c>
      <c r="G805" s="97" t="e">
        <f t="shared" si="45"/>
        <v>#DIV/0!</v>
      </c>
    </row>
    <row r="806" spans="1:7" ht="15">
      <c r="A806" s="139" t="s">
        <v>294</v>
      </c>
      <c r="B806" s="300">
        <f t="shared" si="46"/>
        <v>0</v>
      </c>
      <c r="C806" s="484" t="e">
        <f t="shared" si="41"/>
        <v>#DIV/0!</v>
      </c>
      <c r="D806" s="300">
        <f t="shared" si="47"/>
        <v>0</v>
      </c>
      <c r="E806" s="484" t="e">
        <f t="shared" si="43"/>
        <v>#DIV/0!</v>
      </c>
      <c r="F806" s="300">
        <f t="shared" si="48"/>
        <v>0</v>
      </c>
      <c r="G806" s="97" t="e">
        <f t="shared" si="45"/>
        <v>#DIV/0!</v>
      </c>
    </row>
    <row r="807" spans="1:7" ht="15">
      <c r="A807" s="139" t="s">
        <v>295</v>
      </c>
      <c r="B807" s="300">
        <f t="shared" si="46"/>
        <v>0</v>
      </c>
      <c r="C807" s="484" t="e">
        <f t="shared" si="41"/>
        <v>#DIV/0!</v>
      </c>
      <c r="D807" s="300">
        <f t="shared" si="47"/>
        <v>0</v>
      </c>
      <c r="E807" s="484" t="e">
        <f t="shared" si="43"/>
        <v>#DIV/0!</v>
      </c>
      <c r="F807" s="300">
        <f t="shared" si="48"/>
        <v>0</v>
      </c>
      <c r="G807" s="97" t="e">
        <f t="shared" si="45"/>
        <v>#DIV/0!</v>
      </c>
    </row>
    <row r="808" spans="1:7" ht="15">
      <c r="A808" s="139" t="s">
        <v>296</v>
      </c>
      <c r="B808" s="300">
        <f t="shared" si="46"/>
        <v>0</v>
      </c>
      <c r="C808" s="484" t="e">
        <f t="shared" si="41"/>
        <v>#DIV/0!</v>
      </c>
      <c r="D808" s="300">
        <f t="shared" si="47"/>
        <v>0</v>
      </c>
      <c r="E808" s="484" t="e">
        <f t="shared" si="43"/>
        <v>#DIV/0!</v>
      </c>
      <c r="F808" s="300">
        <f t="shared" si="48"/>
        <v>0</v>
      </c>
      <c r="G808" s="97" t="e">
        <f t="shared" si="45"/>
        <v>#DIV/0!</v>
      </c>
    </row>
    <row r="809" spans="1:7" ht="15">
      <c r="A809" s="139" t="s">
        <v>326</v>
      </c>
      <c r="B809" s="300">
        <f t="shared" si="46"/>
        <v>0</v>
      </c>
      <c r="C809" s="484" t="e">
        <f t="shared" si="41"/>
        <v>#DIV/0!</v>
      </c>
      <c r="D809" s="300">
        <f t="shared" si="47"/>
        <v>0</v>
      </c>
      <c r="E809" s="484" t="e">
        <f t="shared" si="43"/>
        <v>#DIV/0!</v>
      </c>
      <c r="F809" s="300">
        <f t="shared" si="48"/>
        <v>0</v>
      </c>
      <c r="G809" s="97" t="e">
        <f t="shared" si="45"/>
        <v>#DIV/0!</v>
      </c>
    </row>
    <row r="810" spans="1:7" ht="15">
      <c r="A810" s="139" t="s">
        <v>358</v>
      </c>
      <c r="B810" s="300">
        <f t="shared" si="46"/>
        <v>0</v>
      </c>
      <c r="C810" s="484" t="e">
        <f t="shared" si="41"/>
        <v>#DIV/0!</v>
      </c>
      <c r="D810" s="300">
        <f t="shared" si="47"/>
        <v>0</v>
      </c>
      <c r="E810" s="484" t="e">
        <f t="shared" si="43"/>
        <v>#DIV/0!</v>
      </c>
      <c r="F810" s="300">
        <f t="shared" si="48"/>
        <v>0</v>
      </c>
      <c r="G810" s="97" t="e">
        <f t="shared" si="45"/>
        <v>#DIV/0!</v>
      </c>
    </row>
    <row r="811" spans="1:7" ht="15">
      <c r="A811" s="139" t="s">
        <v>359</v>
      </c>
      <c r="B811" s="300">
        <f t="shared" si="46"/>
        <v>0</v>
      </c>
      <c r="C811" s="484" t="e">
        <f t="shared" si="41"/>
        <v>#DIV/0!</v>
      </c>
      <c r="D811" s="300">
        <f t="shared" si="47"/>
        <v>0</v>
      </c>
      <c r="E811" s="484" t="e">
        <f t="shared" si="43"/>
        <v>#DIV/0!</v>
      </c>
      <c r="F811" s="300">
        <f t="shared" si="48"/>
        <v>0</v>
      </c>
      <c r="G811" s="97" t="e">
        <f t="shared" si="45"/>
        <v>#DIV/0!</v>
      </c>
    </row>
    <row r="812" spans="1:7" ht="15">
      <c r="A812" s="139" t="s">
        <v>286</v>
      </c>
      <c r="B812" s="300">
        <f t="shared" si="46"/>
        <v>0</v>
      </c>
      <c r="C812" s="484" t="e">
        <f t="shared" si="41"/>
        <v>#DIV/0!</v>
      </c>
      <c r="D812" s="300">
        <f t="shared" si="47"/>
        <v>0</v>
      </c>
      <c r="E812" s="484" t="e">
        <f t="shared" si="43"/>
        <v>#DIV/0!</v>
      </c>
      <c r="F812" s="300">
        <f t="shared" si="48"/>
        <v>0</v>
      </c>
      <c r="G812" s="97" t="e">
        <f t="shared" si="45"/>
        <v>#DIV/0!</v>
      </c>
    </row>
    <row r="813" spans="1:7" ht="15">
      <c r="A813" s="139" t="s">
        <v>287</v>
      </c>
      <c r="B813" s="300">
        <f t="shared" si="46"/>
        <v>0</v>
      </c>
      <c r="C813" s="484" t="e">
        <f t="shared" si="41"/>
        <v>#DIV/0!</v>
      </c>
      <c r="D813" s="300">
        <f t="shared" si="47"/>
        <v>0</v>
      </c>
      <c r="E813" s="484" t="e">
        <f t="shared" si="43"/>
        <v>#DIV/0!</v>
      </c>
      <c r="F813" s="300">
        <f t="shared" si="48"/>
        <v>0</v>
      </c>
      <c r="G813" s="97" t="e">
        <f t="shared" si="45"/>
        <v>#DIV/0!</v>
      </c>
    </row>
    <row r="814" spans="1:7" ht="15">
      <c r="A814" s="139" t="s">
        <v>288</v>
      </c>
      <c r="B814" s="300">
        <f t="shared" si="46"/>
        <v>0</v>
      </c>
      <c r="C814" s="484" t="e">
        <f t="shared" si="41"/>
        <v>#DIV/0!</v>
      </c>
      <c r="D814" s="300">
        <f t="shared" si="47"/>
        <v>0</v>
      </c>
      <c r="E814" s="484" t="e">
        <f t="shared" si="43"/>
        <v>#DIV/0!</v>
      </c>
      <c r="F814" s="300">
        <f t="shared" si="48"/>
        <v>0</v>
      </c>
      <c r="G814" s="97" t="e">
        <f t="shared" si="45"/>
        <v>#DIV/0!</v>
      </c>
    </row>
    <row r="815" spans="1:7" ht="15">
      <c r="A815" s="139" t="s">
        <v>289</v>
      </c>
      <c r="B815" s="300">
        <f t="shared" si="46"/>
        <v>0</v>
      </c>
      <c r="C815" s="484" t="e">
        <f t="shared" si="41"/>
        <v>#DIV/0!</v>
      </c>
      <c r="D815" s="300">
        <f t="shared" si="47"/>
        <v>0</v>
      </c>
      <c r="E815" s="484" t="e">
        <f t="shared" si="43"/>
        <v>#DIV/0!</v>
      </c>
      <c r="F815" s="300">
        <f t="shared" si="48"/>
        <v>0</v>
      </c>
      <c r="G815" s="97" t="e">
        <f t="shared" si="45"/>
        <v>#DIV/0!</v>
      </c>
    </row>
    <row r="816" spans="1:7" ht="15">
      <c r="A816" s="139" t="s">
        <v>290</v>
      </c>
      <c r="B816" s="300">
        <f t="shared" si="46"/>
        <v>0</v>
      </c>
      <c r="C816" s="484" t="e">
        <f t="shared" si="41"/>
        <v>#DIV/0!</v>
      </c>
      <c r="D816" s="300">
        <f t="shared" si="47"/>
        <v>0</v>
      </c>
      <c r="E816" s="484" t="e">
        <f t="shared" si="43"/>
        <v>#DIV/0!</v>
      </c>
      <c r="F816" s="300">
        <f t="shared" si="48"/>
        <v>0</v>
      </c>
      <c r="G816" s="97" t="e">
        <f t="shared" si="45"/>
        <v>#DIV/0!</v>
      </c>
    </row>
    <row r="817" spans="1:7" ht="15">
      <c r="A817" s="139" t="s">
        <v>373</v>
      </c>
      <c r="B817" s="300">
        <f t="shared" si="46"/>
        <v>0</v>
      </c>
      <c r="C817" s="484" t="e">
        <f t="shared" si="41"/>
        <v>#DIV/0!</v>
      </c>
      <c r="D817" s="300">
        <f t="shared" si="47"/>
        <v>0</v>
      </c>
      <c r="E817" s="484" t="e">
        <f t="shared" si="43"/>
        <v>#DIV/0!</v>
      </c>
      <c r="F817" s="300">
        <f t="shared" si="48"/>
        <v>0</v>
      </c>
      <c r="G817" s="97" t="e">
        <f t="shared" si="45"/>
        <v>#DIV/0!</v>
      </c>
    </row>
    <row r="818" spans="1:7" ht="15">
      <c r="A818" s="139" t="s">
        <v>360</v>
      </c>
      <c r="B818" s="300">
        <f t="shared" si="46"/>
        <v>0</v>
      </c>
      <c r="C818" s="484" t="e">
        <f t="shared" si="41"/>
        <v>#DIV/0!</v>
      </c>
      <c r="D818" s="300">
        <f t="shared" si="47"/>
        <v>0</v>
      </c>
      <c r="E818" s="484" t="e">
        <f t="shared" si="43"/>
        <v>#DIV/0!</v>
      </c>
      <c r="F818" s="300">
        <f t="shared" si="48"/>
        <v>0</v>
      </c>
      <c r="G818" s="97" t="e">
        <f t="shared" si="45"/>
        <v>#DIV/0!</v>
      </c>
    </row>
    <row r="819" spans="1:7" ht="15.75" thickBot="1">
      <c r="A819" s="354" t="s">
        <v>416</v>
      </c>
      <c r="B819" s="307">
        <f t="shared" si="46"/>
        <v>0</v>
      </c>
      <c r="C819" s="484" t="e">
        <f t="shared" si="41"/>
        <v>#DIV/0!</v>
      </c>
      <c r="D819" s="300">
        <f t="shared" si="47"/>
        <v>0</v>
      </c>
      <c r="E819" s="484" t="e">
        <f t="shared" si="43"/>
        <v>#DIV/0!</v>
      </c>
      <c r="F819" s="300">
        <f t="shared" si="48"/>
        <v>0</v>
      </c>
      <c r="G819" s="97" t="e">
        <f t="shared" si="45"/>
        <v>#DIV/0!</v>
      </c>
    </row>
    <row r="820" spans="1:7" ht="16.5" thickBot="1">
      <c r="A820" s="677" t="s">
        <v>312</v>
      </c>
      <c r="B820" s="678">
        <f>SUM(B763:B819)</f>
        <v>0</v>
      </c>
      <c r="C820" s="700"/>
      <c r="D820" s="678">
        <f>SUM(D763:D819)</f>
        <v>0</v>
      </c>
      <c r="E820" s="703"/>
      <c r="F820" s="678">
        <f>SUM(F763:F819)</f>
        <v>0</v>
      </c>
      <c r="G820" s="704"/>
    </row>
    <row r="821" spans="1:6" ht="18.75" thickBot="1">
      <c r="A821" s="361" t="s">
        <v>311</v>
      </c>
      <c r="B821" s="482">
        <f>'Plan2 - UTI'!E240</f>
        <v>0</v>
      </c>
      <c r="D821" s="363">
        <f>'Plan2 - UTI'!E241</f>
        <v>0</v>
      </c>
      <c r="F821" s="362">
        <f>'Plan2 - UTI'!E242</f>
        <v>0</v>
      </c>
    </row>
    <row r="822" ht="12.75">
      <c r="A822" s="17"/>
    </row>
  </sheetData>
  <sheetProtection selectLockedCells="1"/>
  <mergeCells count="2">
    <mergeCell ref="A14:E14"/>
    <mergeCell ref="A15:E15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70" r:id="rId1"/>
  <headerFooter alignWithMargins="0">
    <oddHeader>&amp;CDivisão de Infecção Hospitalar - Planilha 5A</oddHeader>
    <oddFooter>&amp;R&amp;P de &amp;N - &amp;D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Direção Regional de Saíde - DIR-XXI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Fernando Semeghini</dc:creator>
  <cp:keywords/>
  <dc:description/>
  <cp:lastModifiedBy>Geraldine Madalosso</cp:lastModifiedBy>
  <cp:lastPrinted>2019-01-09T11:33:05Z</cp:lastPrinted>
  <dcterms:created xsi:type="dcterms:W3CDTF">2004-02-02T18:08:00Z</dcterms:created>
  <dcterms:modified xsi:type="dcterms:W3CDTF">2022-01-27T14:00:24Z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