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ris\fs02$\CRH\GADI\SELECAO\8- SITE CRH\1- GADI\Material de Apoio\1- Modelos\7- Planilha para Cadastro de Candidatos e Cálculo da Pontuação\"/>
    </mc:Choice>
  </mc:AlternateContent>
  <xr:revisionPtr revIDLastSave="0" documentId="13_ncr:1_{8C17DA54-D1F9-4082-BD07-CF1BA69ADBFB}" xr6:coauthVersionLast="47" xr6:coauthVersionMax="47" xr10:uidLastSave="{00000000-0000-0000-0000-000000000000}"/>
  <workbookProtection workbookAlgorithmName="SHA-512" workbookHashValue="m5RHVxejDxpv38XfABLeKWvCFx7/FhMyczDTCGbGj9oVN2hG4m637+9Jx4B0lSnysyw1mIgSngr67rmJ0gM94Q==" workbookSaltValue="hpPKfWOoIAWr/4oznaUxbA==" workbookSpinCount="100000" lockStructure="1"/>
  <bookViews>
    <workbookView xWindow="-120" yWindow="-120" windowWidth="29040" windowHeight="15840" xr2:uid="{00000000-000D-0000-FFFF-FFFF00000000}"/>
  </bookViews>
  <sheets>
    <sheet name="CADASTRO - NOTA 50" sheetId="2" r:id="rId1"/>
    <sheet name="CADASTRO - NOTA 60" sheetId="5" r:id="rId2"/>
    <sheet name="CLASSIFICAÇÃO PERSONALIZADA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5" l="1"/>
  <c r="V19" i="5"/>
  <c r="N19" i="5" s="1"/>
  <c r="O19" i="5" s="1"/>
  <c r="R19" i="5" s="1"/>
  <c r="X19" i="5"/>
  <c r="AA19" i="5"/>
  <c r="AB19" i="5"/>
  <c r="Q19" i="5" s="1"/>
  <c r="AD19" i="5"/>
  <c r="U24" i="5"/>
  <c r="U25" i="5"/>
  <c r="V24" i="5"/>
  <c r="N24" i="5" s="1"/>
  <c r="O24" i="5" s="1"/>
  <c r="R24" i="5" s="1"/>
  <c r="V25" i="5"/>
  <c r="N25" i="5" s="1"/>
  <c r="O25" i="5" s="1"/>
  <c r="R25" i="5" s="1"/>
  <c r="X24" i="5"/>
  <c r="X25" i="5"/>
  <c r="AA24" i="5"/>
  <c r="AA25" i="5"/>
  <c r="AB24" i="5"/>
  <c r="AB25" i="5"/>
  <c r="Q25" i="5" s="1"/>
  <c r="AD24" i="5"/>
  <c r="AD25" i="5"/>
  <c r="U21" i="5"/>
  <c r="U22" i="5"/>
  <c r="U23" i="5"/>
  <c r="V21" i="5"/>
  <c r="N21" i="5" s="1"/>
  <c r="O21" i="5" s="1"/>
  <c r="R21" i="5" s="1"/>
  <c r="V22" i="5"/>
  <c r="N22" i="5" s="1"/>
  <c r="O22" i="5" s="1"/>
  <c r="R22" i="5" s="1"/>
  <c r="V23" i="5"/>
  <c r="N23" i="5" s="1"/>
  <c r="O23" i="5" s="1"/>
  <c r="R23" i="5" s="1"/>
  <c r="X21" i="5"/>
  <c r="X22" i="5"/>
  <c r="X23" i="5"/>
  <c r="AA21" i="5"/>
  <c r="AA22" i="5"/>
  <c r="AA23" i="5"/>
  <c r="AB21" i="5"/>
  <c r="AB22" i="5"/>
  <c r="Q22" i="5" s="1"/>
  <c r="AB23" i="5"/>
  <c r="Q23" i="5" s="1"/>
  <c r="AD21" i="5"/>
  <c r="AD22" i="5"/>
  <c r="AD23" i="5"/>
  <c r="U17" i="2"/>
  <c r="V17" i="2"/>
  <c r="N17" i="2" s="1"/>
  <c r="O17" i="2" s="1"/>
  <c r="R17" i="2" s="1"/>
  <c r="X17" i="2"/>
  <c r="AA17" i="2"/>
  <c r="AB17" i="2"/>
  <c r="Q17" i="2" s="1"/>
  <c r="AD17" i="2"/>
  <c r="U21" i="2"/>
  <c r="U22" i="2"/>
  <c r="U23" i="2"/>
  <c r="U24" i="2"/>
  <c r="U25" i="2"/>
  <c r="V21" i="2"/>
  <c r="N21" i="2" s="1"/>
  <c r="O21" i="2" s="1"/>
  <c r="R21" i="2" s="1"/>
  <c r="V22" i="2"/>
  <c r="N22" i="2" s="1"/>
  <c r="O22" i="2" s="1"/>
  <c r="R22" i="2" s="1"/>
  <c r="V23" i="2"/>
  <c r="N23" i="2" s="1"/>
  <c r="O23" i="2" s="1"/>
  <c r="R23" i="2" s="1"/>
  <c r="V24" i="2"/>
  <c r="N24" i="2" s="1"/>
  <c r="O24" i="2" s="1"/>
  <c r="R24" i="2" s="1"/>
  <c r="V25" i="2"/>
  <c r="N25" i="2" s="1"/>
  <c r="O25" i="2" s="1"/>
  <c r="R25" i="2" s="1"/>
  <c r="X21" i="2"/>
  <c r="X22" i="2"/>
  <c r="X23" i="2"/>
  <c r="X24" i="2"/>
  <c r="X25" i="2"/>
  <c r="AA21" i="2"/>
  <c r="AA22" i="2"/>
  <c r="AA23" i="2"/>
  <c r="AA24" i="2"/>
  <c r="AA25" i="2"/>
  <c r="AB21" i="2"/>
  <c r="Q21" i="2" s="1"/>
  <c r="AB22" i="2"/>
  <c r="Q22" i="2" s="1"/>
  <c r="AB23" i="2"/>
  <c r="Q23" i="2" s="1"/>
  <c r="AB24" i="2"/>
  <c r="Q24" i="2" s="1"/>
  <c r="AB25" i="2"/>
  <c r="Q25" i="2" s="1"/>
  <c r="AD21" i="2"/>
  <c r="AD22" i="2"/>
  <c r="AD23" i="2"/>
  <c r="AD24" i="2"/>
  <c r="AD25" i="2"/>
  <c r="AD20" i="5"/>
  <c r="AB20" i="5"/>
  <c r="Q20" i="5" s="1"/>
  <c r="AA20" i="5"/>
  <c r="X20" i="5"/>
  <c r="V20" i="5"/>
  <c r="N20" i="5" s="1"/>
  <c r="O20" i="5" s="1"/>
  <c r="R20" i="5" s="1"/>
  <c r="U20" i="5"/>
  <c r="AD18" i="5"/>
  <c r="AB18" i="5"/>
  <c r="Q18" i="5" s="1"/>
  <c r="AA18" i="5"/>
  <c r="X18" i="5"/>
  <c r="V18" i="5"/>
  <c r="N18" i="5" s="1"/>
  <c r="O18" i="5" s="1"/>
  <c r="R18" i="5" s="1"/>
  <c r="U18" i="5"/>
  <c r="AD17" i="5"/>
  <c r="AB17" i="5"/>
  <c r="Q17" i="5" s="1"/>
  <c r="AA17" i="5"/>
  <c r="X17" i="5"/>
  <c r="V17" i="5"/>
  <c r="N17" i="5" s="1"/>
  <c r="O17" i="5" s="1"/>
  <c r="R17" i="5" s="1"/>
  <c r="U17" i="5"/>
  <c r="AD16" i="5"/>
  <c r="AB16" i="5"/>
  <c r="Q16" i="5" s="1"/>
  <c r="AA16" i="5"/>
  <c r="X16" i="5"/>
  <c r="V16" i="5"/>
  <c r="N16" i="5" s="1"/>
  <c r="O16" i="5" s="1"/>
  <c r="R16" i="5" s="1"/>
  <c r="U16" i="5"/>
  <c r="AD15" i="5"/>
  <c r="AB15" i="5"/>
  <c r="Q15" i="5" s="1"/>
  <c r="AA15" i="5"/>
  <c r="X15" i="5"/>
  <c r="V15" i="5"/>
  <c r="N15" i="5" s="1"/>
  <c r="O15" i="5" s="1"/>
  <c r="R15" i="5" s="1"/>
  <c r="U15" i="5"/>
  <c r="AD14" i="5"/>
  <c r="AB14" i="5"/>
  <c r="Q14" i="5" s="1"/>
  <c r="AA14" i="5"/>
  <c r="X14" i="5"/>
  <c r="V14" i="5"/>
  <c r="N14" i="5" s="1"/>
  <c r="O14" i="5" s="1"/>
  <c r="R14" i="5" s="1"/>
  <c r="U14" i="5"/>
  <c r="AD13" i="5"/>
  <c r="AB13" i="5"/>
  <c r="Q13" i="5" s="1"/>
  <c r="AA13" i="5"/>
  <c r="X13" i="5"/>
  <c r="V13" i="5"/>
  <c r="N13" i="5" s="1"/>
  <c r="O13" i="5" s="1"/>
  <c r="R13" i="5" s="1"/>
  <c r="U13" i="5"/>
  <c r="AD12" i="5"/>
  <c r="AB12" i="5"/>
  <c r="Q12" i="5" s="1"/>
  <c r="AA12" i="5"/>
  <c r="X12" i="5"/>
  <c r="V12" i="5"/>
  <c r="N12" i="5" s="1"/>
  <c r="O12" i="5" s="1"/>
  <c r="R12" i="5" s="1"/>
  <c r="U12" i="5"/>
  <c r="AD11" i="5"/>
  <c r="AB11" i="5"/>
  <c r="Q11" i="5" s="1"/>
  <c r="AA11" i="5"/>
  <c r="X11" i="5"/>
  <c r="V11" i="5"/>
  <c r="N11" i="5" s="1"/>
  <c r="O11" i="5" s="1"/>
  <c r="R11" i="5" s="1"/>
  <c r="U11" i="5"/>
  <c r="AD10" i="5"/>
  <c r="AB10" i="5"/>
  <c r="Q10" i="5" s="1"/>
  <c r="AA10" i="5"/>
  <c r="X10" i="5"/>
  <c r="V10" i="5"/>
  <c r="N10" i="5" s="1"/>
  <c r="O10" i="5" s="1"/>
  <c r="R10" i="5" s="1"/>
  <c r="U10" i="5"/>
  <c r="AD9" i="5"/>
  <c r="AB9" i="5"/>
  <c r="Q9" i="5" s="1"/>
  <c r="AA9" i="5"/>
  <c r="X9" i="5"/>
  <c r="V9" i="5"/>
  <c r="N9" i="5" s="1"/>
  <c r="O9" i="5" s="1"/>
  <c r="R9" i="5" s="1"/>
  <c r="U9" i="5"/>
  <c r="AD8" i="5"/>
  <c r="AE21" i="5" s="1"/>
  <c r="AB8" i="5"/>
  <c r="AC19" i="5" s="1"/>
  <c r="AA8" i="5"/>
  <c r="X8" i="5"/>
  <c r="Y19" i="5" s="1"/>
  <c r="V8" i="5"/>
  <c r="W24" i="5" s="1"/>
  <c r="U8" i="5"/>
  <c r="W19" i="5" l="1"/>
  <c r="AE19" i="5"/>
  <c r="AE25" i="5"/>
  <c r="W25" i="5"/>
  <c r="AC24" i="5"/>
  <c r="AE23" i="5"/>
  <c r="W21" i="5"/>
  <c r="Y21" i="5"/>
  <c r="Y25" i="5"/>
  <c r="Y24" i="5"/>
  <c r="AE24" i="5"/>
  <c r="Q24" i="5"/>
  <c r="AC25" i="5"/>
  <c r="AE22" i="5"/>
  <c r="W23" i="5"/>
  <c r="W22" i="5"/>
  <c r="AC21" i="5"/>
  <c r="Y23" i="5"/>
  <c r="Y22" i="5"/>
  <c r="Q21" i="5"/>
  <c r="AC23" i="5"/>
  <c r="AC22" i="5"/>
  <c r="W8" i="5"/>
  <c r="Y8" i="5"/>
  <c r="O2" i="5" s="1"/>
  <c r="AC8" i="5"/>
  <c r="AE10" i="5"/>
  <c r="W11" i="5"/>
  <c r="Y11" i="5"/>
  <c r="N8" i="5"/>
  <c r="O8" i="5" s="1"/>
  <c r="R8" i="5" s="1"/>
  <c r="AE17" i="5"/>
  <c r="W18" i="5"/>
  <c r="W14" i="5"/>
  <c r="W10" i="5"/>
  <c r="Y18" i="5"/>
  <c r="Y14" i="5"/>
  <c r="Y10" i="5"/>
  <c r="W20" i="5"/>
  <c r="W15" i="5"/>
  <c r="Y20" i="5"/>
  <c r="Y15" i="5"/>
  <c r="W17" i="5"/>
  <c r="W13" i="5"/>
  <c r="W9" i="5"/>
  <c r="Y17" i="5"/>
  <c r="Y13" i="5"/>
  <c r="Y9" i="5"/>
  <c r="AC20" i="5"/>
  <c r="AE18" i="5"/>
  <c r="W16" i="5"/>
  <c r="W12" i="5"/>
  <c r="Y16" i="5"/>
  <c r="Y12" i="5"/>
  <c r="AE14" i="5"/>
  <c r="AC16" i="5"/>
  <c r="AC9" i="5"/>
  <c r="AE11" i="5"/>
  <c r="AC13" i="5"/>
  <c r="AE15" i="5"/>
  <c r="AC17" i="5"/>
  <c r="AE20" i="5"/>
  <c r="AC12" i="5"/>
  <c r="Q8" i="5"/>
  <c r="AE8" i="5"/>
  <c r="R2" i="5" s="1"/>
  <c r="AC10" i="5"/>
  <c r="AE12" i="5"/>
  <c r="AC14" i="5"/>
  <c r="AE16" i="5"/>
  <c r="AC18" i="5"/>
  <c r="AE9" i="5"/>
  <c r="AC11" i="5"/>
  <c r="AE13" i="5"/>
  <c r="AC15" i="5"/>
  <c r="U20" i="2"/>
  <c r="V20" i="2"/>
  <c r="N20" i="2" s="1"/>
  <c r="O20" i="2" s="1"/>
  <c r="R20" i="2" s="1"/>
  <c r="X20" i="2"/>
  <c r="AA20" i="2"/>
  <c r="AB20" i="2"/>
  <c r="Q20" i="2" s="1"/>
  <c r="AD20" i="2"/>
  <c r="U19" i="2"/>
  <c r="V19" i="2"/>
  <c r="N19" i="2" s="1"/>
  <c r="O19" i="2" s="1"/>
  <c r="R19" i="2" s="1"/>
  <c r="X19" i="2"/>
  <c r="AA19" i="2"/>
  <c r="AB19" i="2"/>
  <c r="Q19" i="2" s="1"/>
  <c r="AD19" i="2"/>
  <c r="AF19" i="5" l="1"/>
  <c r="AG19" i="5" s="1"/>
  <c r="Z19" i="5"/>
  <c r="R1" i="5"/>
  <c r="AF24" i="5"/>
  <c r="AG24" i="5" s="1"/>
  <c r="AF25" i="5"/>
  <c r="AG25" i="5" s="1"/>
  <c r="Z24" i="5"/>
  <c r="Z25" i="5"/>
  <c r="AF21" i="5"/>
  <c r="AG21" i="5" s="1"/>
  <c r="AF22" i="5"/>
  <c r="AG22" i="5" s="1"/>
  <c r="AF23" i="5"/>
  <c r="AG23" i="5" s="1"/>
  <c r="Z22" i="5"/>
  <c r="Z21" i="5"/>
  <c r="Z23" i="5"/>
  <c r="AF8" i="5"/>
  <c r="R3" i="5" s="1"/>
  <c r="AF20" i="5"/>
  <c r="AG20" i="5" s="1"/>
  <c r="AF18" i="5"/>
  <c r="AG18" i="5" s="1"/>
  <c r="AF15" i="5"/>
  <c r="AG15" i="5" s="1"/>
  <c r="AF17" i="5"/>
  <c r="AG17" i="5" s="1"/>
  <c r="AF9" i="5"/>
  <c r="AG9" i="5" s="1"/>
  <c r="AF12" i="5"/>
  <c r="AG12" i="5" s="1"/>
  <c r="AF13" i="5"/>
  <c r="AG13" i="5" s="1"/>
  <c r="AF14" i="5"/>
  <c r="AG14" i="5" s="1"/>
  <c r="AF11" i="5"/>
  <c r="AG11" i="5" s="1"/>
  <c r="Z18" i="5"/>
  <c r="Z14" i="5"/>
  <c r="Z10" i="5"/>
  <c r="Z17" i="5"/>
  <c r="Z13" i="5"/>
  <c r="Z9" i="5"/>
  <c r="O1" i="5"/>
  <c r="Z15" i="5"/>
  <c r="Z16" i="5"/>
  <c r="Z12" i="5"/>
  <c r="Z8" i="5"/>
  <c r="O3" i="5" s="1"/>
  <c r="Z20" i="5"/>
  <c r="Z11" i="5"/>
  <c r="AF10" i="5"/>
  <c r="AG10" i="5" s="1"/>
  <c r="AF16" i="5"/>
  <c r="AG16" i="5" s="1"/>
  <c r="AG8" i="5" l="1"/>
  <c r="AD18" i="2"/>
  <c r="AB18" i="2"/>
  <c r="Q18" i="2" s="1"/>
  <c r="AA18" i="2"/>
  <c r="X18" i="2"/>
  <c r="V18" i="2"/>
  <c r="N18" i="2" s="1"/>
  <c r="O18" i="2" s="1"/>
  <c r="R18" i="2" s="1"/>
  <c r="U18" i="2"/>
  <c r="AD16" i="2"/>
  <c r="AB16" i="2"/>
  <c r="Q16" i="2" s="1"/>
  <c r="AA16" i="2"/>
  <c r="X16" i="2"/>
  <c r="V16" i="2"/>
  <c r="N16" i="2" s="1"/>
  <c r="O16" i="2" s="1"/>
  <c r="R16" i="2" s="1"/>
  <c r="U16" i="2"/>
  <c r="AD15" i="2"/>
  <c r="AB15" i="2"/>
  <c r="Q15" i="2" s="1"/>
  <c r="AA15" i="2"/>
  <c r="X15" i="2"/>
  <c r="V15" i="2"/>
  <c r="N15" i="2" s="1"/>
  <c r="O15" i="2" s="1"/>
  <c r="R15" i="2" s="1"/>
  <c r="U15" i="2"/>
  <c r="AD14" i="2"/>
  <c r="AB14" i="2"/>
  <c r="Q14" i="2" s="1"/>
  <c r="AA14" i="2"/>
  <c r="X14" i="2"/>
  <c r="V14" i="2"/>
  <c r="N14" i="2" s="1"/>
  <c r="O14" i="2" s="1"/>
  <c r="R14" i="2" s="1"/>
  <c r="U14" i="2"/>
  <c r="AD13" i="2"/>
  <c r="AB13" i="2"/>
  <c r="Q13" i="2" s="1"/>
  <c r="AA13" i="2"/>
  <c r="X13" i="2"/>
  <c r="V13" i="2"/>
  <c r="N13" i="2" s="1"/>
  <c r="O13" i="2" s="1"/>
  <c r="R13" i="2" s="1"/>
  <c r="U13" i="2"/>
  <c r="AD12" i="2"/>
  <c r="AB12" i="2"/>
  <c r="Q12" i="2" s="1"/>
  <c r="AA12" i="2"/>
  <c r="X12" i="2"/>
  <c r="V12" i="2"/>
  <c r="N12" i="2" s="1"/>
  <c r="O12" i="2" s="1"/>
  <c r="R12" i="2" s="1"/>
  <c r="U12" i="2"/>
  <c r="AD11" i="2"/>
  <c r="AB11" i="2"/>
  <c r="Q11" i="2" s="1"/>
  <c r="AA11" i="2"/>
  <c r="X11" i="2"/>
  <c r="V11" i="2"/>
  <c r="N11" i="2" s="1"/>
  <c r="O11" i="2" s="1"/>
  <c r="R11" i="2" s="1"/>
  <c r="U11" i="2"/>
  <c r="AD10" i="2"/>
  <c r="AB10" i="2"/>
  <c r="Q10" i="2" s="1"/>
  <c r="AA10" i="2"/>
  <c r="X10" i="2"/>
  <c r="V10" i="2"/>
  <c r="N10" i="2" s="1"/>
  <c r="O10" i="2" s="1"/>
  <c r="R10" i="2" s="1"/>
  <c r="U10" i="2"/>
  <c r="AD9" i="2"/>
  <c r="AB9" i="2"/>
  <c r="X9" i="2"/>
  <c r="V9" i="2"/>
  <c r="N9" i="2" s="1"/>
  <c r="U9" i="2"/>
  <c r="AD8" i="2"/>
  <c r="AB8" i="2"/>
  <c r="X8" i="2"/>
  <c r="V8" i="2"/>
  <c r="U8" i="2"/>
  <c r="Y22" i="2" l="1"/>
  <c r="Y23" i="2"/>
  <c r="Y24" i="2"/>
  <c r="Y25" i="2"/>
  <c r="Y17" i="2"/>
  <c r="Y21" i="2"/>
  <c r="AC17" i="2"/>
  <c r="AC21" i="2"/>
  <c r="AC22" i="2"/>
  <c r="AC23" i="2"/>
  <c r="AC24" i="2"/>
  <c r="AC25" i="2"/>
  <c r="AE17" i="2"/>
  <c r="AE21" i="2"/>
  <c r="AE22" i="2"/>
  <c r="AE23" i="2"/>
  <c r="AE24" i="2"/>
  <c r="AE25" i="2"/>
  <c r="W17" i="2"/>
  <c r="W21" i="2"/>
  <c r="W25" i="2"/>
  <c r="W24" i="2"/>
  <c r="W23" i="2"/>
  <c r="W22" i="2"/>
  <c r="W20" i="2"/>
  <c r="W19" i="2"/>
  <c r="AE20" i="2"/>
  <c r="AE19" i="2"/>
  <c r="Y20" i="2"/>
  <c r="Y19" i="2"/>
  <c r="AC19" i="2"/>
  <c r="AC20" i="2"/>
  <c r="AC8" i="2"/>
  <c r="AC9" i="2"/>
  <c r="AC13" i="2"/>
  <c r="AC18" i="2"/>
  <c r="AC15" i="2"/>
  <c r="AC16" i="2"/>
  <c r="AC10" i="2"/>
  <c r="AC14" i="2"/>
  <c r="AC11" i="2"/>
  <c r="AC12" i="2"/>
  <c r="W10" i="2"/>
  <c r="W14" i="2"/>
  <c r="W12" i="2"/>
  <c r="W9" i="2"/>
  <c r="W18" i="2"/>
  <c r="W11" i="2"/>
  <c r="W15" i="2"/>
  <c r="W16" i="2"/>
  <c r="W13" i="2"/>
  <c r="W8" i="2"/>
  <c r="AE10" i="2"/>
  <c r="AE14" i="2"/>
  <c r="AE11" i="2"/>
  <c r="AE15" i="2"/>
  <c r="AE8" i="2"/>
  <c r="R2" i="2" s="1"/>
  <c r="AE12" i="2"/>
  <c r="AE16" i="2"/>
  <c r="AE9" i="2"/>
  <c r="AE13" i="2"/>
  <c r="AE18" i="2"/>
  <c r="Y10" i="2"/>
  <c r="Y9" i="2"/>
  <c r="Y13" i="2"/>
  <c r="Y18" i="2"/>
  <c r="Y14" i="2"/>
  <c r="Y11" i="2"/>
  <c r="Y15" i="2"/>
  <c r="Y8" i="2"/>
  <c r="O2" i="2" s="1"/>
  <c r="Y12" i="2"/>
  <c r="Y16" i="2"/>
  <c r="Z17" i="2" l="1"/>
  <c r="AF17" i="2"/>
  <c r="AG17" i="2" s="1"/>
  <c r="AF21" i="2"/>
  <c r="AG21" i="2" s="1"/>
  <c r="AF22" i="2"/>
  <c r="AG22" i="2" s="1"/>
  <c r="AF25" i="2"/>
  <c r="AG25" i="2" s="1"/>
  <c r="AF23" i="2"/>
  <c r="AG23" i="2" s="1"/>
  <c r="AF24" i="2"/>
  <c r="AG24" i="2" s="1"/>
  <c r="Z21" i="2"/>
  <c r="Z25" i="2"/>
  <c r="Z22" i="2"/>
  <c r="Z23" i="2"/>
  <c r="Z24" i="2"/>
  <c r="Z20" i="2"/>
  <c r="AF20" i="2"/>
  <c r="AG20" i="2" s="1"/>
  <c r="Z19" i="2"/>
  <c r="AF19" i="2"/>
  <c r="AG19" i="2" s="1"/>
  <c r="R1" i="2"/>
  <c r="O1" i="2"/>
  <c r="AA9" i="2" l="1"/>
  <c r="O9" i="2" s="1"/>
  <c r="Q9" i="2"/>
  <c r="R9" i="2" l="1"/>
  <c r="Z16" i="2"/>
  <c r="Z11" i="2"/>
  <c r="Z13" i="2"/>
  <c r="Z14" i="2"/>
  <c r="Z8" i="2"/>
  <c r="Z15" i="2"/>
  <c r="Z9" i="2"/>
  <c r="Z18" i="2"/>
  <c r="Z12" i="2"/>
  <c r="Z10" i="2"/>
  <c r="AF10" i="2"/>
  <c r="AG10" i="2" s="1"/>
  <c r="AF18" i="2"/>
  <c r="AG18" i="2" s="1"/>
  <c r="AF9" i="2"/>
  <c r="AG9" i="2" s="1"/>
  <c r="AF16" i="2"/>
  <c r="AG16" i="2" s="1"/>
  <c r="AF12" i="2"/>
  <c r="AG12" i="2" s="1"/>
  <c r="AF11" i="2"/>
  <c r="AG11" i="2" s="1"/>
  <c r="AF14" i="2"/>
  <c r="AG14" i="2" s="1"/>
  <c r="AF13" i="2"/>
  <c r="AG13" i="2" s="1"/>
  <c r="AF8" i="2"/>
  <c r="R3" i="2" s="1"/>
  <c r="AF15" i="2"/>
  <c r="AG15" i="2" s="1"/>
  <c r="AA8" i="2" l="1"/>
  <c r="N8" i="2" s="1"/>
  <c r="O8" i="2" s="1"/>
  <c r="O3" i="2"/>
  <c r="AG8" i="2"/>
  <c r="Q8" i="2" s="1"/>
  <c r="R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Amauri Ueno</author>
    <author>Beatriz de Noronha Konyi</author>
  </authors>
  <commentList>
    <comment ref="G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Amauri Ueno: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NÃO DELETAR NEM ALTERAR!!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Inserir o número do RG, com a devida pontuação.</t>
        </r>
        <r>
          <rPr>
            <strike/>
            <sz val="9"/>
            <color indexed="81"/>
            <rFont val="Tahoma"/>
            <family val="2"/>
          </rPr>
          <t xml:space="preserve">
</t>
        </r>
      </text>
    </comment>
    <comment ref="E7" authorId="1" shapeId="0" xr:uid="{FB12474D-F133-4971-BCBF-85CEC48B3A8E}">
      <text>
        <r>
          <rPr>
            <b/>
            <sz val="9"/>
            <color indexed="81"/>
            <rFont val="Segoe UI"/>
            <family val="2"/>
          </rPr>
          <t>Amauri Ueno:</t>
        </r>
        <r>
          <rPr>
            <sz val="9"/>
            <color indexed="81"/>
            <rFont val="Segoe UI"/>
            <family val="2"/>
          </rPr>
          <t xml:space="preserve">
Inserir UF em letras maiúsculas.</t>
        </r>
      </text>
    </comment>
    <comment ref="F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Inserir somente número com dígito separado por hifen
EX: 123456789-00</t>
        </r>
      </text>
    </comment>
    <comment ref="H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trike/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 - para os candidatos que se declararam como Deficiente e 
</t>
        </r>
        <r>
          <rPr>
            <b/>
            <u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- para os demais candidatos.
Este item poderá sofrer alteração após a realização da perícia médica.</t>
        </r>
      </text>
    </comment>
    <comment ref="I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 - para o candidato que se declarou PPI e optou por se beneficiar da pontuação diferenciada.
</t>
        </r>
        <r>
          <rPr>
            <b/>
            <u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- para o candidato que se declarou PPI, mas não optou por se beneficiar da pontuação diferenciada e para os demais candidatos da ampla concorrência.</t>
        </r>
      </text>
    </comment>
    <comment ref="J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 - para o candidato que  exerceu a função de jurado e   </t>
        </r>
        <r>
          <rPr>
            <b/>
            <u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- para os demais candidatos.</t>
        </r>
      </text>
    </comment>
    <comment ref="K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SIM</t>
        </r>
        <r>
          <rPr>
            <b/>
            <sz val="9"/>
            <color indexed="81"/>
            <rFont val="Tahoma"/>
            <family val="2"/>
          </rPr>
          <t xml:space="preserve"> -</t>
        </r>
        <r>
          <rPr>
            <sz val="9"/>
            <color indexed="81"/>
            <rFont val="Tahoma"/>
            <family val="2"/>
          </rPr>
          <t xml:space="preserve"> para o candidato que possui cadastro único para programas sociais do governo federal e 
</t>
        </r>
        <r>
          <rPr>
            <b/>
            <u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- para os demais candidatos.</t>
        </r>
      </text>
    </comment>
    <comment ref="M7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 xml:space="preserve">Amauri Ueno:
</t>
        </r>
        <r>
          <rPr>
            <sz val="9"/>
            <color indexed="81"/>
            <rFont val="Segoe UI"/>
            <family val="2"/>
          </rPr>
          <t>Inserir as Notas dos candidatos Ampla Concorrência e dos candidatos PPI.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A nota não será alterada em função de eliminação do candidato PPI</t>
        </r>
      </text>
    </comment>
    <comment ref="N7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Esse campo traz a Nota da Prova Ampla Concorrência e a Nota da Prova dos Candidatos PPI já calculada. Caso não seja aplicada a Pontuação Diferenciada, as Notas vão se repetir, tanto da Ampla Concorrência como dos Candidatos PPI. </t>
        </r>
        <r>
          <rPr>
            <b/>
            <sz val="9"/>
            <color indexed="81"/>
            <rFont val="Tahoma"/>
            <family val="2"/>
          </rPr>
          <t>Utilizar essa coluna para efetuar a classificação personalizada</t>
        </r>
      </text>
    </comment>
    <comment ref="O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HABILITADO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u/>
            <sz val="9"/>
            <color indexed="81"/>
            <rFont val="Tahoma"/>
            <family val="2"/>
          </rPr>
          <t>INABILITADO</t>
        </r>
        <r>
          <rPr>
            <sz val="9"/>
            <color indexed="81"/>
            <rFont val="Tahoma"/>
            <family val="2"/>
          </rPr>
          <t xml:space="preserve"> OU </t>
        </r>
        <r>
          <rPr>
            <b/>
            <u/>
            <sz val="9"/>
            <color indexed="81"/>
            <rFont val="Tahoma"/>
            <family val="2"/>
          </rPr>
          <t>AUSENTE</t>
        </r>
        <r>
          <rPr>
            <sz val="9"/>
            <color indexed="81"/>
            <rFont val="Tahoma"/>
            <family val="2"/>
          </rPr>
          <t xml:space="preserve">. Este item poderá sofrer alteração devido possíveis recursos, mas não será alterada por conta de eliminação de candidato PPI </t>
        </r>
      </text>
    </comment>
    <comment ref="P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Inserir as Notas dos candidatos Ampla Concorrência e dos andidatos PPI. A nota não será alterada em função de eliminação do candidato PPI</t>
        </r>
      </text>
    </comment>
    <comment ref="Q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Esse campo traz a Nota dos Títulos Ampla Concorrência e a Nota da Prova dos Candidatos PPI já calculada. Caso não seja aplicada a Pontuação Diferenciada, as Notas vão se repetir, tanto da Ampla Concorrência como dos Candidatos PPI. 
</t>
        </r>
        <r>
          <rPr>
            <b/>
            <sz val="9"/>
            <color indexed="81"/>
            <rFont val="Tahoma"/>
            <family val="2"/>
          </rPr>
          <t>Utilizar essa coluna para efetuar a classificação personalizada</t>
        </r>
      </text>
    </comment>
    <comment ref="R7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Nota da Prova + Nota dos Títulos. </t>
        </r>
        <r>
          <rPr>
            <b/>
            <sz val="9"/>
            <color indexed="81"/>
            <rFont val="Tahoma"/>
            <family val="2"/>
          </rPr>
          <t>Pegar essas notas para produção das laudas</t>
        </r>
      </text>
    </comment>
    <comment ref="T7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Informar a data prevista da publicação da classificação final em DOE para fins de critério de desempate por idade
</t>
        </r>
      </text>
    </comment>
    <comment ref="U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A idade somente será calculada no momento da inserção da data prevista da publicação da classificação final.</t>
        </r>
      </text>
    </comment>
    <comment ref="AH7" authorId="0" shapeId="0" xr:uid="{00000000-0006-0000-0000-00001C000000}">
      <text>
        <r>
          <rPr>
            <b/>
            <sz val="9"/>
            <color indexed="81"/>
            <rFont val="Segoe UI"/>
            <family val="2"/>
          </rPr>
          <t>Amauri Ueno:</t>
        </r>
        <r>
          <rPr>
            <sz val="9"/>
            <color indexed="81"/>
            <rFont val="Segoe UI"/>
            <family val="2"/>
          </rPr>
          <t xml:space="preserve">
Exemplos de ocorrências:
- Candidato PPI </t>
        </r>
        <r>
          <rPr>
            <b/>
            <sz val="9"/>
            <color indexed="81"/>
            <rFont val="Segoe UI"/>
            <family val="2"/>
          </rPr>
          <t>eliminado</t>
        </r>
        <r>
          <rPr>
            <sz val="9"/>
            <color indexed="81"/>
            <rFont val="Segoe UI"/>
            <family val="2"/>
          </rPr>
          <t xml:space="preserve"> por falsidade da autodeclaração
- Candidato PPI </t>
        </r>
        <r>
          <rPr>
            <b/>
            <sz val="9"/>
            <color indexed="81"/>
            <rFont val="Segoe UI"/>
            <family val="2"/>
          </rPr>
          <t>eliminado</t>
        </r>
        <r>
          <rPr>
            <sz val="9"/>
            <color indexed="81"/>
            <rFont val="Segoe UI"/>
            <family val="2"/>
          </rPr>
          <t xml:space="preserve"> por não ter comparecido para verificação da veracidade
- Candidato PPI </t>
        </r>
        <r>
          <rPr>
            <b/>
            <sz val="9"/>
            <color indexed="81"/>
            <rFont val="Segoe UI"/>
            <family val="2"/>
          </rPr>
          <t>eliminado</t>
        </r>
        <r>
          <rPr>
            <sz val="9"/>
            <color indexed="81"/>
            <rFont val="Segoe UI"/>
            <family val="2"/>
          </rPr>
          <t xml:space="preserve"> por não cumprimentos das exigências estabelecidas no momento da verificação
- Candidato PPI </t>
        </r>
        <r>
          <rPr>
            <b/>
            <sz val="9"/>
            <color indexed="81"/>
            <rFont val="Segoe UI"/>
            <family val="2"/>
          </rPr>
          <t>eliminado</t>
        </r>
        <r>
          <rPr>
            <sz val="9"/>
            <color indexed="81"/>
            <rFont val="Segoe UI"/>
            <family val="2"/>
          </rPr>
          <t xml:space="preserve"> após nomeação/posse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Amauri Ueno</author>
    <author>Beatriz de Noronha Konyi</author>
  </authors>
  <commentList>
    <comment ref="G4" authorId="0" shapeId="0" xr:uid="{765462D2-136C-4229-A89E-0F80A458F6B5}">
      <text>
        <r>
          <rPr>
            <b/>
            <sz val="9"/>
            <color indexed="81"/>
            <rFont val="Segoe UI"/>
            <family val="2"/>
          </rPr>
          <t>Amauri Ueno: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NÃO DELETAR NEM ALTERAR!!</t>
        </r>
      </text>
    </comment>
    <comment ref="C7" authorId="0" shapeId="0" xr:uid="{F09FA21E-8B45-471D-B420-E5D568956458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Inserir o número do RG, com a devida pontuação.</t>
        </r>
        <r>
          <rPr>
            <strike/>
            <sz val="9"/>
            <color indexed="81"/>
            <rFont val="Tahoma"/>
            <family val="2"/>
          </rPr>
          <t xml:space="preserve">
</t>
        </r>
      </text>
    </comment>
    <comment ref="E7" authorId="1" shapeId="0" xr:uid="{2B2196FC-9C19-44EE-A0AC-2A4C3E0AEFEE}">
      <text>
        <r>
          <rPr>
            <b/>
            <sz val="9"/>
            <color indexed="81"/>
            <rFont val="Segoe UI"/>
            <family val="2"/>
          </rPr>
          <t>Amauri Ueno:</t>
        </r>
        <r>
          <rPr>
            <sz val="9"/>
            <color indexed="81"/>
            <rFont val="Segoe UI"/>
            <family val="2"/>
          </rPr>
          <t xml:space="preserve">
Inserir UF em letras maiúsculas.</t>
        </r>
      </text>
    </comment>
    <comment ref="F7" authorId="0" shapeId="0" xr:uid="{13E19803-D0A1-4FB6-8F6E-C9DFD778B063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Inserir somente número com dígito separado por hifen
EX: 123456789-00</t>
        </r>
      </text>
    </comment>
    <comment ref="H7" authorId="0" shapeId="0" xr:uid="{DCF311E6-34C0-40C0-B3C9-2B2C814D8BE5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trike/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 - para os candidatos que se declararam como Deficiente e 
</t>
        </r>
        <r>
          <rPr>
            <b/>
            <u/>
            <sz val="9"/>
            <color indexed="81"/>
            <rFont val="Tahoma"/>
            <family val="2"/>
          </rPr>
          <t>NÃO</t>
        </r>
        <r>
          <rPr>
            <b/>
            <sz val="9"/>
            <color indexed="81"/>
            <rFont val="Tahoma"/>
            <family val="2"/>
          </rPr>
          <t xml:space="preserve"> -</t>
        </r>
        <r>
          <rPr>
            <sz val="9"/>
            <color indexed="81"/>
            <rFont val="Tahoma"/>
            <family val="2"/>
          </rPr>
          <t xml:space="preserve"> para os demais candidatos
Este item poderá sofrer alteração após a realização da perícia médica.</t>
        </r>
      </text>
    </comment>
    <comment ref="I7" authorId="0" shapeId="0" xr:uid="{B713D2AF-1600-42AC-A153-156CADD3C593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 - para o candidato que se declarou PPI e optou por se beneficiar da pontuação diferenciada.
</t>
        </r>
        <r>
          <rPr>
            <b/>
            <u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- para o candidato que se declarou PPI, mas não optou por se beneficiar da pontuação diferenciada e para os demais candidatos da ampla concorrência.</t>
        </r>
      </text>
    </comment>
    <comment ref="J7" authorId="0" shapeId="0" xr:uid="{21EB6211-6D4E-481C-AC34-945915492096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 - para o candidato que  exerceu a função de jurado e   </t>
        </r>
        <r>
          <rPr>
            <b/>
            <u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- para os demais candidatos.</t>
        </r>
      </text>
    </comment>
    <comment ref="K7" authorId="0" shapeId="0" xr:uid="{77B4EF7D-5C85-4C53-8B18-1788D6809B21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SIM</t>
        </r>
        <r>
          <rPr>
            <b/>
            <sz val="9"/>
            <color indexed="81"/>
            <rFont val="Tahoma"/>
            <family val="2"/>
          </rPr>
          <t xml:space="preserve"> -</t>
        </r>
        <r>
          <rPr>
            <sz val="9"/>
            <color indexed="81"/>
            <rFont val="Tahoma"/>
            <family val="2"/>
          </rPr>
          <t xml:space="preserve"> para o candidato que possui cadastro único para programas sociais do governo federal e 
</t>
        </r>
        <r>
          <rPr>
            <b/>
            <u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- para os demais candidatos.</t>
        </r>
      </text>
    </comment>
    <comment ref="M7" authorId="0" shapeId="0" xr:uid="{343CDFF8-24D9-4535-B087-64426E53BB12}">
      <text>
        <r>
          <rPr>
            <b/>
            <sz val="9"/>
            <color indexed="81"/>
            <rFont val="Segoe UI"/>
            <family val="2"/>
          </rPr>
          <t xml:space="preserve">Amauri Ueno:
</t>
        </r>
        <r>
          <rPr>
            <sz val="9"/>
            <color indexed="81"/>
            <rFont val="Segoe UI"/>
            <family val="2"/>
          </rPr>
          <t>Inserir as Notas dos candidatos Ampla Concorrência e dos candidatos PPI.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A nota não será alterada em função de eliminação do candidato PPI</t>
        </r>
      </text>
    </comment>
    <comment ref="N7" authorId="0" shapeId="0" xr:uid="{20A0CC24-ED99-4CE2-BD06-48FF9ED054B8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Esse campo traz a Nota da Prova Ampla Concorrência e a Nota da Prova dos Candidatos PPI já calculada. Caso não seja aplicada a Pontuação Diferenciada, as Notas vão se repetir, tanto da Ampla Concorrência como dos Candidatos PPI. </t>
        </r>
        <r>
          <rPr>
            <b/>
            <sz val="9"/>
            <color indexed="81"/>
            <rFont val="Tahoma"/>
            <family val="2"/>
          </rPr>
          <t>Utilizar essa coluna para efetuar a classificação personalizada</t>
        </r>
      </text>
    </comment>
    <comment ref="O7" authorId="0" shapeId="0" xr:uid="{45A4BC75-70C4-4C86-AF17-1CD3BE28B6E9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HABILITADO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u/>
            <sz val="9"/>
            <color indexed="81"/>
            <rFont val="Tahoma"/>
            <family val="2"/>
          </rPr>
          <t>INABILITADO</t>
        </r>
        <r>
          <rPr>
            <sz val="9"/>
            <color indexed="81"/>
            <rFont val="Tahoma"/>
            <family val="2"/>
          </rPr>
          <t xml:space="preserve"> OU </t>
        </r>
        <r>
          <rPr>
            <b/>
            <u/>
            <sz val="9"/>
            <color indexed="81"/>
            <rFont val="Tahoma"/>
            <family val="2"/>
          </rPr>
          <t>AUSENTE</t>
        </r>
        <r>
          <rPr>
            <sz val="9"/>
            <color indexed="81"/>
            <rFont val="Tahoma"/>
            <family val="2"/>
          </rPr>
          <t xml:space="preserve">. Este item poderá sofrer alteração devido possíveis recursos, mas não será alterada por conta de eliminação de candidato PPI </t>
        </r>
      </text>
    </comment>
    <comment ref="P7" authorId="0" shapeId="0" xr:uid="{0F222304-3E40-4827-B7BD-CEA705596363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Inserir as Notas dos candidatos Ampla Concorrência e dos andidatos PPI. A nota não será alterada em função de eliminação do candidato PPI</t>
        </r>
      </text>
    </comment>
    <comment ref="Q7" authorId="0" shapeId="0" xr:uid="{16944706-F1F0-44B6-917B-65B40C69D829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Esse campo traz a Nota dos Títulos Ampla Concorrência e a Nota da Prova dos Candidatos PPI já calculada. Caso não seja aplicada a Pontuação Diferenciada, as Notas vão se repetir, tanto da Ampla Concorrência como dos Candidatos PPI. 
</t>
        </r>
        <r>
          <rPr>
            <b/>
            <sz val="9"/>
            <color indexed="81"/>
            <rFont val="Tahoma"/>
            <family val="2"/>
          </rPr>
          <t>Utilizar essa coluna para efetuar a classificação personalizada</t>
        </r>
      </text>
    </comment>
    <comment ref="R7" authorId="0" shapeId="0" xr:uid="{78CB1756-FCA3-450D-A276-5EA148033995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Nota da Prova + Nota dos Títulos. </t>
        </r>
        <r>
          <rPr>
            <b/>
            <sz val="9"/>
            <color indexed="81"/>
            <rFont val="Tahoma"/>
            <family val="2"/>
          </rPr>
          <t>Pegar essas notas para produção das laudas</t>
        </r>
      </text>
    </comment>
    <comment ref="T7" authorId="0" shapeId="0" xr:uid="{10B4810B-C5F8-421F-AB0C-040C4816249F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Informar a data prevista da publicação da classificação final em DOE para fins de critério de desempate por idade
</t>
        </r>
      </text>
    </comment>
    <comment ref="U7" authorId="0" shapeId="0" xr:uid="{CEE5FEB3-0A05-45FF-8CC9-172AA340237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A idade somente será calculada no momento da inserção da data prevista da publicação da classificação final.</t>
        </r>
      </text>
    </comment>
    <comment ref="AH7" authorId="0" shapeId="0" xr:uid="{90E65FC9-C6B0-40EB-B948-07837AC91903}">
      <text>
        <r>
          <rPr>
            <b/>
            <sz val="9"/>
            <color indexed="81"/>
            <rFont val="Segoe UI"/>
            <family val="2"/>
          </rPr>
          <t>Amauri Ueno:</t>
        </r>
        <r>
          <rPr>
            <sz val="9"/>
            <color indexed="81"/>
            <rFont val="Segoe UI"/>
            <family val="2"/>
          </rPr>
          <t xml:space="preserve">
Exemplos de ocorrências:
- Candidato PPI </t>
        </r>
        <r>
          <rPr>
            <b/>
            <sz val="9"/>
            <color indexed="81"/>
            <rFont val="Segoe UI"/>
            <family val="2"/>
          </rPr>
          <t>eliminado</t>
        </r>
        <r>
          <rPr>
            <sz val="9"/>
            <color indexed="81"/>
            <rFont val="Segoe UI"/>
            <family val="2"/>
          </rPr>
          <t xml:space="preserve"> por falsidade da autodeclaração
- Candidato PPI </t>
        </r>
        <r>
          <rPr>
            <b/>
            <sz val="9"/>
            <color indexed="81"/>
            <rFont val="Segoe UI"/>
            <family val="2"/>
          </rPr>
          <t>eliminado</t>
        </r>
        <r>
          <rPr>
            <sz val="9"/>
            <color indexed="81"/>
            <rFont val="Segoe UI"/>
            <family val="2"/>
          </rPr>
          <t xml:space="preserve"> por não ter comparecido para verificação da veracidade
- Candidato PPI </t>
        </r>
        <r>
          <rPr>
            <b/>
            <sz val="9"/>
            <color indexed="81"/>
            <rFont val="Segoe UI"/>
            <family val="2"/>
          </rPr>
          <t>eliminado</t>
        </r>
        <r>
          <rPr>
            <sz val="9"/>
            <color indexed="81"/>
            <rFont val="Segoe UI"/>
            <family val="2"/>
          </rPr>
          <t xml:space="preserve"> por não cumprimentos das exigências estabelecidas no momento da verificação
- Candidato PPI </t>
        </r>
        <r>
          <rPr>
            <b/>
            <sz val="9"/>
            <color indexed="81"/>
            <rFont val="Segoe UI"/>
            <family val="2"/>
          </rPr>
          <t>eliminado</t>
        </r>
        <r>
          <rPr>
            <sz val="9"/>
            <color indexed="81"/>
            <rFont val="Segoe UI"/>
            <family val="2"/>
          </rPr>
          <t xml:space="preserve"> após nomeação/posse</t>
        </r>
      </text>
    </comment>
  </commentList>
</comments>
</file>

<file path=xl/sharedStrings.xml><?xml version="1.0" encoding="utf-8"?>
<sst xmlns="http://schemas.openxmlformats.org/spreadsheetml/2006/main" count="127" uniqueCount="65">
  <si>
    <t>NOME COMPLETO</t>
  </si>
  <si>
    <t>NOTA DA PROVA</t>
  </si>
  <si>
    <t>NOTA DOS TÍTULOS</t>
  </si>
  <si>
    <t>DATA NASCIMENTO</t>
  </si>
  <si>
    <t>ENDEREÇO</t>
  </si>
  <si>
    <t>FONE</t>
  </si>
  <si>
    <t>E-MAIL</t>
  </si>
  <si>
    <t>DECLARAÇÃO RAÇA/COR</t>
  </si>
  <si>
    <t>PD</t>
  </si>
  <si>
    <t>PD PROVA</t>
  </si>
  <si>
    <t>PD TÍTULO</t>
  </si>
  <si>
    <t>IDADE</t>
  </si>
  <si>
    <t>Nº INSCRIÇÃO</t>
  </si>
  <si>
    <t>DEFICIENTE</t>
  </si>
  <si>
    <t>CPF-Dígito</t>
  </si>
  <si>
    <t>INDÍGENA</t>
  </si>
  <si>
    <r>
      <t>VIGÊNCIA</t>
    </r>
    <r>
      <rPr>
        <sz val="11"/>
        <rFont val="Calibri"/>
        <family val="2"/>
        <scheme val="minor"/>
      </rPr>
      <t>:</t>
    </r>
  </si>
  <si>
    <t>HOMOLOGAÇÃO:</t>
  </si>
  <si>
    <t>FUNÇÃO DE JURADO</t>
  </si>
  <si>
    <t>CLASSIFICAÇÃO FINAL</t>
  </si>
  <si>
    <t>CADASTRO ÚNICO</t>
  </si>
  <si>
    <t>MCA PROVA</t>
  </si>
  <si>
    <t>MCPPI PROVA</t>
  </si>
  <si>
    <t>NFCPPI PROVA</t>
  </si>
  <si>
    <t>NSCPPI PROVA</t>
  </si>
  <si>
    <t>CA PROVA</t>
  </si>
  <si>
    <t>CA TÍTULOS</t>
  </si>
  <si>
    <t>MCA TÍTULOS</t>
  </si>
  <si>
    <t>NSCPPI TÍTULOS</t>
  </si>
  <si>
    <t>MCPPI TÍTULOS</t>
  </si>
  <si>
    <t>NFCPPI TÍTULO</t>
  </si>
  <si>
    <t>RESULTADO DA PROVA</t>
  </si>
  <si>
    <r>
      <rPr>
        <b/>
        <sz val="11"/>
        <color theme="1"/>
        <rFont val="Calibri"/>
        <family val="2"/>
        <scheme val="minor"/>
      </rPr>
      <t>UNIDADE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</si>
  <si>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VAGA(S)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</si>
  <si>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CARGO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</si>
  <si>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DOE ABERTURA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</si>
  <si>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ESPECIALIDADE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</si>
  <si>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DATA DA PROVA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</si>
  <si>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Nº I.E.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</si>
  <si>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NOTA DE CORTE</t>
    </r>
    <r>
      <rPr>
        <sz val="11"/>
        <color theme="1"/>
        <rFont val="Calibri"/>
        <family val="2"/>
        <scheme val="minor"/>
      </rPr>
      <t xml:space="preserve">: </t>
    </r>
  </si>
  <si>
    <t>(  ) 6 MESES                                   (  ) 1 ANO                                   (  ) 2 ANOS</t>
  </si>
  <si>
    <t>AMARELA</t>
  </si>
  <si>
    <t>BRANCA</t>
  </si>
  <si>
    <t>SIM</t>
  </si>
  <si>
    <t>NÃO</t>
  </si>
  <si>
    <t>PARDO</t>
  </si>
  <si>
    <t>PRETO</t>
  </si>
  <si>
    <t>OCORRÊNCIAS</t>
  </si>
  <si>
    <t>DATA PREVISTA DA PUBLICAÇÃO DA CLASSIFICAÇÃO FINAL EM DOE</t>
  </si>
  <si>
    <r>
      <t xml:space="preserve">NOTA DA PROVA </t>
    </r>
    <r>
      <rPr>
        <b/>
        <u/>
        <sz val="11"/>
        <rFont val="Calibri"/>
        <family val="2"/>
        <scheme val="minor"/>
      </rPr>
      <t>COM</t>
    </r>
    <r>
      <rPr>
        <b/>
        <sz val="11"/>
        <rFont val="Calibri"/>
        <family val="2"/>
        <scheme val="minor"/>
      </rPr>
      <t xml:space="preserve"> PONTUAÇÃO DIFERENCIADA</t>
    </r>
  </si>
  <si>
    <t>NOTA FINAL</t>
  </si>
  <si>
    <r>
      <t xml:space="preserve">NOTA DOS TÍTULOS </t>
    </r>
    <r>
      <rPr>
        <b/>
        <u/>
        <sz val="11"/>
        <rFont val="Calibri"/>
        <family val="2"/>
        <scheme val="minor"/>
      </rPr>
      <t>COM</t>
    </r>
    <r>
      <rPr>
        <b/>
        <sz val="11"/>
        <rFont val="Calibri"/>
        <family val="2"/>
        <scheme val="minor"/>
      </rPr>
      <t xml:space="preserve"> PONTUAÇÃO DIFERENCIADA</t>
    </r>
  </si>
  <si>
    <t>MCA PROVA =</t>
  </si>
  <si>
    <t>MCPPI PROVA =</t>
  </si>
  <si>
    <t>MCA TÍTULOS =</t>
  </si>
  <si>
    <t>MCPPI TÍTULOS =</t>
  </si>
  <si>
    <t>NÃO DIGITAR NAS CÉLULAS QUE ESTÃO PINTADAS DE CINZA</t>
  </si>
  <si>
    <t>PD PROVA =</t>
  </si>
  <si>
    <t>PD TÍTULOS =</t>
  </si>
  <si>
    <t>2- A classificação Personalizada deverá estar exatamente conforme o quadro abaixo, após, clicar em OK e automaticamente classificará na ordem estabelecida da “Nota Final” até “Cadastro Único”.</t>
  </si>
  <si>
    <t>1-	Para efetuar a Classificação Personalizada dos candidatos deverão ser observados, preliminarmente, os critérios de desempate, conforme exemplo abaixo, do edital de abertura.</t>
  </si>
  <si>
    <t>3- Caso possua candidatos com idade superior a 59 anos e que estejam empatados deverá filtrar esses candidatos e aplicar a Classificação Personalizada, conforme abaixo.</t>
  </si>
  <si>
    <t>UF</t>
  </si>
  <si>
    <t>DÍGITO</t>
  </si>
  <si>
    <t>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</si>
</sst>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u/>
      <sz val="9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66FF33"/>
      <name val="Calibri"/>
      <family val="2"/>
      <scheme val="minor"/>
    </font>
    <font>
      <strike/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0" fillId="4" borderId="0" xfId="0" applyFill="1"/>
    <xf numFmtId="2" fontId="0" fillId="4" borderId="0" xfId="0" applyNumberFormat="1" applyFill="1"/>
    <xf numFmtId="49" fontId="0" fillId="4" borderId="0" xfId="0" applyNumberFormat="1" applyFill="1"/>
    <xf numFmtId="0" fontId="0" fillId="4" borderId="0" xfId="0" applyFill="1" applyAlignment="1">
      <alignment horizontal="left"/>
    </xf>
    <xf numFmtId="1" fontId="0" fillId="4" borderId="3" xfId="0" applyNumberFormat="1" applyFill="1" applyBorder="1"/>
    <xf numFmtId="0" fontId="0" fillId="4" borderId="0" xfId="0" applyFill="1" applyAlignment="1">
      <alignment horizontal="center"/>
    </xf>
    <xf numFmtId="14" fontId="0" fillId="4" borderId="3" xfId="0" applyNumberFormat="1" applyFill="1" applyBorder="1"/>
    <xf numFmtId="14" fontId="0" fillId="4" borderId="0" xfId="0" applyNumberFormat="1" applyFill="1"/>
    <xf numFmtId="2" fontId="0" fillId="4" borderId="3" xfId="0" applyNumberFormat="1" applyFill="1" applyBorder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2" fontId="1" fillId="5" borderId="2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49" fontId="0" fillId="3" borderId="0" xfId="0" applyNumberFormat="1" applyFill="1"/>
    <xf numFmtId="0" fontId="0" fillId="3" borderId="0" xfId="0" applyFill="1" applyAlignment="1">
      <alignment horizontal="left"/>
    </xf>
    <xf numFmtId="0" fontId="0" fillId="3" borderId="0" xfId="0" applyFill="1"/>
    <xf numFmtId="49" fontId="12" fillId="4" borderId="9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0" xfId="0" applyFont="1" applyFill="1"/>
    <xf numFmtId="2" fontId="12" fillId="4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3" fillId="7" borderId="9" xfId="0" applyFont="1" applyFill="1" applyBorder="1" applyAlignment="1">
      <alignment horizontal="center" vertical="center" wrapText="1"/>
    </xf>
    <xf numFmtId="49" fontId="3" fillId="7" borderId="9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49" fontId="12" fillId="9" borderId="9" xfId="0" applyNumberFormat="1" applyFont="1" applyFill="1" applyBorder="1" applyAlignment="1">
      <alignment horizontal="center" vertical="center" wrapText="1"/>
    </xf>
    <xf numFmtId="0" fontId="0" fillId="6" borderId="13" xfId="0" applyFill="1" applyBorder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  <xf numFmtId="0" fontId="0" fillId="0" borderId="2" xfId="0" applyBorder="1" applyAlignment="1" applyProtection="1">
      <alignment horizontal="left"/>
      <protection locked="0" hidden="1"/>
    </xf>
    <xf numFmtId="0" fontId="0" fillId="0" borderId="2" xfId="0" applyBorder="1" applyProtection="1">
      <protection locked="0"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2" xfId="0" applyNumberFormat="1" applyBorder="1" applyProtection="1">
      <protection locked="0" hidden="1"/>
    </xf>
    <xf numFmtId="0" fontId="3" fillId="0" borderId="2" xfId="0" applyFont="1" applyBorder="1" applyProtection="1">
      <protection locked="0" hidden="1"/>
    </xf>
    <xf numFmtId="2" fontId="16" fillId="3" borderId="8" xfId="0" applyNumberFormat="1" applyFont="1" applyFill="1" applyBorder="1" applyAlignment="1" applyProtection="1">
      <alignment horizontal="center"/>
      <protection locked="0" hidden="1"/>
    </xf>
    <xf numFmtId="2" fontId="17" fillId="5" borderId="8" xfId="0" applyNumberFormat="1" applyFont="1" applyFill="1" applyBorder="1" applyAlignment="1">
      <alignment horizontal="center"/>
    </xf>
    <xf numFmtId="164" fontId="17" fillId="5" borderId="8" xfId="0" applyNumberFormat="1" applyFont="1" applyFill="1" applyBorder="1" applyAlignment="1">
      <alignment horizontal="center"/>
    </xf>
    <xf numFmtId="49" fontId="16" fillId="5" borderId="8" xfId="0" applyNumberFormat="1" applyFont="1" applyFill="1" applyBorder="1" applyAlignment="1">
      <alignment horizontal="center"/>
    </xf>
    <xf numFmtId="2" fontId="18" fillId="4" borderId="8" xfId="0" applyNumberFormat="1" applyFont="1" applyFill="1" applyBorder="1" applyAlignment="1">
      <alignment horizontal="center"/>
    </xf>
    <xf numFmtId="2" fontId="17" fillId="3" borderId="8" xfId="0" applyNumberFormat="1" applyFont="1" applyFill="1" applyBorder="1" applyAlignment="1" applyProtection="1">
      <alignment horizontal="center"/>
      <protection locked="0" hidden="1"/>
    </xf>
    <xf numFmtId="2" fontId="17" fillId="3" borderId="12" xfId="0" applyNumberFormat="1" applyFont="1" applyFill="1" applyBorder="1" applyAlignment="1" applyProtection="1">
      <alignment horizontal="center"/>
      <protection locked="0" hidden="1"/>
    </xf>
    <xf numFmtId="2" fontId="17" fillId="5" borderId="12" xfId="0" applyNumberFormat="1" applyFont="1" applyFill="1" applyBorder="1" applyAlignment="1">
      <alignment horizontal="center"/>
    </xf>
    <xf numFmtId="164" fontId="17" fillId="5" borderId="12" xfId="0" applyNumberFormat="1" applyFont="1" applyFill="1" applyBorder="1" applyAlignment="1">
      <alignment horizontal="center"/>
    </xf>
    <xf numFmtId="49" fontId="16" fillId="5" borderId="12" xfId="0" applyNumberFormat="1" applyFont="1" applyFill="1" applyBorder="1" applyAlignment="1">
      <alignment horizontal="center"/>
    </xf>
    <xf numFmtId="2" fontId="18" fillId="4" borderId="12" xfId="0" applyNumberFormat="1" applyFont="1" applyFill="1" applyBorder="1" applyAlignment="1">
      <alignment horizontal="center"/>
    </xf>
    <xf numFmtId="1" fontId="16" fillId="0" borderId="2" xfId="0" applyNumberFormat="1" applyFont="1" applyBorder="1" applyAlignment="1" applyProtection="1">
      <alignment horizontal="left"/>
      <protection locked="0" hidden="1"/>
    </xf>
    <xf numFmtId="14" fontId="16" fillId="0" borderId="2" xfId="0" applyNumberFormat="1" applyFont="1" applyBorder="1" applyAlignment="1" applyProtection="1">
      <alignment horizontal="left"/>
      <protection locked="0" hidden="1"/>
    </xf>
    <xf numFmtId="2" fontId="16" fillId="3" borderId="8" xfId="1" applyNumberFormat="1" applyFont="1" applyFill="1" applyBorder="1" applyAlignment="1" applyProtection="1">
      <alignment horizontal="center"/>
      <protection locked="0" hidden="1"/>
    </xf>
    <xf numFmtId="2" fontId="16" fillId="3" borderId="12" xfId="0" applyNumberFormat="1" applyFont="1" applyFill="1" applyBorder="1" applyAlignment="1" applyProtection="1">
      <alignment horizontal="center"/>
      <protection locked="0" hidden="1"/>
    </xf>
    <xf numFmtId="0" fontId="16" fillId="3" borderId="10" xfId="0" applyFont="1" applyFill="1" applyBorder="1" applyAlignment="1" applyProtection="1">
      <alignment horizontal="center"/>
      <protection locked="0" hidden="1"/>
    </xf>
    <xf numFmtId="0" fontId="16" fillId="3" borderId="8" xfId="0" applyFont="1" applyFill="1" applyBorder="1" applyAlignment="1" applyProtection="1">
      <alignment horizontal="left"/>
      <protection locked="0" hidden="1"/>
    </xf>
    <xf numFmtId="0" fontId="16" fillId="3" borderId="8" xfId="0" applyFont="1" applyFill="1" applyBorder="1" applyAlignment="1" applyProtection="1">
      <alignment horizontal="center"/>
      <protection locked="0" hidden="1"/>
    </xf>
    <xf numFmtId="0" fontId="17" fillId="3" borderId="8" xfId="0" applyFont="1" applyFill="1" applyBorder="1" applyAlignment="1" applyProtection="1">
      <alignment horizontal="left"/>
      <protection locked="0" hidden="1"/>
    </xf>
    <xf numFmtId="0" fontId="17" fillId="3" borderId="8" xfId="0" applyFont="1" applyFill="1" applyBorder="1" applyAlignment="1" applyProtection="1">
      <alignment horizontal="center"/>
      <protection locked="0" hidden="1"/>
    </xf>
    <xf numFmtId="0" fontId="16" fillId="3" borderId="6" xfId="0" applyFont="1" applyFill="1" applyBorder="1" applyAlignment="1" applyProtection="1">
      <alignment horizontal="center"/>
      <protection locked="0" hidden="1"/>
    </xf>
    <xf numFmtId="0" fontId="17" fillId="3" borderId="12" xfId="0" applyFont="1" applyFill="1" applyBorder="1" applyAlignment="1" applyProtection="1">
      <alignment horizontal="left"/>
      <protection locked="0" hidden="1"/>
    </xf>
    <xf numFmtId="0" fontId="17" fillId="3" borderId="12" xfId="0" applyFont="1" applyFill="1" applyBorder="1" applyAlignment="1" applyProtection="1">
      <alignment horizontal="center"/>
      <protection locked="0" hidden="1"/>
    </xf>
    <xf numFmtId="0" fontId="16" fillId="3" borderId="12" xfId="0" applyFont="1" applyFill="1" applyBorder="1" applyAlignment="1" applyProtection="1">
      <alignment horizontal="center"/>
      <protection locked="0" hidden="1"/>
    </xf>
    <xf numFmtId="0" fontId="16" fillId="3" borderId="12" xfId="0" applyFont="1" applyFill="1" applyBorder="1" applyAlignment="1" applyProtection="1">
      <alignment horizontal="left"/>
      <protection locked="0" hidden="1"/>
    </xf>
    <xf numFmtId="0" fontId="16" fillId="3" borderId="11" xfId="0" applyFont="1" applyFill="1" applyBorder="1" applyAlignment="1" applyProtection="1">
      <alignment horizontal="center"/>
      <protection locked="0" hidden="1"/>
    </xf>
    <xf numFmtId="0" fontId="16" fillId="3" borderId="4" xfId="0" applyFont="1" applyFill="1" applyBorder="1" applyAlignment="1" applyProtection="1">
      <alignment horizontal="center"/>
      <protection locked="0" hidden="1"/>
    </xf>
    <xf numFmtId="0" fontId="16" fillId="0" borderId="2" xfId="0" applyFont="1" applyBorder="1" applyAlignment="1" applyProtection="1">
      <alignment horizontal="left"/>
      <protection locked="0" hidden="1"/>
    </xf>
    <xf numFmtId="0" fontId="16" fillId="0" borderId="2" xfId="0" applyFont="1" applyBorder="1" applyProtection="1">
      <protection locked="0" hidden="1"/>
    </xf>
    <xf numFmtId="0" fontId="3" fillId="0" borderId="0" xfId="0" applyFont="1" applyProtection="1">
      <protection locked="0" hidden="1"/>
    </xf>
    <xf numFmtId="14" fontId="16" fillId="3" borderId="8" xfId="0" applyNumberFormat="1" applyFont="1" applyFill="1" applyBorder="1" applyAlignment="1" applyProtection="1">
      <alignment horizontal="center"/>
      <protection locked="0" hidden="1"/>
    </xf>
    <xf numFmtId="14" fontId="16" fillId="3" borderId="12" xfId="0" applyNumberFormat="1" applyFont="1" applyFill="1" applyBorder="1" applyAlignment="1" applyProtection="1">
      <alignment horizontal="center"/>
      <protection locked="0" hidden="1"/>
    </xf>
    <xf numFmtId="2" fontId="17" fillId="5" borderId="8" xfId="0" applyNumberFormat="1" applyFont="1" applyFill="1" applyBorder="1" applyAlignment="1" applyProtection="1">
      <alignment horizontal="center"/>
    </xf>
    <xf numFmtId="164" fontId="17" fillId="5" borderId="8" xfId="0" applyNumberFormat="1" applyFont="1" applyFill="1" applyBorder="1" applyAlignment="1" applyProtection="1">
      <alignment horizontal="center"/>
    </xf>
    <xf numFmtId="49" fontId="16" fillId="5" borderId="8" xfId="0" applyNumberFormat="1" applyFont="1" applyFill="1" applyBorder="1" applyAlignment="1" applyProtection="1">
      <alignment horizontal="center"/>
    </xf>
    <xf numFmtId="2" fontId="18" fillId="4" borderId="8" xfId="0" applyNumberFormat="1" applyFont="1" applyFill="1" applyBorder="1" applyAlignment="1" applyProtection="1">
      <alignment horizontal="center"/>
    </xf>
    <xf numFmtId="0" fontId="16" fillId="3" borderId="10" xfId="0" applyNumberFormat="1" applyFont="1" applyFill="1" applyBorder="1" applyAlignment="1" applyProtection="1">
      <alignment horizontal="center"/>
      <protection locked="0" hidden="1"/>
    </xf>
    <xf numFmtId="0" fontId="16" fillId="3" borderId="8" xfId="0" applyNumberFormat="1" applyFont="1" applyFill="1" applyBorder="1" applyAlignment="1" applyProtection="1">
      <alignment horizontal="left"/>
      <protection locked="0" hidden="1"/>
    </xf>
    <xf numFmtId="0" fontId="16" fillId="3" borderId="8" xfId="0" applyNumberFormat="1" applyFont="1" applyFill="1" applyBorder="1" applyAlignment="1" applyProtection="1">
      <alignment horizontal="center"/>
      <protection locked="0" hidden="1"/>
    </xf>
    <xf numFmtId="0" fontId="16" fillId="3" borderId="11" xfId="0" applyNumberFormat="1" applyFont="1" applyFill="1" applyBorder="1" applyAlignment="1" applyProtection="1">
      <alignment horizontal="center"/>
      <protection locked="0" hidden="1"/>
    </xf>
    <xf numFmtId="0" fontId="17" fillId="3" borderId="8" xfId="0" applyNumberFormat="1" applyFont="1" applyFill="1" applyBorder="1" applyAlignment="1" applyProtection="1">
      <alignment horizontal="center"/>
      <protection locked="0" hidden="1"/>
    </xf>
    <xf numFmtId="0" fontId="17" fillId="3" borderId="8" xfId="0" applyNumberFormat="1" applyFont="1" applyFill="1" applyBorder="1" applyAlignment="1" applyProtection="1">
      <alignment horizontal="left"/>
      <protection locked="0" hidden="1"/>
    </xf>
  </cellXfs>
  <cellStyles count="2">
    <cellStyle name="Normal" xfId="0" builtinId="0"/>
    <cellStyle name="Vírgula" xfId="1" builtinId="3"/>
  </cellStyles>
  <dxfs count="10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1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1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0" formatCode="@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dd/mm/yy;@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>
          <fgColor rgb="FF000000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0" formatCode="@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dd/mm/yy;@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0"/>
    </dxf>
  </dxfs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104775</xdr:rowOff>
    </xdr:from>
    <xdr:to>
      <xdr:col>0</xdr:col>
      <xdr:colOff>5124450</xdr:colOff>
      <xdr:row>14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EFF0AC-ECDE-450A-AB2D-2FDE1AB50DC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2809" t="16966" r="17100" b="43303"/>
        <a:stretch/>
      </xdr:blipFill>
      <xdr:spPr bwMode="auto">
        <a:xfrm>
          <a:off x="38100" y="295275"/>
          <a:ext cx="5086350" cy="2514600"/>
        </a:xfrm>
        <a:prstGeom prst="rect">
          <a:avLst/>
        </a:prstGeom>
        <a:ln>
          <a:solidFill>
            <a:schemeClr val="tx1"/>
          </a:solidFill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</xdr:colOff>
      <xdr:row>17</xdr:row>
      <xdr:rowOff>190498</xdr:rowOff>
    </xdr:from>
    <xdr:to>
      <xdr:col>3</xdr:col>
      <xdr:colOff>1609725</xdr:colOff>
      <xdr:row>32</xdr:row>
      <xdr:rowOff>114299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0A346E8-8E47-4ECF-A952-74B66F77EA4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190998"/>
          <a:ext cx="8001000" cy="27813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581025</xdr:colOff>
      <xdr:row>1</xdr:row>
      <xdr:rowOff>95250</xdr:rowOff>
    </xdr:from>
    <xdr:to>
      <xdr:col>3</xdr:col>
      <xdr:colOff>3971925</xdr:colOff>
      <xdr:row>11</xdr:row>
      <xdr:rowOff>85725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DC714CE-E836-FEBD-7E2E-288ADBDBA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666750"/>
          <a:ext cx="4000500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4476750</xdr:colOff>
      <xdr:row>1</xdr:row>
      <xdr:rowOff>104775</xdr:rowOff>
    </xdr:from>
    <xdr:to>
      <xdr:col>10</xdr:col>
      <xdr:colOff>9525</xdr:colOff>
      <xdr:row>14</xdr:row>
      <xdr:rowOff>161925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2C7088B-8420-EC5F-B60F-AA569378E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676275"/>
          <a:ext cx="6229350" cy="25336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4057650</xdr:colOff>
      <xdr:row>6</xdr:row>
      <xdr:rowOff>123825</xdr:rowOff>
    </xdr:from>
    <xdr:to>
      <xdr:col>3</xdr:col>
      <xdr:colOff>4333875</xdr:colOff>
      <xdr:row>7</xdr:row>
      <xdr:rowOff>47625</xdr:rowOff>
    </xdr:to>
    <xdr:sp macro="" textlink="">
      <xdr:nvSpPr>
        <xdr:cNvPr id="7" name="Seta: para a Direita 6">
          <a:extLst>
            <a:ext uri="{FF2B5EF4-FFF2-40B4-BE49-F238E27FC236}">
              <a16:creationId xmlns:a16="http://schemas.microsoft.com/office/drawing/2014/main" id="{C1095A7F-9FFF-1EF4-FB08-240602900360}"/>
            </a:ext>
          </a:extLst>
        </xdr:cNvPr>
        <xdr:cNvSpPr/>
      </xdr:nvSpPr>
      <xdr:spPr>
        <a:xfrm>
          <a:off x="10487025" y="1647825"/>
          <a:ext cx="276225" cy="1143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 b="1" cap="none" spc="0">
            <a:ln w="22225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ela6" displayName="Tabela6" ref="A7:AK25" totalsRowShown="0" headerRowDxfId="105" dataDxfId="103" headerRowBorderDxfId="104" tableBorderDxfId="102" totalsRowBorderDxfId="101">
  <autoFilter ref="A7:AK25" xr:uid="{00000000-0009-0000-0100-000006000000}"/>
  <tableColumns count="37">
    <tableColumn id="1" xr3:uid="{00000000-0010-0000-0000-000001000000}" name="Nº INSCRIÇÃO" dataDxfId="100"/>
    <tableColumn id="2" xr3:uid="{00000000-0010-0000-0000-000002000000}" name="NOME COMPLETO" dataDxfId="99"/>
    <tableColumn id="3" xr3:uid="{00000000-0010-0000-0000-000003000000}" name="RG" dataDxfId="98"/>
    <tableColumn id="28" xr3:uid="{B43DCF5F-9921-4D8B-B4B0-FDA46A34264E}" name="DÍGITO" dataDxfId="17"/>
    <tableColumn id="26" xr3:uid="{C001EE54-77C3-4974-93BC-0A29B51A607C}" name="UF" dataDxfId="16"/>
    <tableColumn id="39" xr3:uid="{00000000-0010-0000-0000-000027000000}" name="CPF-Dígito" dataDxfId="97"/>
    <tableColumn id="6" xr3:uid="{00000000-0010-0000-0000-000006000000}" name="DECLARAÇÃO RAÇA/COR" dataDxfId="96"/>
    <tableColumn id="33" xr3:uid="{00000000-0010-0000-0000-000021000000}" name="DEFICIENTE" dataDxfId="95"/>
    <tableColumn id="7" xr3:uid="{00000000-0010-0000-0000-000007000000}" name="PD" dataDxfId="94"/>
    <tableColumn id="41" xr3:uid="{00000000-0010-0000-0000-000029000000}" name="FUNÇÃO DE JURADO" dataDxfId="93"/>
    <tableColumn id="45" xr3:uid="{00000000-0010-0000-0000-00002D000000}" name="CADASTRO ÚNICO" dataDxfId="92"/>
    <tableColumn id="40" xr3:uid="{00000000-0010-0000-0000-000028000000}" name="DATA NASCIMENTO" dataDxfId="91"/>
    <tableColumn id="4" xr3:uid="{00000000-0010-0000-0000-000004000000}" name="NOTA DA PROVA" dataDxfId="90"/>
    <tableColumn id="21" xr3:uid="{00000000-0010-0000-0000-000015000000}" name="NOTA DA PROVA COM PONTUAÇÃO DIFERENCIADA" dataDxfId="89">
      <calculatedColumnFormula>IF(I8="sim",AA8,V8)</calculatedColumnFormula>
    </tableColumn>
    <tableColumn id="22" xr3:uid="{00000000-0010-0000-0000-000016000000}" name="RESULTADO DA PROVA" dataDxfId="88">
      <calculatedColumnFormula>IF(N8="","AUSENTE",(IF(N8&gt;=G$4,"HABILITADO","INABILITADO")))</calculatedColumnFormula>
    </tableColumn>
    <tableColumn id="27" xr3:uid="{00000000-0010-0000-0000-00001B000000}" name="NOTA DOS TÍTULOS" dataDxfId="87"/>
    <tableColumn id="23" xr3:uid="{00000000-0010-0000-0000-000017000000}" name="NOTA DOS TÍTULOS COM PONTUAÇÃO DIFERENCIADA" dataDxfId="86">
      <calculatedColumnFormula>IF(I8="sim",AG8,AB8)</calculatedColumnFormula>
    </tableColumn>
    <tableColumn id="24" xr3:uid="{00000000-0010-0000-0000-000018000000}" name="NOTA FINAL" dataDxfId="85">
      <calculatedColumnFormula>IF(O8="HABILITADO",(IF(P8="",N8,N8+Q8)),"")</calculatedColumnFormula>
    </tableColumn>
    <tableColumn id="25" xr3:uid="{00000000-0010-0000-0000-000019000000}" name="CLASSIFICAÇÃO FINAL" dataDxfId="84"/>
    <tableColumn id="44" xr3:uid="{00000000-0010-0000-0000-00002C000000}" name="DATA PREVISTA DA PUBLICAÇÃO DA CLASSIFICAÇÃO FINAL EM DOE" dataDxfId="83"/>
    <tableColumn id="5" xr3:uid="{00000000-0010-0000-0000-000005000000}" name="IDADE" dataDxfId="82">
      <calculatedColumnFormula>INT((T8-L8)/365.25)</calculatedColumnFormula>
    </tableColumn>
    <tableColumn id="8" xr3:uid="{00000000-0010-0000-0000-000008000000}" name="CA PROVA" dataDxfId="81">
      <calculatedColumnFormula>IF(M8="","",(IF(I8="não",M8,"")))</calculatedColumnFormula>
    </tableColumn>
    <tableColumn id="9" xr3:uid="{00000000-0010-0000-0000-000009000000}" name="MCA PROVA" dataDxfId="80">
      <calculatedColumnFormula>IFERROR(AVERAGEIF(V:V,"&gt;=50"),"-")</calculatedColumnFormula>
    </tableColumn>
    <tableColumn id="10" xr3:uid="{00000000-0010-0000-0000-00000A000000}" name="NSCPPI PROVA" dataDxfId="79">
      <calculatedColumnFormula>IF(M8="","",(IF(I8="sim",M8,"")))</calculatedColumnFormula>
    </tableColumn>
    <tableColumn id="11" xr3:uid="{00000000-0010-0000-0000-00000B000000}" name="MCPPI PROVA" dataDxfId="78">
      <calculatedColumnFormula>IFERROR(AVERAGEIF(X:X,"&gt;=50"),"-")</calculatedColumnFormula>
    </tableColumn>
    <tableColumn id="12" xr3:uid="{00000000-0010-0000-0000-00000C000000}" name="PD PROVA" dataDxfId="77">
      <calculatedColumnFormula>IFERROR(IF($W$8&gt;$Y$8,($W$8-$Y$8)/$Y$8,0),0)</calculatedColumnFormula>
    </tableColumn>
    <tableColumn id="13" xr3:uid="{00000000-0010-0000-0000-00000D000000}" name="NFCPPI PROVA" dataDxfId="76">
      <calculatedColumnFormula>IFERROR(IF(I8="sim",(1+$Z$8)*X8,""),"")</calculatedColumnFormula>
    </tableColumn>
    <tableColumn id="14" xr3:uid="{00000000-0010-0000-0000-00000E000000}" name="CA TÍTULOS" dataDxfId="75">
      <calculatedColumnFormula>IF(P8="","",(IF(I8="não",P8,"")))</calculatedColumnFormula>
    </tableColumn>
    <tableColumn id="15" xr3:uid="{00000000-0010-0000-0000-00000F000000}" name="MCA TÍTULOS" dataDxfId="74">
      <calculatedColumnFormula>IFERROR(AVERAGEIF(AB:AB,"&gt;0"),"-")</calculatedColumnFormula>
    </tableColumn>
    <tableColumn id="16" xr3:uid="{00000000-0010-0000-0000-000010000000}" name="NSCPPI TÍTULOS" dataDxfId="73">
      <calculatedColumnFormula>IF(P8="","",(IF(I8="sim",P8,"")))</calculatedColumnFormula>
    </tableColumn>
    <tableColumn id="17" xr3:uid="{00000000-0010-0000-0000-000011000000}" name="MCPPI TÍTULOS" dataDxfId="72">
      <calculatedColumnFormula>IFERROR(AVERAGEIF(AD:AD,"&gt;0"),"-")</calculatedColumnFormula>
    </tableColumn>
    <tableColumn id="18" xr3:uid="{00000000-0010-0000-0000-000012000000}" name="PD TÍTULO" dataDxfId="71">
      <calculatedColumnFormula>IFERROR(IF($AC$8&gt;$AE$8,($AC$8-$AE$8)/$AE$8,0),0)</calculatedColumnFormula>
    </tableColumn>
    <tableColumn id="19" xr3:uid="{00000000-0010-0000-0000-000013000000}" name="NFCPPI TÍTULO" dataDxfId="70">
      <calculatedColumnFormula>IFERROR(IF(AF8&lt;=2,(IF(I8="sim",(1+$AF$8)*AD8,"")),(IF(I8="sim",3*AD8,""))),"")</calculatedColumnFormula>
    </tableColumn>
    <tableColumn id="20" xr3:uid="{00000000-0010-0000-0000-000014000000}" name="OCORRÊNCIAS" dataDxfId="69"/>
    <tableColumn id="30" xr3:uid="{00000000-0010-0000-0000-00001E000000}" name="ENDEREÇO" dataDxfId="68"/>
    <tableColumn id="31" xr3:uid="{00000000-0010-0000-0000-00001F000000}" name="FONE" dataDxfId="67"/>
    <tableColumn id="32" xr3:uid="{00000000-0010-0000-0000-000020000000}" name="E-MAIL" dataDxfId="6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7A122C-FFF8-47B0-B7B2-183744BA6893}" name="Tabela63" displayName="Tabela63" ref="A7:AK25" totalsRowShown="0" headerRowDxfId="65" dataDxfId="63" headerRowBorderDxfId="64" tableBorderDxfId="62" totalsRowBorderDxfId="61">
  <autoFilter ref="A7:AK25" xr:uid="{00000000-0009-0000-0100-000006000000}"/>
  <tableColumns count="37">
    <tableColumn id="1" xr3:uid="{4BB21465-9CD2-4163-981C-168D6F076F53}" name="Nº INSCRIÇÃO" dataDxfId="60"/>
    <tableColumn id="2" xr3:uid="{24FF2137-2EC9-42AE-8F7F-8F424B666574}" name="NOME COMPLETO" dataDxfId="59"/>
    <tableColumn id="3" xr3:uid="{BE2FA397-272D-4ACE-9534-CE6D89FEC40C}" name="RG" dataDxfId="58"/>
    <tableColumn id="29" xr3:uid="{8BB918A5-CC82-45A5-8785-063B19714113}" name="DÍGITO" dataDxfId="7"/>
    <tableColumn id="28" xr3:uid="{02A99077-ED07-4E31-AD72-D6BB42A062E6}" name="UF" dataDxfId="6"/>
    <tableColumn id="39" xr3:uid="{B87E0710-769A-41BD-AC27-1B671DB476FA}" name="CPF-Dígito" dataDxfId="57"/>
    <tableColumn id="6" xr3:uid="{EC3BFDE3-E887-4EF3-BC2C-403CD57CD7B5}" name="DECLARAÇÃO RAÇA/COR" dataDxfId="56"/>
    <tableColumn id="33" xr3:uid="{1A326D28-87BB-4CA5-AFD6-C017D1BB48FE}" name="DEFICIENTE" dataDxfId="55"/>
    <tableColumn id="7" xr3:uid="{35F42BDA-9619-4DC3-A606-CCE162905E65}" name="PD" dataDxfId="54"/>
    <tableColumn id="41" xr3:uid="{89139B33-E475-4DA5-9F3A-6D8252C51D2E}" name="FUNÇÃO DE JURADO" dataDxfId="53"/>
    <tableColumn id="45" xr3:uid="{945B1367-4A4A-4C57-AFC3-6D9778DF0BEA}" name="CADASTRO ÚNICO" dataDxfId="52"/>
    <tableColumn id="40" xr3:uid="{F18E3FFF-ECBC-4845-A06B-12D8E55C1EC4}" name="DATA NASCIMENTO" dataDxfId="51"/>
    <tableColumn id="4" xr3:uid="{52E47830-BB62-416A-9DBE-56C7A8571796}" name="NOTA DA PROVA" dataDxfId="50"/>
    <tableColumn id="21" xr3:uid="{75731F1D-6B68-4B11-96D5-6C930222C078}" name="NOTA DA PROVA COM PONTUAÇÃO DIFERENCIADA" dataDxfId="49">
      <calculatedColumnFormula>IF(I8="sim",AA8,V8)</calculatedColumnFormula>
    </tableColumn>
    <tableColumn id="22" xr3:uid="{9E669468-C7FD-42BE-A957-D4E67E908558}" name="RESULTADO DA PROVA" dataDxfId="48">
      <calculatedColumnFormula>IF(N8="","AUSENTE",(IF(N8&gt;=G$4,"HABILITADO","INABILITADO")))</calculatedColumnFormula>
    </tableColumn>
    <tableColumn id="27" xr3:uid="{13EFC079-A747-4864-9AA0-F73EAE1C6ABA}" name="NOTA DOS TÍTULOS" dataDxfId="47"/>
    <tableColumn id="23" xr3:uid="{D4F4B174-759A-4CEC-B476-156682F43685}" name="NOTA DOS TÍTULOS COM PONTUAÇÃO DIFERENCIADA" dataDxfId="46">
      <calculatedColumnFormula>IF(I8="sim",AG8,AB8)</calculatedColumnFormula>
    </tableColumn>
    <tableColumn id="24" xr3:uid="{6465BADE-64C1-4739-8CA5-5CA024959A14}" name="NOTA FINAL" dataDxfId="45">
      <calculatedColumnFormula>IF(O8="HABILITADO",(IF(P8="",N8,N8+Q8)),"")</calculatedColumnFormula>
    </tableColumn>
    <tableColumn id="25" xr3:uid="{3DB67E6A-B3A5-49D4-BB4C-68F250E48112}" name="CLASSIFICAÇÃO FINAL" dataDxfId="44"/>
    <tableColumn id="44" xr3:uid="{F8AFFCCE-B214-4F74-ABA6-2DCAE8BB10D0}" name="DATA PREVISTA DA PUBLICAÇÃO DA CLASSIFICAÇÃO FINAL EM DOE" dataDxfId="43"/>
    <tableColumn id="5" xr3:uid="{23423163-3007-4D05-8733-D0BFCFFD4B7A}" name="IDADE" dataDxfId="42">
      <calculatedColumnFormula>INT((T8-L8)/365.25)</calculatedColumnFormula>
    </tableColumn>
    <tableColumn id="8" xr3:uid="{1B8D7C3C-2FAD-4437-B80B-4A26DD759304}" name="CA PROVA" dataDxfId="41">
      <calculatedColumnFormula>IF(M8="","",(IF(I8="não",M8,"")))</calculatedColumnFormula>
    </tableColumn>
    <tableColumn id="9" xr3:uid="{1F587659-3929-4CBB-B46D-5B809F093467}" name="MCA PROVA" dataDxfId="40">
      <calculatedColumnFormula>IFERROR(AVERAGEIF(V:V,"&gt;=60"),"-")</calculatedColumnFormula>
    </tableColumn>
    <tableColumn id="10" xr3:uid="{E04EAE75-4B37-4F58-9EE3-2723D93D1411}" name="NSCPPI PROVA" dataDxfId="39">
      <calculatedColumnFormula>IF(M8="","",(IF(I8="sim",M8,"")))</calculatedColumnFormula>
    </tableColumn>
    <tableColumn id="11" xr3:uid="{C91FD7DE-7628-4BA3-8B3E-7BB873C8349B}" name="MCPPI PROVA" dataDxfId="38">
      <calculatedColumnFormula>IFERROR(AVERAGEIF(X:X,"&gt;=60"),"-")</calculatedColumnFormula>
    </tableColumn>
    <tableColumn id="12" xr3:uid="{316564CA-7DEE-4C4C-8F00-DE5123820550}" name="PD PROVA" dataDxfId="37">
      <calculatedColumnFormula>IFERROR(IF($W$8&gt;$Y$8,($W$8-$Y$8)/$Y$8,0),0)</calculatedColumnFormula>
    </tableColumn>
    <tableColumn id="13" xr3:uid="{416F2357-92D0-4973-B2B2-B394F3690683}" name="NFCPPI PROVA" dataDxfId="36">
      <calculatedColumnFormula>IFERROR(IF(I8="sim",(1+$Z$8)*X8,""),"")</calculatedColumnFormula>
    </tableColumn>
    <tableColumn id="14" xr3:uid="{6E942E98-CDBA-42E1-9A37-B1A01637C60A}" name="CA TÍTULOS" dataDxfId="35">
      <calculatedColumnFormula>IF(P8="","",(IF(I8="não",P8,"")))</calculatedColumnFormula>
    </tableColumn>
    <tableColumn id="15" xr3:uid="{6AC996A8-4797-48BA-BA7D-4E3516BA133C}" name="MCA TÍTULOS" dataDxfId="34">
      <calculatedColumnFormula>IFERROR(AVERAGEIF(AB:AB,"&gt;0"),"-")</calculatedColumnFormula>
    </tableColumn>
    <tableColumn id="16" xr3:uid="{9F73FD24-DD2A-41AC-8AFE-6752FA704AC6}" name="NSCPPI TÍTULOS" dataDxfId="33">
      <calculatedColumnFormula>IF(P8="","",(IF(I8="sim",P8,"")))</calculatedColumnFormula>
    </tableColumn>
    <tableColumn id="17" xr3:uid="{DC9D9FC8-9C6A-423A-814D-F4D830E55635}" name="MCPPI TÍTULOS" dataDxfId="32">
      <calculatedColumnFormula>IFERROR(AVERAGEIF(AD:AD,"&gt;0"),"-")</calculatedColumnFormula>
    </tableColumn>
    <tableColumn id="18" xr3:uid="{04F0B47B-CCE6-47B9-B911-141EE91B4E7E}" name="PD TÍTULO" dataDxfId="31">
      <calculatedColumnFormula>IFERROR(IF($AC$8&gt;$AE$8,($AC$8-$AE$8)/$AE$8,0),0)</calculatedColumnFormula>
    </tableColumn>
    <tableColumn id="19" xr3:uid="{C8210778-C1C0-458F-84E2-F4D6E065C122}" name="NFCPPI TÍTULO" dataDxfId="30">
      <calculatedColumnFormula>IFERROR(IF(AF8&lt;=2,(IF(I8="sim",(1+$AF$8)*AD8,"")),(IF(I8="sim",3*AD8,""))),"")</calculatedColumnFormula>
    </tableColumn>
    <tableColumn id="20" xr3:uid="{6017DF2F-6973-425C-9DC1-C2715E1AF9FF}" name="OCORRÊNCIAS" dataDxfId="29"/>
    <tableColumn id="30" xr3:uid="{6996E63D-DEE0-456E-BA3C-E044AD0D3192}" name="ENDEREÇO" dataDxfId="28"/>
    <tableColumn id="31" xr3:uid="{769270A0-0404-4652-A23A-D3563C52DA86}" name="FONE" dataDxfId="27"/>
    <tableColumn id="32" xr3:uid="{15F36CC2-13A3-4B18-A51E-C9FE7F5FB02C}" name="E-MAIL" dataDxfId="2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5"/>
  <sheetViews>
    <sheetView showGridLines="0" tabSelected="1" workbookViewId="0">
      <pane ySplit="7" topLeftCell="A8" activePane="bottomLeft" state="frozen"/>
      <selection pane="bottomLeft" activeCell="B17" sqref="B17"/>
    </sheetView>
  </sheetViews>
  <sheetFormatPr defaultRowHeight="15" x14ac:dyDescent="0.25"/>
  <cols>
    <col min="1" max="1" width="18.28515625" style="26" bestFit="1" customWidth="1"/>
    <col min="2" max="2" width="55.85546875" style="27" customWidth="1"/>
    <col min="3" max="3" width="23.85546875" style="26" customWidth="1"/>
    <col min="4" max="4" width="7" style="26" customWidth="1"/>
    <col min="5" max="5" width="6.42578125" style="26" customWidth="1"/>
    <col min="6" max="6" width="18.42578125" style="26" customWidth="1"/>
    <col min="7" max="7" width="18.42578125" style="28" customWidth="1"/>
    <col min="8" max="8" width="15.5703125" style="28" bestFit="1" customWidth="1"/>
    <col min="9" max="9" width="9.140625" style="28"/>
    <col min="10" max="10" width="13.28515625" style="28" bestFit="1" customWidth="1"/>
    <col min="11" max="12" width="16.28515625" style="28" customWidth="1"/>
    <col min="13" max="13" width="14" style="28" customWidth="1"/>
    <col min="14" max="14" width="17.85546875" style="28" customWidth="1"/>
    <col min="15" max="15" width="16.140625" style="28" bestFit="1" customWidth="1"/>
    <col min="16" max="16" width="16.42578125" style="28" customWidth="1"/>
    <col min="17" max="17" width="18.140625" style="28" customWidth="1"/>
    <col min="18" max="18" width="13.42578125" style="28" customWidth="1"/>
    <col min="19" max="19" width="14.42578125" style="28" customWidth="1"/>
    <col min="20" max="20" width="21.28515625" style="28" customWidth="1"/>
    <col min="21" max="21" width="11" style="28" bestFit="1" customWidth="1"/>
    <col min="22" max="23" width="9.140625" style="28" hidden="1" customWidth="1"/>
    <col min="24" max="24" width="11.140625" style="28" hidden="1" customWidth="1"/>
    <col min="25" max="25" width="13" style="28" hidden="1" customWidth="1"/>
    <col min="26" max="26" width="11.85546875" style="28" hidden="1" customWidth="1"/>
    <col min="27" max="27" width="9.42578125" style="28" hidden="1" customWidth="1"/>
    <col min="28" max="29" width="9.140625" style="28" hidden="1" customWidth="1"/>
    <col min="30" max="30" width="17.85546875" style="28" hidden="1" customWidth="1"/>
    <col min="31" max="31" width="16" style="28" hidden="1" customWidth="1"/>
    <col min="32" max="32" width="10.42578125" style="28" hidden="1" customWidth="1"/>
    <col min="33" max="33" width="12" style="28" hidden="1" customWidth="1"/>
    <col min="34" max="34" width="17.5703125" style="28" customWidth="1"/>
    <col min="35" max="35" width="13.5703125" style="28" customWidth="1"/>
    <col min="36" max="36" width="9.42578125" style="28" customWidth="1"/>
    <col min="37" max="37" width="13.5703125" style="28" customWidth="1"/>
    <col min="38" max="38" width="19" style="10" customWidth="1"/>
    <col min="39" max="39" width="16.85546875" style="10" customWidth="1"/>
    <col min="40" max="40" width="18.7109375" style="10" customWidth="1"/>
    <col min="41" max="42" width="14.7109375" style="10" customWidth="1"/>
    <col min="43" max="43" width="13.5703125" style="10" bestFit="1" customWidth="1"/>
    <col min="44" max="44" width="20" style="10" customWidth="1"/>
    <col min="45" max="45" width="16.28515625" style="10" customWidth="1"/>
    <col min="46" max="46" width="4.85546875" style="10" customWidth="1"/>
    <col min="47" max="47" width="69.140625" style="10" bestFit="1" customWidth="1"/>
    <col min="48" max="48" width="11" style="10" bestFit="1" customWidth="1"/>
    <col min="49" max="53" width="11" style="10" customWidth="1"/>
    <col min="54" max="60" width="11" customWidth="1"/>
    <col min="61" max="61" width="20.5703125" customWidth="1"/>
    <col min="62" max="62" width="15" bestFit="1" customWidth="1"/>
    <col min="63" max="63" width="18.42578125" customWidth="1"/>
    <col min="64" max="64" width="21.85546875" customWidth="1"/>
    <col min="65" max="65" width="21.42578125" customWidth="1"/>
    <col min="66" max="66" width="16.42578125" bestFit="1" customWidth="1"/>
    <col min="67" max="67" width="5.140625" bestFit="1" customWidth="1"/>
    <col min="68" max="68" width="12.42578125" bestFit="1" customWidth="1"/>
    <col min="69" max="69" width="11.7109375" bestFit="1" customWidth="1"/>
    <col min="70" max="71" width="14" bestFit="1" customWidth="1"/>
  </cols>
  <sheetData>
    <row r="1" spans="1:56" ht="15.75" x14ac:dyDescent="0.25">
      <c r="A1" s="24" t="s">
        <v>32</v>
      </c>
      <c r="B1" s="44"/>
      <c r="C1" s="45"/>
      <c r="D1" s="45"/>
      <c r="E1" s="45"/>
      <c r="F1" s="21" t="s">
        <v>33</v>
      </c>
      <c r="G1" s="60"/>
      <c r="H1" s="14"/>
      <c r="I1" s="40"/>
      <c r="J1" s="34" t="s">
        <v>56</v>
      </c>
      <c r="K1" s="15"/>
      <c r="L1" s="15"/>
      <c r="M1" s="10"/>
      <c r="N1" s="33" t="s">
        <v>52</v>
      </c>
      <c r="O1" s="32" t="str">
        <f>W8</f>
        <v>-</v>
      </c>
      <c r="P1" s="32"/>
      <c r="Q1" s="33" t="s">
        <v>54</v>
      </c>
      <c r="R1" s="32" t="str">
        <f>AC8</f>
        <v>-</v>
      </c>
      <c r="S1" s="10"/>
      <c r="T1" s="10"/>
      <c r="U1" s="15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BB1" s="1" t="s">
        <v>41</v>
      </c>
      <c r="BC1" s="2" t="s">
        <v>43</v>
      </c>
      <c r="BD1" s="2"/>
    </row>
    <row r="2" spans="1:56" x14ac:dyDescent="0.25">
      <c r="A2" s="24" t="s">
        <v>34</v>
      </c>
      <c r="B2" s="44"/>
      <c r="C2" s="45"/>
      <c r="D2" s="45"/>
      <c r="E2" s="45"/>
      <c r="F2" s="21" t="s">
        <v>35</v>
      </c>
      <c r="G2" s="61"/>
      <c r="H2" s="16"/>
      <c r="I2" s="17"/>
      <c r="J2" s="15"/>
      <c r="K2" s="15"/>
      <c r="L2" s="15"/>
      <c r="M2" s="10"/>
      <c r="N2" s="33" t="s">
        <v>53</v>
      </c>
      <c r="O2" s="32" t="str">
        <f>Y8</f>
        <v>-</v>
      </c>
      <c r="P2" s="32"/>
      <c r="Q2" s="33" t="s">
        <v>55</v>
      </c>
      <c r="R2" s="32" t="str">
        <f>AE8</f>
        <v>-</v>
      </c>
      <c r="S2" s="10"/>
      <c r="T2" s="10"/>
      <c r="U2" s="15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BB2" s="1" t="s">
        <v>42</v>
      </c>
      <c r="BC2" s="2" t="s">
        <v>44</v>
      </c>
      <c r="BD2" s="2"/>
    </row>
    <row r="3" spans="1:56" x14ac:dyDescent="0.25">
      <c r="A3" s="24" t="s">
        <v>36</v>
      </c>
      <c r="B3" s="44"/>
      <c r="C3" s="45"/>
      <c r="D3" s="45"/>
      <c r="E3" s="45"/>
      <c r="F3" s="21" t="s">
        <v>37</v>
      </c>
      <c r="G3" s="61"/>
      <c r="H3" s="16"/>
      <c r="I3" s="17"/>
      <c r="J3" s="15"/>
      <c r="K3" s="15"/>
      <c r="L3" s="15"/>
      <c r="M3" s="12"/>
      <c r="N3" s="31" t="s">
        <v>57</v>
      </c>
      <c r="O3" s="32">
        <f>Z8</f>
        <v>0</v>
      </c>
      <c r="P3" s="32"/>
      <c r="Q3" s="31" t="s">
        <v>58</v>
      </c>
      <c r="R3" s="32">
        <f>IF(AF8&gt;=2,2,AF8)</f>
        <v>0</v>
      </c>
      <c r="S3" s="10"/>
      <c r="T3" s="10"/>
      <c r="U3" s="15"/>
      <c r="V3" s="10"/>
      <c r="W3" s="11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BB3" s="1" t="s">
        <v>15</v>
      </c>
    </row>
    <row r="4" spans="1:56" x14ac:dyDescent="0.25">
      <c r="A4" s="24" t="s">
        <v>38</v>
      </c>
      <c r="B4" s="46"/>
      <c r="C4" s="47"/>
      <c r="D4" s="47"/>
      <c r="E4" s="47"/>
      <c r="F4" s="21" t="s">
        <v>39</v>
      </c>
      <c r="G4" s="23">
        <v>50</v>
      </c>
      <c r="H4" s="18"/>
      <c r="I4" s="11"/>
      <c r="J4" s="15"/>
      <c r="K4" s="15"/>
      <c r="L4" s="15"/>
      <c r="M4" s="12"/>
      <c r="N4" s="10"/>
      <c r="O4" s="33"/>
      <c r="P4" s="32"/>
      <c r="Q4" s="10"/>
      <c r="R4" s="10"/>
      <c r="S4" s="10"/>
      <c r="T4" s="10"/>
      <c r="U4" s="15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BB4" s="1" t="s">
        <v>45</v>
      </c>
    </row>
    <row r="5" spans="1:56" x14ac:dyDescent="0.25">
      <c r="A5" s="25" t="s">
        <v>16</v>
      </c>
      <c r="B5" s="48" t="s">
        <v>40</v>
      </c>
      <c r="C5" s="48"/>
      <c r="D5" s="48"/>
      <c r="E5" s="48"/>
      <c r="F5" s="22" t="s">
        <v>17</v>
      </c>
      <c r="G5" s="61"/>
      <c r="H5" s="16"/>
      <c r="I5" s="17"/>
      <c r="J5" s="15"/>
      <c r="K5" s="15"/>
      <c r="L5" s="15"/>
      <c r="M5" s="12"/>
      <c r="N5" s="10"/>
      <c r="O5" s="10"/>
      <c r="P5" s="10"/>
      <c r="Q5" s="10"/>
      <c r="R5" s="10"/>
      <c r="S5" s="10"/>
      <c r="T5" s="10"/>
      <c r="U5" s="15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BB5" s="1" t="s">
        <v>46</v>
      </c>
    </row>
    <row r="6" spans="1:56" x14ac:dyDescent="0.25">
      <c r="A6" s="12"/>
      <c r="B6" s="13"/>
      <c r="C6" s="12"/>
      <c r="D6" s="12"/>
      <c r="E6" s="12"/>
      <c r="F6" s="12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56" s="3" customFormat="1" ht="60" x14ac:dyDescent="0.25">
      <c r="A7" s="4" t="s">
        <v>12</v>
      </c>
      <c r="B7" s="6" t="s">
        <v>0</v>
      </c>
      <c r="C7" s="5" t="s">
        <v>64</v>
      </c>
      <c r="D7" s="5" t="s">
        <v>63</v>
      </c>
      <c r="E7" s="5" t="s">
        <v>62</v>
      </c>
      <c r="F7" s="5" t="s">
        <v>14</v>
      </c>
      <c r="G7" s="6" t="s">
        <v>7</v>
      </c>
      <c r="H7" s="6" t="s">
        <v>13</v>
      </c>
      <c r="I7" s="6" t="s">
        <v>8</v>
      </c>
      <c r="J7" s="6" t="s">
        <v>18</v>
      </c>
      <c r="K7" s="6" t="s">
        <v>20</v>
      </c>
      <c r="L7" s="6" t="s">
        <v>3</v>
      </c>
      <c r="M7" s="37" t="s">
        <v>1</v>
      </c>
      <c r="N7" s="37" t="s">
        <v>49</v>
      </c>
      <c r="O7" s="37" t="s">
        <v>31</v>
      </c>
      <c r="P7" s="36" t="s">
        <v>2</v>
      </c>
      <c r="Q7" s="35" t="s">
        <v>51</v>
      </c>
      <c r="R7" s="35" t="s">
        <v>50</v>
      </c>
      <c r="S7" s="35" t="s">
        <v>19</v>
      </c>
      <c r="T7" s="38" t="s">
        <v>48</v>
      </c>
      <c r="U7" s="39" t="s">
        <v>11</v>
      </c>
      <c r="V7" s="29" t="s">
        <v>25</v>
      </c>
      <c r="W7" s="29" t="s">
        <v>21</v>
      </c>
      <c r="X7" s="30" t="s">
        <v>24</v>
      </c>
      <c r="Y7" s="30" t="s">
        <v>22</v>
      </c>
      <c r="Z7" s="30" t="s">
        <v>9</v>
      </c>
      <c r="AA7" s="30" t="s">
        <v>23</v>
      </c>
      <c r="AB7" s="30" t="s">
        <v>26</v>
      </c>
      <c r="AC7" s="29" t="s">
        <v>27</v>
      </c>
      <c r="AD7" s="29" t="s">
        <v>28</v>
      </c>
      <c r="AE7" s="30" t="s">
        <v>29</v>
      </c>
      <c r="AF7" s="30" t="s">
        <v>10</v>
      </c>
      <c r="AG7" s="30" t="s">
        <v>30</v>
      </c>
      <c r="AH7" s="6" t="s">
        <v>47</v>
      </c>
      <c r="AI7" s="6" t="s">
        <v>4</v>
      </c>
      <c r="AJ7" s="6" t="s">
        <v>5</v>
      </c>
      <c r="AK7" s="7" t="s">
        <v>6</v>
      </c>
      <c r="AL7" s="19"/>
      <c r="AM7" s="20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1:56" s="2" customFormat="1" x14ac:dyDescent="0.25">
      <c r="A8" s="64"/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49"/>
      <c r="N8" s="50" t="str">
        <f t="shared" ref="N8:N20" si="0">IF(I8="sim",AA8,V8)</f>
        <v/>
      </c>
      <c r="O8" s="51" t="str">
        <f t="shared" ref="O8:O20" si="1">IF(N8="","AUSENTE",(IF(N8&gt;=G$4,"HABILITADO","INABILITADO")))</f>
        <v>AUSENTE</v>
      </c>
      <c r="P8" s="62"/>
      <c r="Q8" s="50" t="str">
        <f t="shared" ref="Q8:Q20" si="2">IF(I8="sim",AG8,AB8)</f>
        <v/>
      </c>
      <c r="R8" s="50" t="str">
        <f t="shared" ref="R8:R20" si="3">IF(O8="HABILITADO",(IF(P8="",N8,N8+Q8)),"")</f>
        <v/>
      </c>
      <c r="S8" s="66"/>
      <c r="T8" s="79"/>
      <c r="U8" s="52">
        <f t="shared" ref="U8:U20" si="4">INT((T8-L8)/365.25)</f>
        <v>0</v>
      </c>
      <c r="V8" s="53" t="str">
        <f t="shared" ref="V8:V20" si="5">IF(M8="","",(IF(I8="não",M8,"")))</f>
        <v/>
      </c>
      <c r="W8" s="53" t="str">
        <f>IFERROR(AVERAGEIF(V:V,"&gt;=50"),"-")</f>
        <v>-</v>
      </c>
      <c r="X8" s="53" t="str">
        <f t="shared" ref="X8:X20" si="6">IF(M8="","",(IF(I8="sim",M8,"")))</f>
        <v/>
      </c>
      <c r="Y8" s="53" t="str">
        <f>IFERROR(AVERAGEIF(X:X,"&gt;=50"),"-")</f>
        <v>-</v>
      </c>
      <c r="Z8" s="53">
        <f t="shared" ref="Z8:Z20" si="7">IFERROR(IF($W$8&gt;$Y$8,($W$8-$Y$8)/$Y$8,0),0)</f>
        <v>0</v>
      </c>
      <c r="AA8" s="53" t="str">
        <f t="shared" ref="AA8:AA20" si="8">IFERROR(IF(I8="sim",(1+$Z$8)*X8,""),"")</f>
        <v/>
      </c>
      <c r="AB8" s="53" t="str">
        <f t="shared" ref="AB8:AB20" si="9">IF(P8="","",(IF(I8="não",P8,"")))</f>
        <v/>
      </c>
      <c r="AC8" s="53" t="str">
        <f>IFERROR(AVERAGEIF(AB:AB,"&gt;0"),"-")</f>
        <v>-</v>
      </c>
      <c r="AD8" s="53" t="str">
        <f t="shared" ref="AD8:AD20" si="10">IF(P8="","",(IF(I8="sim",P8,"")))</f>
        <v/>
      </c>
      <c r="AE8" s="53" t="str">
        <f>IFERROR(AVERAGEIF(AD:AD,"&gt;0"),"-")</f>
        <v>-</v>
      </c>
      <c r="AF8" s="53">
        <f t="shared" ref="AF8:AF20" si="11">IFERROR(IF($AC$8&gt;$AE$8,($AC$8-$AE$8)/$AE$8,0),0)</f>
        <v>0</v>
      </c>
      <c r="AG8" s="53" t="str">
        <f t="shared" ref="AG8:AG20" si="12">IFERROR(IF(AF8&lt;=2,(IF(I8="sim",(1+$AF$8)*AD8,"")),(IF(I8="sim",3*AD8,""))),"")</f>
        <v/>
      </c>
      <c r="AH8" s="66"/>
      <c r="AI8" s="66"/>
      <c r="AJ8" s="66"/>
      <c r="AK8" s="74"/>
      <c r="AL8" s="15"/>
      <c r="AM8" s="20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</row>
    <row r="9" spans="1:56" s="2" customFormat="1" x14ac:dyDescent="0.25">
      <c r="A9" s="64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49"/>
      <c r="N9" s="50" t="str">
        <f t="shared" si="0"/>
        <v/>
      </c>
      <c r="O9" s="51" t="str">
        <f t="shared" si="1"/>
        <v>AUSENTE</v>
      </c>
      <c r="P9" s="49"/>
      <c r="Q9" s="50" t="str">
        <f t="shared" si="2"/>
        <v/>
      </c>
      <c r="R9" s="50" t="str">
        <f t="shared" si="3"/>
        <v/>
      </c>
      <c r="S9" s="66"/>
      <c r="T9" s="79"/>
      <c r="U9" s="52">
        <f t="shared" si="4"/>
        <v>0</v>
      </c>
      <c r="V9" s="53" t="str">
        <f t="shared" si="5"/>
        <v/>
      </c>
      <c r="W9" s="53" t="str">
        <f>IFERROR(AVERAGEIF(V:V,"&gt;=50"),"-")</f>
        <v>-</v>
      </c>
      <c r="X9" s="53" t="str">
        <f t="shared" si="6"/>
        <v/>
      </c>
      <c r="Y9" s="53" t="str">
        <f>IFERROR(AVERAGEIF(X:X,"&gt;=50"),"-")</f>
        <v>-</v>
      </c>
      <c r="Z9" s="53">
        <f t="shared" si="7"/>
        <v>0</v>
      </c>
      <c r="AA9" s="53" t="str">
        <f t="shared" si="8"/>
        <v/>
      </c>
      <c r="AB9" s="53" t="str">
        <f t="shared" si="9"/>
        <v/>
      </c>
      <c r="AC9" s="53" t="str">
        <f>IFERROR(AVERAGEIF(AB:AB,"&gt;0"),"-")</f>
        <v>-</v>
      </c>
      <c r="AD9" s="53" t="str">
        <f t="shared" si="10"/>
        <v/>
      </c>
      <c r="AE9" s="53" t="str">
        <f>IFERROR(AVERAGEIF(AD:AD,"&gt;0"),"-")</f>
        <v>-</v>
      </c>
      <c r="AF9" s="53">
        <f t="shared" si="11"/>
        <v>0</v>
      </c>
      <c r="AG9" s="53" t="str">
        <f t="shared" si="12"/>
        <v/>
      </c>
      <c r="AH9" s="66"/>
      <c r="AI9" s="66"/>
      <c r="AJ9" s="66"/>
      <c r="AK9" s="74"/>
      <c r="AL9" s="15"/>
      <c r="AM9" s="19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6" s="2" customFormat="1" x14ac:dyDescent="0.25">
      <c r="A10" s="64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49"/>
      <c r="N10" s="50" t="str">
        <f t="shared" si="0"/>
        <v/>
      </c>
      <c r="O10" s="51" t="str">
        <f t="shared" si="1"/>
        <v>AUSENTE</v>
      </c>
      <c r="P10" s="49"/>
      <c r="Q10" s="50" t="str">
        <f t="shared" si="2"/>
        <v/>
      </c>
      <c r="R10" s="50" t="str">
        <f t="shared" si="3"/>
        <v/>
      </c>
      <c r="S10" s="66"/>
      <c r="T10" s="79"/>
      <c r="U10" s="52">
        <f t="shared" si="4"/>
        <v>0</v>
      </c>
      <c r="V10" s="53" t="str">
        <f t="shared" si="5"/>
        <v/>
      </c>
      <c r="W10" s="53" t="str">
        <f>IFERROR(AVERAGEIF(V:V,"&gt;=50"),"-")</f>
        <v>-</v>
      </c>
      <c r="X10" s="53" t="str">
        <f t="shared" si="6"/>
        <v/>
      </c>
      <c r="Y10" s="53" t="str">
        <f>IFERROR(AVERAGEIF(X:X,"&gt;=50"),"-")</f>
        <v>-</v>
      </c>
      <c r="Z10" s="53">
        <f t="shared" si="7"/>
        <v>0</v>
      </c>
      <c r="AA10" s="53" t="str">
        <f t="shared" si="8"/>
        <v/>
      </c>
      <c r="AB10" s="53" t="str">
        <f t="shared" si="9"/>
        <v/>
      </c>
      <c r="AC10" s="53" t="str">
        <f>IFERROR(AVERAGEIF(AB:AB,"&gt;0"),"-")</f>
        <v>-</v>
      </c>
      <c r="AD10" s="53" t="str">
        <f t="shared" si="10"/>
        <v/>
      </c>
      <c r="AE10" s="53" t="str">
        <f>IFERROR(AVERAGEIF(AD:AD,"&gt;0"),"-")</f>
        <v>-</v>
      </c>
      <c r="AF10" s="53">
        <f t="shared" si="11"/>
        <v>0</v>
      </c>
      <c r="AG10" s="53" t="str">
        <f t="shared" si="12"/>
        <v/>
      </c>
      <c r="AH10" s="66"/>
      <c r="AI10" s="66"/>
      <c r="AJ10" s="66"/>
      <c r="AK10" s="74"/>
      <c r="AL10" s="15"/>
      <c r="AM10" s="19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56" s="2" customFormat="1" x14ac:dyDescent="0.25">
      <c r="A11" s="64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49"/>
      <c r="N11" s="50" t="str">
        <f t="shared" si="0"/>
        <v/>
      </c>
      <c r="O11" s="51" t="str">
        <f t="shared" si="1"/>
        <v>AUSENTE</v>
      </c>
      <c r="P11" s="49"/>
      <c r="Q11" s="50" t="str">
        <f t="shared" si="2"/>
        <v/>
      </c>
      <c r="R11" s="50" t="str">
        <f t="shared" si="3"/>
        <v/>
      </c>
      <c r="S11" s="66"/>
      <c r="T11" s="79"/>
      <c r="U11" s="52">
        <f t="shared" si="4"/>
        <v>0</v>
      </c>
      <c r="V11" s="53" t="str">
        <f t="shared" si="5"/>
        <v/>
      </c>
      <c r="W11" s="53" t="str">
        <f>IFERROR(AVERAGEIF(V:V,"&gt;=50"),"-")</f>
        <v>-</v>
      </c>
      <c r="X11" s="53" t="str">
        <f t="shared" si="6"/>
        <v/>
      </c>
      <c r="Y11" s="53" t="str">
        <f>IFERROR(AVERAGEIF(X:X,"&gt;=50"),"-")</f>
        <v>-</v>
      </c>
      <c r="Z11" s="53">
        <f t="shared" si="7"/>
        <v>0</v>
      </c>
      <c r="AA11" s="53" t="str">
        <f t="shared" si="8"/>
        <v/>
      </c>
      <c r="AB11" s="53" t="str">
        <f t="shared" si="9"/>
        <v/>
      </c>
      <c r="AC11" s="53" t="str">
        <f>IFERROR(AVERAGEIF(AB:AB,"&gt;0"),"-")</f>
        <v>-</v>
      </c>
      <c r="AD11" s="53" t="str">
        <f t="shared" si="10"/>
        <v/>
      </c>
      <c r="AE11" s="53" t="str">
        <f>IFERROR(AVERAGEIF(AD:AD,"&gt;0"),"-")</f>
        <v>-</v>
      </c>
      <c r="AF11" s="53">
        <f t="shared" si="11"/>
        <v>0</v>
      </c>
      <c r="AG11" s="53" t="str">
        <f t="shared" si="12"/>
        <v/>
      </c>
      <c r="AH11" s="66"/>
      <c r="AI11" s="66"/>
      <c r="AJ11" s="66"/>
      <c r="AK11" s="74"/>
      <c r="AL11" s="15"/>
      <c r="AM11" s="19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56" x14ac:dyDescent="0.25">
      <c r="A12" s="64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49"/>
      <c r="N12" s="50" t="str">
        <f t="shared" si="0"/>
        <v/>
      </c>
      <c r="O12" s="51" t="str">
        <f t="shared" si="1"/>
        <v>AUSENTE</v>
      </c>
      <c r="P12" s="49"/>
      <c r="Q12" s="50" t="str">
        <f t="shared" si="2"/>
        <v/>
      </c>
      <c r="R12" s="50" t="str">
        <f t="shared" si="3"/>
        <v/>
      </c>
      <c r="S12" s="66"/>
      <c r="T12" s="79"/>
      <c r="U12" s="52">
        <f t="shared" si="4"/>
        <v>0</v>
      </c>
      <c r="V12" s="53" t="str">
        <f t="shared" si="5"/>
        <v/>
      </c>
      <c r="W12" s="53" t="str">
        <f>IFERROR(AVERAGEIF(V:V,"&gt;=50"),"-")</f>
        <v>-</v>
      </c>
      <c r="X12" s="53" t="str">
        <f t="shared" si="6"/>
        <v/>
      </c>
      <c r="Y12" s="53" t="str">
        <f>IFERROR(AVERAGEIF(X:X,"&gt;=50"),"-")</f>
        <v>-</v>
      </c>
      <c r="Z12" s="53">
        <f t="shared" si="7"/>
        <v>0</v>
      </c>
      <c r="AA12" s="53" t="str">
        <f t="shared" si="8"/>
        <v/>
      </c>
      <c r="AB12" s="53" t="str">
        <f t="shared" si="9"/>
        <v/>
      </c>
      <c r="AC12" s="53" t="str">
        <f>IFERROR(AVERAGEIF(AB:AB,"&gt;0"),"-")</f>
        <v>-</v>
      </c>
      <c r="AD12" s="53" t="str">
        <f t="shared" si="10"/>
        <v/>
      </c>
      <c r="AE12" s="53" t="str">
        <f>IFERROR(AVERAGEIF(AD:AD,"&gt;0"),"-")</f>
        <v>-</v>
      </c>
      <c r="AF12" s="53">
        <f t="shared" si="11"/>
        <v>0</v>
      </c>
      <c r="AG12" s="53" t="str">
        <f t="shared" si="12"/>
        <v/>
      </c>
      <c r="AH12" s="66"/>
      <c r="AI12" s="66"/>
      <c r="AJ12" s="66"/>
      <c r="AK12" s="74"/>
      <c r="AM12" s="19"/>
    </row>
    <row r="13" spans="1:56" x14ac:dyDescent="0.25">
      <c r="A13" s="64"/>
      <c r="B13" s="67"/>
      <c r="C13" s="68"/>
      <c r="D13" s="66"/>
      <c r="E13" s="66"/>
      <c r="F13" s="68"/>
      <c r="G13" s="66"/>
      <c r="H13" s="66"/>
      <c r="I13" s="66"/>
      <c r="J13" s="66"/>
      <c r="K13" s="66"/>
      <c r="L13" s="68"/>
      <c r="M13" s="54"/>
      <c r="N13" s="50" t="str">
        <f t="shared" si="0"/>
        <v/>
      </c>
      <c r="O13" s="51" t="str">
        <f t="shared" si="1"/>
        <v>AUSENTE</v>
      </c>
      <c r="P13" s="49"/>
      <c r="Q13" s="50" t="str">
        <f t="shared" si="2"/>
        <v/>
      </c>
      <c r="R13" s="50" t="str">
        <f t="shared" si="3"/>
        <v/>
      </c>
      <c r="S13" s="66"/>
      <c r="T13" s="79"/>
      <c r="U13" s="52">
        <f t="shared" si="4"/>
        <v>0</v>
      </c>
      <c r="V13" s="53" t="str">
        <f t="shared" si="5"/>
        <v/>
      </c>
      <c r="W13" s="53" t="str">
        <f>IFERROR(AVERAGEIF(V:V,"&gt;=50"),"-")</f>
        <v>-</v>
      </c>
      <c r="X13" s="53" t="str">
        <f t="shared" si="6"/>
        <v/>
      </c>
      <c r="Y13" s="53" t="str">
        <f>IFERROR(AVERAGEIF(X:X,"&gt;=50"),"-")</f>
        <v>-</v>
      </c>
      <c r="Z13" s="53">
        <f t="shared" si="7"/>
        <v>0</v>
      </c>
      <c r="AA13" s="53" t="str">
        <f t="shared" si="8"/>
        <v/>
      </c>
      <c r="AB13" s="53" t="str">
        <f t="shared" si="9"/>
        <v/>
      </c>
      <c r="AC13" s="53" t="str">
        <f>IFERROR(AVERAGEIF(AB:AB,"&gt;0"),"-")</f>
        <v>-</v>
      </c>
      <c r="AD13" s="53" t="str">
        <f t="shared" si="10"/>
        <v/>
      </c>
      <c r="AE13" s="53" t="str">
        <f>IFERROR(AVERAGEIF(AD:AD,"&gt;0"),"-")</f>
        <v>-</v>
      </c>
      <c r="AF13" s="53">
        <f t="shared" si="11"/>
        <v>0</v>
      </c>
      <c r="AG13" s="53" t="str">
        <f t="shared" si="12"/>
        <v/>
      </c>
      <c r="AH13" s="66"/>
      <c r="AI13" s="66"/>
      <c r="AJ13" s="66"/>
      <c r="AK13" s="74"/>
      <c r="AM13" s="19"/>
    </row>
    <row r="14" spans="1:56" x14ac:dyDescent="0.25">
      <c r="A14" s="64"/>
      <c r="B14" s="67"/>
      <c r="C14" s="68"/>
      <c r="D14" s="66"/>
      <c r="E14" s="66"/>
      <c r="F14" s="68"/>
      <c r="G14" s="66"/>
      <c r="H14" s="66"/>
      <c r="I14" s="66"/>
      <c r="J14" s="66"/>
      <c r="K14" s="66"/>
      <c r="L14" s="68"/>
      <c r="M14" s="54"/>
      <c r="N14" s="50" t="str">
        <f t="shared" si="0"/>
        <v/>
      </c>
      <c r="O14" s="51" t="str">
        <f t="shared" si="1"/>
        <v>AUSENTE</v>
      </c>
      <c r="P14" s="49"/>
      <c r="Q14" s="50" t="str">
        <f t="shared" si="2"/>
        <v/>
      </c>
      <c r="R14" s="50" t="str">
        <f t="shared" si="3"/>
        <v/>
      </c>
      <c r="S14" s="66"/>
      <c r="T14" s="79"/>
      <c r="U14" s="52">
        <f t="shared" si="4"/>
        <v>0</v>
      </c>
      <c r="V14" s="53" t="str">
        <f t="shared" si="5"/>
        <v/>
      </c>
      <c r="W14" s="53" t="str">
        <f>IFERROR(AVERAGEIF(V:V,"&gt;=50"),"-")</f>
        <v>-</v>
      </c>
      <c r="X14" s="53" t="str">
        <f t="shared" si="6"/>
        <v/>
      </c>
      <c r="Y14" s="53" t="str">
        <f>IFERROR(AVERAGEIF(X:X,"&gt;=50"),"-")</f>
        <v>-</v>
      </c>
      <c r="Z14" s="53">
        <f t="shared" si="7"/>
        <v>0</v>
      </c>
      <c r="AA14" s="53" t="str">
        <f t="shared" si="8"/>
        <v/>
      </c>
      <c r="AB14" s="53" t="str">
        <f t="shared" si="9"/>
        <v/>
      </c>
      <c r="AC14" s="53" t="str">
        <f>IFERROR(AVERAGEIF(AB:AB,"&gt;0"),"-")</f>
        <v>-</v>
      </c>
      <c r="AD14" s="53" t="str">
        <f t="shared" si="10"/>
        <v/>
      </c>
      <c r="AE14" s="53" t="str">
        <f>IFERROR(AVERAGEIF(AD:AD,"&gt;0"),"-")</f>
        <v>-</v>
      </c>
      <c r="AF14" s="53">
        <f t="shared" si="11"/>
        <v>0</v>
      </c>
      <c r="AG14" s="53" t="str">
        <f t="shared" si="12"/>
        <v/>
      </c>
      <c r="AH14" s="66"/>
      <c r="AI14" s="66"/>
      <c r="AJ14" s="66"/>
      <c r="AK14" s="74"/>
      <c r="AM14" s="19"/>
    </row>
    <row r="15" spans="1:56" x14ac:dyDescent="0.25">
      <c r="A15" s="64"/>
      <c r="B15" s="67"/>
      <c r="C15" s="68"/>
      <c r="D15" s="66"/>
      <c r="E15" s="66"/>
      <c r="F15" s="68"/>
      <c r="G15" s="66"/>
      <c r="H15" s="66"/>
      <c r="I15" s="66"/>
      <c r="J15" s="66"/>
      <c r="K15" s="66"/>
      <c r="L15" s="68"/>
      <c r="M15" s="54"/>
      <c r="N15" s="50" t="str">
        <f t="shared" si="0"/>
        <v/>
      </c>
      <c r="O15" s="51" t="str">
        <f t="shared" si="1"/>
        <v>AUSENTE</v>
      </c>
      <c r="P15" s="49"/>
      <c r="Q15" s="50" t="str">
        <f t="shared" si="2"/>
        <v/>
      </c>
      <c r="R15" s="50" t="str">
        <f t="shared" si="3"/>
        <v/>
      </c>
      <c r="S15" s="66"/>
      <c r="T15" s="79"/>
      <c r="U15" s="52">
        <f t="shared" si="4"/>
        <v>0</v>
      </c>
      <c r="V15" s="53" t="str">
        <f t="shared" si="5"/>
        <v/>
      </c>
      <c r="W15" s="53" t="str">
        <f>IFERROR(AVERAGEIF(V:V,"&gt;=50"),"-")</f>
        <v>-</v>
      </c>
      <c r="X15" s="53" t="str">
        <f t="shared" si="6"/>
        <v/>
      </c>
      <c r="Y15" s="53" t="str">
        <f>IFERROR(AVERAGEIF(X:X,"&gt;=50"),"-")</f>
        <v>-</v>
      </c>
      <c r="Z15" s="53">
        <f t="shared" si="7"/>
        <v>0</v>
      </c>
      <c r="AA15" s="53" t="str">
        <f t="shared" si="8"/>
        <v/>
      </c>
      <c r="AB15" s="53" t="str">
        <f t="shared" si="9"/>
        <v/>
      </c>
      <c r="AC15" s="53" t="str">
        <f>IFERROR(AVERAGEIF(AB:AB,"&gt;0"),"-")</f>
        <v>-</v>
      </c>
      <c r="AD15" s="53" t="str">
        <f t="shared" si="10"/>
        <v/>
      </c>
      <c r="AE15" s="53" t="str">
        <f>IFERROR(AVERAGEIF(AD:AD,"&gt;0"),"-")</f>
        <v>-</v>
      </c>
      <c r="AF15" s="53">
        <f t="shared" si="11"/>
        <v>0</v>
      </c>
      <c r="AG15" s="53" t="str">
        <f t="shared" si="12"/>
        <v/>
      </c>
      <c r="AH15" s="66"/>
      <c r="AI15" s="66"/>
      <c r="AJ15" s="66"/>
      <c r="AK15" s="74"/>
      <c r="AM15" s="19"/>
    </row>
    <row r="16" spans="1:56" x14ac:dyDescent="0.25">
      <c r="A16" s="64"/>
      <c r="B16" s="67"/>
      <c r="C16" s="68"/>
      <c r="D16" s="66"/>
      <c r="E16" s="66"/>
      <c r="F16" s="68"/>
      <c r="G16" s="66"/>
      <c r="H16" s="66"/>
      <c r="I16" s="66"/>
      <c r="J16" s="66"/>
      <c r="K16" s="66"/>
      <c r="L16" s="68"/>
      <c r="M16" s="54"/>
      <c r="N16" s="50" t="str">
        <f t="shared" si="0"/>
        <v/>
      </c>
      <c r="O16" s="51" t="str">
        <f t="shared" si="1"/>
        <v>AUSENTE</v>
      </c>
      <c r="P16" s="49"/>
      <c r="Q16" s="50" t="str">
        <f t="shared" si="2"/>
        <v/>
      </c>
      <c r="R16" s="50" t="str">
        <f t="shared" si="3"/>
        <v/>
      </c>
      <c r="S16" s="66"/>
      <c r="T16" s="79"/>
      <c r="U16" s="52">
        <f t="shared" si="4"/>
        <v>0</v>
      </c>
      <c r="V16" s="53" t="str">
        <f t="shared" si="5"/>
        <v/>
      </c>
      <c r="W16" s="53" t="str">
        <f>IFERROR(AVERAGEIF(V:V,"&gt;=50"),"-")</f>
        <v>-</v>
      </c>
      <c r="X16" s="53" t="str">
        <f t="shared" si="6"/>
        <v/>
      </c>
      <c r="Y16" s="53" t="str">
        <f>IFERROR(AVERAGEIF(X:X,"&gt;=50"),"-")</f>
        <v>-</v>
      </c>
      <c r="Z16" s="53">
        <f t="shared" si="7"/>
        <v>0</v>
      </c>
      <c r="AA16" s="53" t="str">
        <f t="shared" si="8"/>
        <v/>
      </c>
      <c r="AB16" s="53" t="str">
        <f t="shared" si="9"/>
        <v/>
      </c>
      <c r="AC16" s="53" t="str">
        <f>IFERROR(AVERAGEIF(AB:AB,"&gt;0"),"-")</f>
        <v>-</v>
      </c>
      <c r="AD16" s="53" t="str">
        <f t="shared" si="10"/>
        <v/>
      </c>
      <c r="AE16" s="53" t="str">
        <f>IFERROR(AVERAGEIF(AD:AD,"&gt;0"),"-")</f>
        <v>-</v>
      </c>
      <c r="AF16" s="53">
        <f t="shared" si="11"/>
        <v>0</v>
      </c>
      <c r="AG16" s="53" t="str">
        <f t="shared" si="12"/>
        <v/>
      </c>
      <c r="AH16" s="66"/>
      <c r="AI16" s="66"/>
      <c r="AJ16" s="66"/>
      <c r="AK16" s="74"/>
      <c r="AM16" s="19"/>
    </row>
    <row r="17" spans="1:39" x14ac:dyDescent="0.25">
      <c r="A17" s="85"/>
      <c r="B17" s="90"/>
      <c r="C17" s="89"/>
      <c r="D17" s="89"/>
      <c r="E17" s="89"/>
      <c r="F17" s="89"/>
      <c r="G17" s="87"/>
      <c r="H17" s="87"/>
      <c r="I17" s="87"/>
      <c r="J17" s="87"/>
      <c r="K17" s="87"/>
      <c r="L17" s="89"/>
      <c r="M17" s="54"/>
      <c r="N17" s="81" t="str">
        <f>IF(I17="sim",AA17,V17)</f>
        <v/>
      </c>
      <c r="O17" s="82" t="str">
        <f>IF(N17="","AUSENTE",(IF(N17&gt;=G$4,"HABILITADO","INABILITADO")))</f>
        <v>AUSENTE</v>
      </c>
      <c r="P17" s="49"/>
      <c r="Q17" s="81" t="str">
        <f>IF(I17="sim",AG17,AB17)</f>
        <v/>
      </c>
      <c r="R17" s="81" t="str">
        <f>IF(O17="HABILITADO",(IF(P17="",N17,N17+Q17)),"")</f>
        <v/>
      </c>
      <c r="S17" s="87"/>
      <c r="T17" s="79"/>
      <c r="U17" s="83">
        <f>INT((T17-L17)/365.25)</f>
        <v>0</v>
      </c>
      <c r="V17" s="84" t="str">
        <f>IF(M17="","",(IF(I17="não",M17,"")))</f>
        <v/>
      </c>
      <c r="W17" s="84" t="str">
        <f>IFERROR(AVERAGEIF(V:V,"&gt;=50"),"-")</f>
        <v>-</v>
      </c>
      <c r="X17" s="84" t="str">
        <f>IF(M17="","",(IF(I17="sim",M17,"")))</f>
        <v/>
      </c>
      <c r="Y17" s="84" t="str">
        <f>IFERROR(AVERAGEIF(X:X,"&gt;=50"),"-")</f>
        <v>-</v>
      </c>
      <c r="Z17" s="84">
        <f>IFERROR(IF($W$8&gt;$Y$8,($W$8-$Y$8)/$Y$8,0),0)</f>
        <v>0</v>
      </c>
      <c r="AA17" s="84" t="str">
        <f>IFERROR(IF(I17="sim",(1+$Z$8)*X17,""),"")</f>
        <v/>
      </c>
      <c r="AB17" s="84" t="str">
        <f>IF(P17="","",(IF(I17="não",P17,"")))</f>
        <v/>
      </c>
      <c r="AC17" s="84" t="str">
        <f>IFERROR(AVERAGEIF(AB:AB,"&gt;0"),"-")</f>
        <v>-</v>
      </c>
      <c r="AD17" s="84" t="str">
        <f>IF(P17="","",(IF(I17="sim",P17,"")))</f>
        <v/>
      </c>
      <c r="AE17" s="84" t="str">
        <f>IFERROR(AVERAGEIF(AD:AD,"&gt;0"),"-")</f>
        <v>-</v>
      </c>
      <c r="AF17" s="84">
        <f>IFERROR(IF($AC$8&gt;$AE$8,($AC$8-$AE$8)/$AE$8,0),0)</f>
        <v>0</v>
      </c>
      <c r="AG17" s="84" t="str">
        <f>IFERROR(IF(AF17&lt;=2,(IF(I17="sim",(1+$AF$8)*AD17,"")),(IF(I17="sim",3*AD17,""))),"")</f>
        <v/>
      </c>
      <c r="AH17" s="87"/>
      <c r="AI17" s="87"/>
      <c r="AJ17" s="87"/>
      <c r="AK17" s="88"/>
      <c r="AM17" s="19"/>
    </row>
    <row r="18" spans="1:39" x14ac:dyDescent="0.25">
      <c r="A18" s="69"/>
      <c r="B18" s="70"/>
      <c r="C18" s="71"/>
      <c r="D18" s="66"/>
      <c r="E18" s="66"/>
      <c r="F18" s="71"/>
      <c r="G18" s="72"/>
      <c r="H18" s="72"/>
      <c r="I18" s="72"/>
      <c r="J18" s="72"/>
      <c r="K18" s="72"/>
      <c r="L18" s="71"/>
      <c r="M18" s="55"/>
      <c r="N18" s="56" t="str">
        <f t="shared" si="0"/>
        <v/>
      </c>
      <c r="O18" s="57" t="str">
        <f t="shared" si="1"/>
        <v>AUSENTE</v>
      </c>
      <c r="P18" s="63"/>
      <c r="Q18" s="56" t="str">
        <f t="shared" si="2"/>
        <v/>
      </c>
      <c r="R18" s="56" t="str">
        <f t="shared" si="3"/>
        <v/>
      </c>
      <c r="S18" s="72"/>
      <c r="T18" s="80"/>
      <c r="U18" s="58">
        <f t="shared" si="4"/>
        <v>0</v>
      </c>
      <c r="V18" s="59" t="str">
        <f t="shared" si="5"/>
        <v/>
      </c>
      <c r="W18" s="59" t="str">
        <f>IFERROR(AVERAGEIF(V:V,"&gt;=50"),"-")</f>
        <v>-</v>
      </c>
      <c r="X18" s="59" t="str">
        <f t="shared" si="6"/>
        <v/>
      </c>
      <c r="Y18" s="59" t="str">
        <f>IFERROR(AVERAGEIF(X:X,"&gt;=50"),"-")</f>
        <v>-</v>
      </c>
      <c r="Z18" s="59">
        <f t="shared" si="7"/>
        <v>0</v>
      </c>
      <c r="AA18" s="59" t="str">
        <f t="shared" si="8"/>
        <v/>
      </c>
      <c r="AB18" s="59" t="str">
        <f t="shared" si="9"/>
        <v/>
      </c>
      <c r="AC18" s="59" t="str">
        <f>IFERROR(AVERAGEIF(AB:AB,"&gt;0"),"-")</f>
        <v>-</v>
      </c>
      <c r="AD18" s="59" t="str">
        <f t="shared" si="10"/>
        <v/>
      </c>
      <c r="AE18" s="59" t="str">
        <f>IFERROR(AVERAGEIF(AD:AD,"&gt;0"),"-")</f>
        <v>-</v>
      </c>
      <c r="AF18" s="59">
        <f t="shared" si="11"/>
        <v>0</v>
      </c>
      <c r="AG18" s="59" t="str">
        <f t="shared" si="12"/>
        <v/>
      </c>
      <c r="AH18" s="72"/>
      <c r="AI18" s="72"/>
      <c r="AJ18" s="72"/>
      <c r="AK18" s="75"/>
      <c r="AM18" s="19"/>
    </row>
    <row r="19" spans="1:39" x14ac:dyDescent="0.25">
      <c r="A19" s="69"/>
      <c r="B19" s="73"/>
      <c r="C19" s="72"/>
      <c r="D19" s="66"/>
      <c r="E19" s="66"/>
      <c r="F19" s="72"/>
      <c r="G19" s="72"/>
      <c r="H19" s="72"/>
      <c r="I19" s="72"/>
      <c r="J19" s="72"/>
      <c r="K19" s="72"/>
      <c r="L19" s="72"/>
      <c r="M19" s="55"/>
      <c r="N19" s="56" t="str">
        <f t="shared" si="0"/>
        <v/>
      </c>
      <c r="O19" s="57" t="str">
        <f t="shared" si="1"/>
        <v>AUSENTE</v>
      </c>
      <c r="P19" s="63"/>
      <c r="Q19" s="56" t="str">
        <f t="shared" si="2"/>
        <v/>
      </c>
      <c r="R19" s="56" t="str">
        <f t="shared" si="3"/>
        <v/>
      </c>
      <c r="S19" s="72"/>
      <c r="T19" s="80"/>
      <c r="U19" s="58">
        <f t="shared" si="4"/>
        <v>0</v>
      </c>
      <c r="V19" s="59" t="str">
        <f t="shared" si="5"/>
        <v/>
      </c>
      <c r="W19" s="59" t="str">
        <f>IFERROR(AVERAGEIF(V:V,"&gt;=50"),"-")</f>
        <v>-</v>
      </c>
      <c r="X19" s="59" t="str">
        <f t="shared" si="6"/>
        <v/>
      </c>
      <c r="Y19" s="59" t="str">
        <f>IFERROR(AVERAGEIF(X:X,"&gt;=50"),"-")</f>
        <v>-</v>
      </c>
      <c r="Z19" s="59">
        <f t="shared" si="7"/>
        <v>0</v>
      </c>
      <c r="AA19" s="59" t="str">
        <f t="shared" si="8"/>
        <v/>
      </c>
      <c r="AB19" s="59" t="str">
        <f t="shared" si="9"/>
        <v/>
      </c>
      <c r="AC19" s="59" t="str">
        <f>IFERROR(AVERAGEIF(AB:AB,"&gt;0"),"-")</f>
        <v>-</v>
      </c>
      <c r="AD19" s="59" t="str">
        <f t="shared" si="10"/>
        <v/>
      </c>
      <c r="AE19" s="59" t="str">
        <f>IFERROR(AVERAGEIF(AD:AD,"&gt;0"),"-")</f>
        <v>-</v>
      </c>
      <c r="AF19" s="59">
        <f t="shared" si="11"/>
        <v>0</v>
      </c>
      <c r="AG19" s="59" t="str">
        <f t="shared" si="12"/>
        <v/>
      </c>
      <c r="AH19" s="72"/>
      <c r="AI19" s="72"/>
      <c r="AJ19" s="72"/>
      <c r="AK19" s="75"/>
    </row>
    <row r="20" spans="1:39" x14ac:dyDescent="0.25">
      <c r="A20" s="69"/>
      <c r="B20" s="73"/>
      <c r="C20" s="72"/>
      <c r="D20" s="66"/>
      <c r="E20" s="66"/>
      <c r="F20" s="72"/>
      <c r="G20" s="72"/>
      <c r="H20" s="72"/>
      <c r="I20" s="72"/>
      <c r="J20" s="72"/>
      <c r="K20" s="72"/>
      <c r="L20" s="72"/>
      <c r="M20" s="55"/>
      <c r="N20" s="56" t="str">
        <f t="shared" si="0"/>
        <v/>
      </c>
      <c r="O20" s="57" t="str">
        <f t="shared" si="1"/>
        <v>AUSENTE</v>
      </c>
      <c r="P20" s="63"/>
      <c r="Q20" s="56" t="str">
        <f t="shared" si="2"/>
        <v/>
      </c>
      <c r="R20" s="56" t="str">
        <f t="shared" si="3"/>
        <v/>
      </c>
      <c r="S20" s="72"/>
      <c r="T20" s="80"/>
      <c r="U20" s="58">
        <f t="shared" si="4"/>
        <v>0</v>
      </c>
      <c r="V20" s="59" t="str">
        <f t="shared" si="5"/>
        <v/>
      </c>
      <c r="W20" s="59" t="str">
        <f>IFERROR(AVERAGEIF(V:V,"&gt;=50"),"-")</f>
        <v>-</v>
      </c>
      <c r="X20" s="59" t="str">
        <f t="shared" si="6"/>
        <v/>
      </c>
      <c r="Y20" s="59" t="str">
        <f>IFERROR(AVERAGEIF(X:X,"&gt;=50"),"-")</f>
        <v>-</v>
      </c>
      <c r="Z20" s="59">
        <f t="shared" si="7"/>
        <v>0</v>
      </c>
      <c r="AA20" s="59" t="str">
        <f t="shared" si="8"/>
        <v/>
      </c>
      <c r="AB20" s="59" t="str">
        <f t="shared" si="9"/>
        <v/>
      </c>
      <c r="AC20" s="59" t="str">
        <f>IFERROR(AVERAGEIF(AB:AB,"&gt;0"),"-")</f>
        <v>-</v>
      </c>
      <c r="AD20" s="59" t="str">
        <f t="shared" si="10"/>
        <v/>
      </c>
      <c r="AE20" s="59" t="str">
        <f>IFERROR(AVERAGEIF(AD:AD,"&gt;0"),"-")</f>
        <v>-</v>
      </c>
      <c r="AF20" s="59">
        <f t="shared" si="11"/>
        <v>0</v>
      </c>
      <c r="AG20" s="59" t="str">
        <f t="shared" si="12"/>
        <v/>
      </c>
      <c r="AH20" s="72"/>
      <c r="AI20" s="72"/>
      <c r="AJ20" s="72"/>
      <c r="AK20" s="75"/>
    </row>
    <row r="21" spans="1:39" x14ac:dyDescent="0.25">
      <c r="A21" s="85"/>
      <c r="B21" s="86"/>
      <c r="C21" s="87"/>
      <c r="D21" s="89"/>
      <c r="E21" s="89"/>
      <c r="F21" s="87"/>
      <c r="G21" s="87"/>
      <c r="H21" s="87"/>
      <c r="I21" s="87"/>
      <c r="J21" s="87"/>
      <c r="K21" s="87"/>
      <c r="L21" s="87"/>
      <c r="M21" s="54"/>
      <c r="N21" s="81" t="str">
        <f t="shared" ref="N21:N25" si="13">IF(I21="sim",AA21,V21)</f>
        <v/>
      </c>
      <c r="O21" s="82" t="str">
        <f t="shared" ref="O21:O25" si="14">IF(N21="","AUSENTE",(IF(N21&gt;=G$4,"HABILITADO","INABILITADO")))</f>
        <v>AUSENTE</v>
      </c>
      <c r="P21" s="49"/>
      <c r="Q21" s="81" t="str">
        <f t="shared" ref="Q21:Q25" si="15">IF(I21="sim",AG21,AB21)</f>
        <v/>
      </c>
      <c r="R21" s="81" t="str">
        <f t="shared" ref="R21:R25" si="16">IF(O21="HABILITADO",(IF(P21="",N21,N21+Q21)),"")</f>
        <v/>
      </c>
      <c r="S21" s="87"/>
      <c r="T21" s="79"/>
      <c r="U21" s="83">
        <f t="shared" ref="U21:U25" si="17">INT((T21-L21)/365.25)</f>
        <v>0</v>
      </c>
      <c r="V21" s="84" t="str">
        <f t="shared" ref="V21:V25" si="18">IF(M21="","",(IF(I21="não",M21,"")))</f>
        <v/>
      </c>
      <c r="W21" s="84" t="str">
        <f>IFERROR(AVERAGEIF(V:V,"&gt;=50"),"-")</f>
        <v>-</v>
      </c>
      <c r="X21" s="84" t="str">
        <f t="shared" ref="X21:X25" si="19">IF(M21="","",(IF(I21="sim",M21,"")))</f>
        <v/>
      </c>
      <c r="Y21" s="84" t="str">
        <f>IFERROR(AVERAGEIF(X:X,"&gt;=50"),"-")</f>
        <v>-</v>
      </c>
      <c r="Z21" s="84">
        <f t="shared" ref="Z21:Z25" si="20">IFERROR(IF($W$8&gt;$Y$8,($W$8-$Y$8)/$Y$8,0),0)</f>
        <v>0</v>
      </c>
      <c r="AA21" s="84" t="str">
        <f t="shared" ref="AA21:AA25" si="21">IFERROR(IF(I21="sim",(1+$Z$8)*X21,""),"")</f>
        <v/>
      </c>
      <c r="AB21" s="84" t="str">
        <f t="shared" ref="AB21:AB25" si="22">IF(P21="","",(IF(I21="não",P21,"")))</f>
        <v/>
      </c>
      <c r="AC21" s="84" t="str">
        <f>IFERROR(AVERAGEIF(AB:AB,"&gt;0"),"-")</f>
        <v>-</v>
      </c>
      <c r="AD21" s="84" t="str">
        <f t="shared" ref="AD21:AD25" si="23">IF(P21="","",(IF(I21="sim",P21,"")))</f>
        <v/>
      </c>
      <c r="AE21" s="84" t="str">
        <f>IFERROR(AVERAGEIF(AD:AD,"&gt;0"),"-")</f>
        <v>-</v>
      </c>
      <c r="AF21" s="84">
        <f t="shared" ref="AF21:AF25" si="24">IFERROR(IF($AC$8&gt;$AE$8,($AC$8-$AE$8)/$AE$8,0),0)</f>
        <v>0</v>
      </c>
      <c r="AG21" s="84" t="str">
        <f t="shared" ref="AG21:AG25" si="25">IFERROR(IF(AF21&lt;=2,(IF(I21="sim",(1+$AF$8)*AD21,"")),(IF(I21="sim",3*AD21,""))),"")</f>
        <v/>
      </c>
      <c r="AH21" s="87"/>
      <c r="AI21" s="87"/>
      <c r="AJ21" s="87"/>
      <c r="AK21" s="88"/>
    </row>
    <row r="22" spans="1:39" x14ac:dyDescent="0.25">
      <c r="A22" s="85"/>
      <c r="B22" s="86"/>
      <c r="C22" s="87"/>
      <c r="D22" s="89"/>
      <c r="E22" s="89"/>
      <c r="F22" s="87"/>
      <c r="G22" s="87"/>
      <c r="H22" s="87"/>
      <c r="I22" s="87"/>
      <c r="J22" s="87"/>
      <c r="K22" s="87"/>
      <c r="L22" s="87"/>
      <c r="M22" s="54"/>
      <c r="N22" s="81" t="str">
        <f t="shared" si="13"/>
        <v/>
      </c>
      <c r="O22" s="82" t="str">
        <f t="shared" si="14"/>
        <v>AUSENTE</v>
      </c>
      <c r="P22" s="49"/>
      <c r="Q22" s="81" t="str">
        <f t="shared" si="15"/>
        <v/>
      </c>
      <c r="R22" s="81" t="str">
        <f t="shared" si="16"/>
        <v/>
      </c>
      <c r="S22" s="87"/>
      <c r="T22" s="79"/>
      <c r="U22" s="83">
        <f t="shared" si="17"/>
        <v>0</v>
      </c>
      <c r="V22" s="84" t="str">
        <f t="shared" si="18"/>
        <v/>
      </c>
      <c r="W22" s="84" t="str">
        <f>IFERROR(AVERAGEIF(V:V,"&gt;=50"),"-")</f>
        <v>-</v>
      </c>
      <c r="X22" s="84" t="str">
        <f t="shared" si="19"/>
        <v/>
      </c>
      <c r="Y22" s="84" t="str">
        <f>IFERROR(AVERAGEIF(X:X,"&gt;=50"),"-")</f>
        <v>-</v>
      </c>
      <c r="Z22" s="84">
        <f t="shared" si="20"/>
        <v>0</v>
      </c>
      <c r="AA22" s="84" t="str">
        <f t="shared" si="21"/>
        <v/>
      </c>
      <c r="AB22" s="84" t="str">
        <f t="shared" si="22"/>
        <v/>
      </c>
      <c r="AC22" s="84" t="str">
        <f>IFERROR(AVERAGEIF(AB:AB,"&gt;0"),"-")</f>
        <v>-</v>
      </c>
      <c r="AD22" s="84" t="str">
        <f t="shared" si="23"/>
        <v/>
      </c>
      <c r="AE22" s="84" t="str">
        <f>IFERROR(AVERAGEIF(AD:AD,"&gt;0"),"-")</f>
        <v>-</v>
      </c>
      <c r="AF22" s="84">
        <f t="shared" si="24"/>
        <v>0</v>
      </c>
      <c r="AG22" s="84" t="str">
        <f t="shared" si="25"/>
        <v/>
      </c>
      <c r="AH22" s="87"/>
      <c r="AI22" s="87"/>
      <c r="AJ22" s="87"/>
      <c r="AK22" s="88"/>
    </row>
    <row r="23" spans="1:39" x14ac:dyDescent="0.25">
      <c r="A23" s="85"/>
      <c r="B23" s="86"/>
      <c r="C23" s="87"/>
      <c r="D23" s="89"/>
      <c r="E23" s="89"/>
      <c r="F23" s="87"/>
      <c r="G23" s="87"/>
      <c r="H23" s="87"/>
      <c r="I23" s="87"/>
      <c r="J23" s="87"/>
      <c r="K23" s="87"/>
      <c r="L23" s="87"/>
      <c r="M23" s="54"/>
      <c r="N23" s="81" t="str">
        <f t="shared" si="13"/>
        <v/>
      </c>
      <c r="O23" s="82" t="str">
        <f t="shared" si="14"/>
        <v>AUSENTE</v>
      </c>
      <c r="P23" s="49"/>
      <c r="Q23" s="81" t="str">
        <f t="shared" si="15"/>
        <v/>
      </c>
      <c r="R23" s="81" t="str">
        <f t="shared" si="16"/>
        <v/>
      </c>
      <c r="S23" s="87"/>
      <c r="T23" s="79"/>
      <c r="U23" s="83">
        <f t="shared" si="17"/>
        <v>0</v>
      </c>
      <c r="V23" s="84" t="str">
        <f t="shared" si="18"/>
        <v/>
      </c>
      <c r="W23" s="84" t="str">
        <f>IFERROR(AVERAGEIF(V:V,"&gt;=50"),"-")</f>
        <v>-</v>
      </c>
      <c r="X23" s="84" t="str">
        <f t="shared" si="19"/>
        <v/>
      </c>
      <c r="Y23" s="84" t="str">
        <f>IFERROR(AVERAGEIF(X:X,"&gt;=50"),"-")</f>
        <v>-</v>
      </c>
      <c r="Z23" s="84">
        <f t="shared" si="20"/>
        <v>0</v>
      </c>
      <c r="AA23" s="84" t="str">
        <f t="shared" si="21"/>
        <v/>
      </c>
      <c r="AB23" s="84" t="str">
        <f t="shared" si="22"/>
        <v/>
      </c>
      <c r="AC23" s="84" t="str">
        <f>IFERROR(AVERAGEIF(AB:AB,"&gt;0"),"-")</f>
        <v>-</v>
      </c>
      <c r="AD23" s="84" t="str">
        <f t="shared" si="23"/>
        <v/>
      </c>
      <c r="AE23" s="84" t="str">
        <f>IFERROR(AVERAGEIF(AD:AD,"&gt;0"),"-")</f>
        <v>-</v>
      </c>
      <c r="AF23" s="84">
        <f t="shared" si="24"/>
        <v>0</v>
      </c>
      <c r="AG23" s="84" t="str">
        <f t="shared" si="25"/>
        <v/>
      </c>
      <c r="AH23" s="87"/>
      <c r="AI23" s="87"/>
      <c r="AJ23" s="87"/>
      <c r="AK23" s="88"/>
    </row>
    <row r="24" spans="1:39" x14ac:dyDescent="0.25">
      <c r="A24" s="85"/>
      <c r="B24" s="86"/>
      <c r="C24" s="87"/>
      <c r="D24" s="89"/>
      <c r="E24" s="89"/>
      <c r="F24" s="87"/>
      <c r="G24" s="87"/>
      <c r="H24" s="87"/>
      <c r="I24" s="87"/>
      <c r="J24" s="87"/>
      <c r="K24" s="87"/>
      <c r="L24" s="87"/>
      <c r="M24" s="54"/>
      <c r="N24" s="81" t="str">
        <f t="shared" si="13"/>
        <v/>
      </c>
      <c r="O24" s="82" t="str">
        <f t="shared" si="14"/>
        <v>AUSENTE</v>
      </c>
      <c r="P24" s="49"/>
      <c r="Q24" s="81" t="str">
        <f t="shared" si="15"/>
        <v/>
      </c>
      <c r="R24" s="81" t="str">
        <f t="shared" si="16"/>
        <v/>
      </c>
      <c r="S24" s="87"/>
      <c r="T24" s="79"/>
      <c r="U24" s="83">
        <f t="shared" si="17"/>
        <v>0</v>
      </c>
      <c r="V24" s="84" t="str">
        <f t="shared" si="18"/>
        <v/>
      </c>
      <c r="W24" s="84" t="str">
        <f>IFERROR(AVERAGEIF(V:V,"&gt;=50"),"-")</f>
        <v>-</v>
      </c>
      <c r="X24" s="84" t="str">
        <f t="shared" si="19"/>
        <v/>
      </c>
      <c r="Y24" s="84" t="str">
        <f>IFERROR(AVERAGEIF(X:X,"&gt;=50"),"-")</f>
        <v>-</v>
      </c>
      <c r="Z24" s="84">
        <f t="shared" si="20"/>
        <v>0</v>
      </c>
      <c r="AA24" s="84" t="str">
        <f t="shared" si="21"/>
        <v/>
      </c>
      <c r="AB24" s="84" t="str">
        <f t="shared" si="22"/>
        <v/>
      </c>
      <c r="AC24" s="84" t="str">
        <f>IFERROR(AVERAGEIF(AB:AB,"&gt;0"),"-")</f>
        <v>-</v>
      </c>
      <c r="AD24" s="84" t="str">
        <f t="shared" si="23"/>
        <v/>
      </c>
      <c r="AE24" s="84" t="str">
        <f>IFERROR(AVERAGEIF(AD:AD,"&gt;0"),"-")</f>
        <v>-</v>
      </c>
      <c r="AF24" s="84">
        <f t="shared" si="24"/>
        <v>0</v>
      </c>
      <c r="AG24" s="84" t="str">
        <f t="shared" si="25"/>
        <v/>
      </c>
      <c r="AH24" s="87"/>
      <c r="AI24" s="87"/>
      <c r="AJ24" s="87"/>
      <c r="AK24" s="88"/>
    </row>
    <row r="25" spans="1:39" x14ac:dyDescent="0.25">
      <c r="A25" s="85"/>
      <c r="B25" s="86"/>
      <c r="C25" s="87"/>
      <c r="D25" s="89"/>
      <c r="E25" s="89"/>
      <c r="F25" s="87"/>
      <c r="G25" s="87"/>
      <c r="H25" s="87"/>
      <c r="I25" s="87"/>
      <c r="J25" s="87"/>
      <c r="K25" s="87"/>
      <c r="L25" s="87"/>
      <c r="M25" s="54"/>
      <c r="N25" s="81" t="str">
        <f t="shared" si="13"/>
        <v/>
      </c>
      <c r="O25" s="82" t="str">
        <f t="shared" si="14"/>
        <v>AUSENTE</v>
      </c>
      <c r="P25" s="49"/>
      <c r="Q25" s="81" t="str">
        <f t="shared" si="15"/>
        <v/>
      </c>
      <c r="R25" s="81" t="str">
        <f t="shared" si="16"/>
        <v/>
      </c>
      <c r="S25" s="87"/>
      <c r="T25" s="79"/>
      <c r="U25" s="83">
        <f t="shared" si="17"/>
        <v>0</v>
      </c>
      <c r="V25" s="84" t="str">
        <f t="shared" si="18"/>
        <v/>
      </c>
      <c r="W25" s="84" t="str">
        <f>IFERROR(AVERAGEIF(V:V,"&gt;=50"),"-")</f>
        <v>-</v>
      </c>
      <c r="X25" s="84" t="str">
        <f t="shared" si="19"/>
        <v/>
      </c>
      <c r="Y25" s="84" t="str">
        <f>IFERROR(AVERAGEIF(X:X,"&gt;=50"),"-")</f>
        <v>-</v>
      </c>
      <c r="Z25" s="84">
        <f t="shared" si="20"/>
        <v>0</v>
      </c>
      <c r="AA25" s="84" t="str">
        <f t="shared" si="21"/>
        <v/>
      </c>
      <c r="AB25" s="84" t="str">
        <f t="shared" si="22"/>
        <v/>
      </c>
      <c r="AC25" s="84" t="str">
        <f>IFERROR(AVERAGEIF(AB:AB,"&gt;0"),"-")</f>
        <v>-</v>
      </c>
      <c r="AD25" s="84" t="str">
        <f t="shared" si="23"/>
        <v/>
      </c>
      <c r="AE25" s="84" t="str">
        <f>IFERROR(AVERAGEIF(AD:AD,"&gt;0"),"-")</f>
        <v>-</v>
      </c>
      <c r="AF25" s="84">
        <f t="shared" si="24"/>
        <v>0</v>
      </c>
      <c r="AG25" s="84" t="str">
        <f t="shared" si="25"/>
        <v/>
      </c>
      <c r="AH25" s="87"/>
      <c r="AI25" s="87"/>
      <c r="AJ25" s="87"/>
      <c r="AK25" s="88"/>
    </row>
  </sheetData>
  <sheetProtection formatCells="0" formatColumns="0" formatRows="0" insertColumns="0" insertRows="0" insertHyperlinks="0" deleteColumns="0" deleteRows="0" selectLockedCells="1" sort="0" autoFilter="0" pivotTables="0"/>
  <phoneticPr fontId="15" type="noConversion"/>
  <conditionalFormatting sqref="H8:K25">
    <cfRule type="cellIs" dxfId="3" priority="2" operator="equal">
      <formula>"SIM"</formula>
    </cfRule>
  </conditionalFormatting>
  <conditionalFormatting sqref="U8:U25">
    <cfRule type="cellIs" dxfId="2" priority="1" operator="greaterThan">
      <formula>59</formula>
    </cfRule>
  </conditionalFormatting>
  <dataValidations count="2">
    <dataValidation type="list" allowBlank="1" showInputMessage="1" showErrorMessage="1" sqref="H8:K25" xr:uid="{00000000-0002-0000-0000-000000000000}">
      <formula1>$BC$1:$BC$2</formula1>
    </dataValidation>
    <dataValidation type="list" allowBlank="1" showInputMessage="1" showErrorMessage="1" sqref="G8:G25" xr:uid="{00000000-0002-0000-0000-000001000000}">
      <formula1>$BB$1:$BB$5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AE753-8B3D-41C7-9DEC-69079834DB4B}">
  <dimension ref="A1:BD25"/>
  <sheetViews>
    <sheetView showGridLines="0" workbookViewId="0">
      <pane ySplit="7" topLeftCell="A8" activePane="bottomLeft" state="frozen"/>
      <selection pane="bottomLeft" activeCell="A26" sqref="A26:XFD26"/>
    </sheetView>
  </sheetViews>
  <sheetFormatPr defaultRowHeight="15" x14ac:dyDescent="0.25"/>
  <cols>
    <col min="1" max="1" width="18.28515625" style="26" bestFit="1" customWidth="1"/>
    <col min="2" max="2" width="55.85546875" style="27" customWidth="1"/>
    <col min="3" max="3" width="23.85546875" style="26" customWidth="1"/>
    <col min="4" max="4" width="7" style="26" customWidth="1"/>
    <col min="5" max="5" width="6.42578125" style="26" customWidth="1"/>
    <col min="6" max="6" width="18.42578125" style="26" customWidth="1"/>
    <col min="7" max="7" width="18.42578125" style="28" customWidth="1"/>
    <col min="8" max="8" width="15.5703125" style="28" bestFit="1" customWidth="1"/>
    <col min="9" max="9" width="9.140625" style="28"/>
    <col min="10" max="10" width="13.28515625" style="28" bestFit="1" customWidth="1"/>
    <col min="11" max="12" width="16.28515625" style="28" customWidth="1"/>
    <col min="13" max="13" width="14" style="28" customWidth="1"/>
    <col min="14" max="14" width="17.85546875" style="28" customWidth="1"/>
    <col min="15" max="15" width="16.140625" style="28" bestFit="1" customWidth="1"/>
    <col min="16" max="16" width="16.42578125" style="28" customWidth="1"/>
    <col min="17" max="17" width="18.140625" style="28" customWidth="1"/>
    <col min="18" max="18" width="13.42578125" style="28" customWidth="1"/>
    <col min="19" max="19" width="14.42578125" style="28" customWidth="1"/>
    <col min="20" max="20" width="21.28515625" style="28" customWidth="1"/>
    <col min="21" max="21" width="11" style="28" bestFit="1" customWidth="1"/>
    <col min="22" max="23" width="9.140625" style="28" hidden="1" customWidth="1"/>
    <col min="24" max="24" width="11.140625" style="28" hidden="1" customWidth="1"/>
    <col min="25" max="25" width="13" style="28" hidden="1" customWidth="1"/>
    <col min="26" max="26" width="11.85546875" style="28" hidden="1" customWidth="1"/>
    <col min="27" max="27" width="9.42578125" style="28" hidden="1" customWidth="1"/>
    <col min="28" max="29" width="9.140625" style="28" hidden="1" customWidth="1"/>
    <col min="30" max="30" width="17.85546875" style="28" hidden="1" customWidth="1"/>
    <col min="31" max="31" width="16" style="28" hidden="1" customWidth="1"/>
    <col min="32" max="32" width="10.42578125" style="28" hidden="1" customWidth="1"/>
    <col min="33" max="33" width="12" style="28" hidden="1" customWidth="1"/>
    <col min="34" max="34" width="17.5703125" style="28" customWidth="1"/>
    <col min="35" max="35" width="13.5703125" style="28" customWidth="1"/>
    <col min="36" max="36" width="9.42578125" style="28" customWidth="1"/>
    <col min="37" max="37" width="13.5703125" style="28" customWidth="1"/>
    <col min="38" max="38" width="19" style="10" customWidth="1"/>
    <col min="39" max="39" width="16.85546875" style="10" customWidth="1"/>
    <col min="40" max="40" width="18.7109375" style="10" customWidth="1"/>
    <col min="41" max="42" width="14.7109375" style="10" customWidth="1"/>
    <col min="43" max="43" width="13.5703125" style="10" bestFit="1" customWidth="1"/>
    <col min="44" max="44" width="20" style="10" customWidth="1"/>
    <col min="45" max="45" width="16.28515625" style="10" customWidth="1"/>
    <col min="46" max="46" width="4.85546875" style="10" customWidth="1"/>
    <col min="47" max="47" width="69.140625" style="10" bestFit="1" customWidth="1"/>
    <col min="48" max="48" width="11" style="10" bestFit="1" customWidth="1"/>
    <col min="49" max="53" width="11" style="10" customWidth="1"/>
    <col min="54" max="60" width="11" customWidth="1"/>
    <col min="61" max="61" width="20.5703125" customWidth="1"/>
    <col min="62" max="62" width="15" bestFit="1" customWidth="1"/>
    <col min="63" max="63" width="18.42578125" customWidth="1"/>
    <col min="64" max="64" width="21.85546875" customWidth="1"/>
    <col min="65" max="65" width="21.42578125" customWidth="1"/>
    <col min="66" max="66" width="16.42578125" bestFit="1" customWidth="1"/>
    <col min="67" max="67" width="5.140625" bestFit="1" customWidth="1"/>
    <col min="68" max="68" width="12.42578125" bestFit="1" customWidth="1"/>
    <col min="69" max="69" width="11.7109375" bestFit="1" customWidth="1"/>
    <col min="70" max="71" width="14" bestFit="1" customWidth="1"/>
  </cols>
  <sheetData>
    <row r="1" spans="1:56" ht="15.75" x14ac:dyDescent="0.25">
      <c r="A1" s="24" t="s">
        <v>32</v>
      </c>
      <c r="B1" s="76"/>
      <c r="C1" s="77"/>
      <c r="D1" s="77"/>
      <c r="E1" s="77"/>
      <c r="F1" s="21" t="s">
        <v>33</v>
      </c>
      <c r="G1" s="44"/>
      <c r="H1" s="14"/>
      <c r="I1" s="40"/>
      <c r="J1" s="34" t="s">
        <v>56</v>
      </c>
      <c r="K1" s="15"/>
      <c r="L1" s="15"/>
      <c r="M1" s="10"/>
      <c r="N1" s="33" t="s">
        <v>52</v>
      </c>
      <c r="O1" s="32" t="str">
        <f>W8</f>
        <v>-</v>
      </c>
      <c r="P1" s="32"/>
      <c r="Q1" s="33" t="s">
        <v>54</v>
      </c>
      <c r="R1" s="32" t="str">
        <f>AC8</f>
        <v>-</v>
      </c>
      <c r="S1" s="10"/>
      <c r="T1" s="10"/>
      <c r="U1" s="15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BB1" s="1" t="s">
        <v>41</v>
      </c>
      <c r="BC1" s="2" t="s">
        <v>43</v>
      </c>
      <c r="BD1" s="2"/>
    </row>
    <row r="2" spans="1:56" x14ac:dyDescent="0.25">
      <c r="A2" s="24" t="s">
        <v>34</v>
      </c>
      <c r="B2" s="76"/>
      <c r="C2" s="77"/>
      <c r="D2" s="77"/>
      <c r="E2" s="77"/>
      <c r="F2" s="21" t="s">
        <v>35</v>
      </c>
      <c r="G2" s="44"/>
      <c r="H2" s="16"/>
      <c r="I2" s="17"/>
      <c r="J2" s="15"/>
      <c r="K2" s="15"/>
      <c r="L2" s="15"/>
      <c r="M2" s="10"/>
      <c r="N2" s="33" t="s">
        <v>53</v>
      </c>
      <c r="O2" s="32" t="str">
        <f>Y8</f>
        <v>-</v>
      </c>
      <c r="P2" s="32"/>
      <c r="Q2" s="33" t="s">
        <v>55</v>
      </c>
      <c r="R2" s="32" t="str">
        <f>AE8</f>
        <v>-</v>
      </c>
      <c r="S2" s="10"/>
      <c r="T2" s="10"/>
      <c r="U2" s="15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BB2" s="1" t="s">
        <v>42</v>
      </c>
      <c r="BC2" s="2" t="s">
        <v>44</v>
      </c>
      <c r="BD2" s="2"/>
    </row>
    <row r="3" spans="1:56" x14ac:dyDescent="0.25">
      <c r="A3" s="24" t="s">
        <v>36</v>
      </c>
      <c r="B3" s="76"/>
      <c r="C3" s="77"/>
      <c r="D3" s="77"/>
      <c r="E3" s="77"/>
      <c r="F3" s="21" t="s">
        <v>37</v>
      </c>
      <c r="G3" s="44"/>
      <c r="H3" s="16"/>
      <c r="I3" s="17"/>
      <c r="J3" s="15"/>
      <c r="K3" s="15"/>
      <c r="L3" s="15"/>
      <c r="M3" s="12"/>
      <c r="N3" s="31" t="s">
        <v>57</v>
      </c>
      <c r="O3" s="32">
        <f>Z8</f>
        <v>0</v>
      </c>
      <c r="P3" s="32"/>
      <c r="Q3" s="31" t="s">
        <v>58</v>
      </c>
      <c r="R3" s="32">
        <f>IF(AF8&gt;=2,2,AF8)</f>
        <v>0</v>
      </c>
      <c r="S3" s="10"/>
      <c r="T3" s="10"/>
      <c r="U3" s="15"/>
      <c r="V3" s="10"/>
      <c r="W3" s="11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BB3" s="1" t="s">
        <v>15</v>
      </c>
    </row>
    <row r="4" spans="1:56" x14ac:dyDescent="0.25">
      <c r="A4" s="24" t="s">
        <v>38</v>
      </c>
      <c r="B4" s="76"/>
      <c r="C4" s="77"/>
      <c r="D4" s="77"/>
      <c r="E4" s="77"/>
      <c r="F4" s="21" t="s">
        <v>39</v>
      </c>
      <c r="G4" s="23">
        <v>60</v>
      </c>
      <c r="H4" s="18"/>
      <c r="I4" s="11"/>
      <c r="J4" s="15"/>
      <c r="K4" s="15"/>
      <c r="L4" s="15"/>
      <c r="M4" s="12"/>
      <c r="N4" s="10"/>
      <c r="O4" s="33"/>
      <c r="P4" s="32"/>
      <c r="Q4" s="10"/>
      <c r="R4" s="10"/>
      <c r="S4" s="10"/>
      <c r="T4" s="10"/>
      <c r="U4" s="15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BB4" s="1" t="s">
        <v>45</v>
      </c>
    </row>
    <row r="5" spans="1:56" x14ac:dyDescent="0.25">
      <c r="A5" s="25" t="s">
        <v>16</v>
      </c>
      <c r="B5" s="48" t="s">
        <v>40</v>
      </c>
      <c r="C5" s="78"/>
      <c r="D5" s="48"/>
      <c r="E5" s="48"/>
      <c r="F5" s="22" t="s">
        <v>17</v>
      </c>
      <c r="G5" s="61"/>
      <c r="H5" s="16"/>
      <c r="I5" s="17"/>
      <c r="J5" s="15"/>
      <c r="K5" s="15"/>
      <c r="L5" s="15"/>
      <c r="M5" s="12"/>
      <c r="N5" s="10"/>
      <c r="O5" s="10"/>
      <c r="P5" s="10"/>
      <c r="Q5" s="10"/>
      <c r="R5" s="10"/>
      <c r="S5" s="10"/>
      <c r="T5" s="10"/>
      <c r="U5" s="15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BB5" s="1" t="s">
        <v>46</v>
      </c>
    </row>
    <row r="6" spans="1:56" x14ac:dyDescent="0.25">
      <c r="A6" s="12"/>
      <c r="B6" s="13"/>
      <c r="C6" s="12"/>
      <c r="D6" s="12"/>
      <c r="E6" s="12"/>
      <c r="F6" s="12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56" s="3" customFormat="1" ht="60" x14ac:dyDescent="0.25">
      <c r="A7" s="4" t="s">
        <v>12</v>
      </c>
      <c r="B7" s="6" t="s">
        <v>0</v>
      </c>
      <c r="C7" s="5" t="s">
        <v>64</v>
      </c>
      <c r="D7" s="5" t="s">
        <v>63</v>
      </c>
      <c r="E7" s="5" t="s">
        <v>62</v>
      </c>
      <c r="F7" s="5" t="s">
        <v>14</v>
      </c>
      <c r="G7" s="6" t="s">
        <v>7</v>
      </c>
      <c r="H7" s="6" t="s">
        <v>13</v>
      </c>
      <c r="I7" s="6" t="s">
        <v>8</v>
      </c>
      <c r="J7" s="6" t="s">
        <v>18</v>
      </c>
      <c r="K7" s="6" t="s">
        <v>20</v>
      </c>
      <c r="L7" s="6" t="s">
        <v>3</v>
      </c>
      <c r="M7" s="37" t="s">
        <v>1</v>
      </c>
      <c r="N7" s="37" t="s">
        <v>49</v>
      </c>
      <c r="O7" s="37" t="s">
        <v>31</v>
      </c>
      <c r="P7" s="36" t="s">
        <v>2</v>
      </c>
      <c r="Q7" s="35" t="s">
        <v>51</v>
      </c>
      <c r="R7" s="35" t="s">
        <v>50</v>
      </c>
      <c r="S7" s="35" t="s">
        <v>19</v>
      </c>
      <c r="T7" s="38" t="s">
        <v>48</v>
      </c>
      <c r="U7" s="39" t="s">
        <v>11</v>
      </c>
      <c r="V7" s="29" t="s">
        <v>25</v>
      </c>
      <c r="W7" s="29" t="s">
        <v>21</v>
      </c>
      <c r="X7" s="30" t="s">
        <v>24</v>
      </c>
      <c r="Y7" s="30" t="s">
        <v>22</v>
      </c>
      <c r="Z7" s="30" t="s">
        <v>9</v>
      </c>
      <c r="AA7" s="30" t="s">
        <v>23</v>
      </c>
      <c r="AB7" s="30" t="s">
        <v>26</v>
      </c>
      <c r="AC7" s="29" t="s">
        <v>27</v>
      </c>
      <c r="AD7" s="29" t="s">
        <v>28</v>
      </c>
      <c r="AE7" s="30" t="s">
        <v>29</v>
      </c>
      <c r="AF7" s="30" t="s">
        <v>10</v>
      </c>
      <c r="AG7" s="30" t="s">
        <v>30</v>
      </c>
      <c r="AH7" s="6" t="s">
        <v>47</v>
      </c>
      <c r="AI7" s="6" t="s">
        <v>4</v>
      </c>
      <c r="AJ7" s="6" t="s">
        <v>5</v>
      </c>
      <c r="AK7" s="7" t="s">
        <v>6</v>
      </c>
      <c r="AL7" s="19"/>
      <c r="AM7" s="20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1:56" s="2" customFormat="1" x14ac:dyDescent="0.25">
      <c r="A8" s="64"/>
      <c r="B8" s="65"/>
      <c r="C8" s="66"/>
      <c r="D8" s="67"/>
      <c r="E8" s="68"/>
      <c r="F8" s="66"/>
      <c r="G8" s="66"/>
      <c r="H8" s="66"/>
      <c r="I8" s="66"/>
      <c r="J8" s="66"/>
      <c r="K8" s="66"/>
      <c r="L8" s="66"/>
      <c r="M8" s="49"/>
      <c r="N8" s="50" t="str">
        <f t="shared" ref="N8:N20" si="0">IF(I8="sim",AA8,V8)</f>
        <v/>
      </c>
      <c r="O8" s="51" t="str">
        <f t="shared" ref="O8:O17" si="1">IF(N8="","AUSENTE",(IF(N8&gt;=G$4,"HABILITADO","INABILITADO")))</f>
        <v>AUSENTE</v>
      </c>
      <c r="P8" s="62"/>
      <c r="Q8" s="50" t="str">
        <f t="shared" ref="Q8:Q20" si="2">IF(I8="sim",AG8,AB8)</f>
        <v/>
      </c>
      <c r="R8" s="50" t="str">
        <f t="shared" ref="R8:R20" si="3">IF(O8="HABILITADO",(IF(P8="",N8,N8+Q8)),"")</f>
        <v/>
      </c>
      <c r="S8" s="66"/>
      <c r="T8" s="79"/>
      <c r="U8" s="52">
        <f t="shared" ref="U8:U20" si="4">INT((T8-L8)/365.25)</f>
        <v>0</v>
      </c>
      <c r="V8" s="53" t="str">
        <f t="shared" ref="V8:V20" si="5">IF(M8="","",(IF(I8="não",M8,"")))</f>
        <v/>
      </c>
      <c r="W8" s="53" t="str">
        <f>IFERROR(AVERAGEIF(V:V,"&gt;=60"),"-")</f>
        <v>-</v>
      </c>
      <c r="X8" s="53" t="str">
        <f t="shared" ref="X8:X20" si="6">IF(M8="","",(IF(I8="sim",M8,"")))</f>
        <v/>
      </c>
      <c r="Y8" s="53" t="str">
        <f>IFERROR(AVERAGEIF(X:X,"&gt;=60"),"-")</f>
        <v>-</v>
      </c>
      <c r="Z8" s="53">
        <f t="shared" ref="Z8:Z20" si="7">IFERROR(IF($W$8&gt;$Y$8,($W$8-$Y$8)/$Y$8,0),0)</f>
        <v>0</v>
      </c>
      <c r="AA8" s="53" t="str">
        <f t="shared" ref="AA8:AA20" si="8">IFERROR(IF(I8="sim",(1+$Z$8)*X8,""),"")</f>
        <v/>
      </c>
      <c r="AB8" s="53" t="str">
        <f t="shared" ref="AB8:AB20" si="9">IF(P8="","",(IF(I8="não",P8,"")))</f>
        <v/>
      </c>
      <c r="AC8" s="53" t="str">
        <f>IFERROR(AVERAGEIF(AB:AB,"&gt;0"),"-")</f>
        <v>-</v>
      </c>
      <c r="AD8" s="53" t="str">
        <f t="shared" ref="AD8:AD20" si="10">IF(P8="","",(IF(I8="sim",P8,"")))</f>
        <v/>
      </c>
      <c r="AE8" s="53" t="str">
        <f>IFERROR(AVERAGEIF(AD:AD,"&gt;0"),"-")</f>
        <v>-</v>
      </c>
      <c r="AF8" s="53">
        <f t="shared" ref="AF8:AF20" si="11">IFERROR(IF($AC$8&gt;$AE$8,($AC$8-$AE$8)/$AE$8,0),0)</f>
        <v>0</v>
      </c>
      <c r="AG8" s="53" t="str">
        <f t="shared" ref="AG8:AG20" si="12">IFERROR(IF(AF8&lt;=2,(IF(I8="sim",(1+$AF$8)*AD8,"")),(IF(I8="sim",3*AD8,""))),"")</f>
        <v/>
      </c>
      <c r="AH8" s="66"/>
      <c r="AI8" s="66"/>
      <c r="AJ8" s="66"/>
      <c r="AK8" s="74"/>
      <c r="AL8" s="15"/>
      <c r="AM8" s="20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</row>
    <row r="9" spans="1:56" s="2" customFormat="1" x14ac:dyDescent="0.25">
      <c r="A9" s="64"/>
      <c r="B9" s="65"/>
      <c r="C9" s="66"/>
      <c r="D9" s="67"/>
      <c r="E9" s="68"/>
      <c r="F9" s="66"/>
      <c r="G9" s="66"/>
      <c r="H9" s="66"/>
      <c r="I9" s="66"/>
      <c r="J9" s="66"/>
      <c r="K9" s="66"/>
      <c r="L9" s="66"/>
      <c r="M9" s="49"/>
      <c r="N9" s="50" t="str">
        <f t="shared" si="0"/>
        <v/>
      </c>
      <c r="O9" s="51" t="str">
        <f t="shared" si="1"/>
        <v>AUSENTE</v>
      </c>
      <c r="P9" s="49"/>
      <c r="Q9" s="50" t="str">
        <f t="shared" si="2"/>
        <v/>
      </c>
      <c r="R9" s="50" t="str">
        <f t="shared" si="3"/>
        <v/>
      </c>
      <c r="S9" s="66"/>
      <c r="T9" s="79"/>
      <c r="U9" s="52">
        <f t="shared" si="4"/>
        <v>0</v>
      </c>
      <c r="V9" s="53" t="str">
        <f t="shared" si="5"/>
        <v/>
      </c>
      <c r="W9" s="53" t="str">
        <f>IFERROR(AVERAGEIF(V:V,"&gt;=60"),"-")</f>
        <v>-</v>
      </c>
      <c r="X9" s="53" t="str">
        <f t="shared" si="6"/>
        <v/>
      </c>
      <c r="Y9" s="53" t="str">
        <f>IFERROR(AVERAGEIF(X:X,"&gt;=60"),"-")</f>
        <v>-</v>
      </c>
      <c r="Z9" s="53">
        <f t="shared" si="7"/>
        <v>0</v>
      </c>
      <c r="AA9" s="53" t="str">
        <f t="shared" si="8"/>
        <v/>
      </c>
      <c r="AB9" s="53" t="str">
        <f t="shared" si="9"/>
        <v/>
      </c>
      <c r="AC9" s="53" t="str">
        <f>IFERROR(AVERAGEIF(AB:AB,"&gt;0"),"-")</f>
        <v>-</v>
      </c>
      <c r="AD9" s="53" t="str">
        <f t="shared" si="10"/>
        <v/>
      </c>
      <c r="AE9" s="53" t="str">
        <f>IFERROR(AVERAGEIF(AD:AD,"&gt;0"),"-")</f>
        <v>-</v>
      </c>
      <c r="AF9" s="53">
        <f t="shared" si="11"/>
        <v>0</v>
      </c>
      <c r="AG9" s="53" t="str">
        <f t="shared" si="12"/>
        <v/>
      </c>
      <c r="AH9" s="66"/>
      <c r="AI9" s="66"/>
      <c r="AJ9" s="66"/>
      <c r="AK9" s="74"/>
      <c r="AL9" s="15"/>
      <c r="AM9" s="19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6" s="2" customFormat="1" x14ac:dyDescent="0.25">
      <c r="A10" s="64"/>
      <c r="B10" s="65"/>
      <c r="C10" s="66"/>
      <c r="D10" s="67"/>
      <c r="E10" s="68"/>
      <c r="F10" s="66"/>
      <c r="G10" s="66"/>
      <c r="H10" s="66"/>
      <c r="I10" s="66"/>
      <c r="J10" s="66"/>
      <c r="K10" s="66"/>
      <c r="L10" s="66"/>
      <c r="M10" s="49"/>
      <c r="N10" s="50" t="str">
        <f t="shared" si="0"/>
        <v/>
      </c>
      <c r="O10" s="51" t="str">
        <f t="shared" si="1"/>
        <v>AUSENTE</v>
      </c>
      <c r="P10" s="49"/>
      <c r="Q10" s="50" t="str">
        <f t="shared" si="2"/>
        <v/>
      </c>
      <c r="R10" s="50" t="str">
        <f t="shared" si="3"/>
        <v/>
      </c>
      <c r="S10" s="66"/>
      <c r="T10" s="79"/>
      <c r="U10" s="52">
        <f t="shared" si="4"/>
        <v>0</v>
      </c>
      <c r="V10" s="53" t="str">
        <f t="shared" si="5"/>
        <v/>
      </c>
      <c r="W10" s="53" t="str">
        <f>IFERROR(AVERAGEIF(V:V,"&gt;=60"),"-")</f>
        <v>-</v>
      </c>
      <c r="X10" s="53" t="str">
        <f t="shared" si="6"/>
        <v/>
      </c>
      <c r="Y10" s="53" t="str">
        <f>IFERROR(AVERAGEIF(X:X,"&gt;=60"),"-")</f>
        <v>-</v>
      </c>
      <c r="Z10" s="53">
        <f t="shared" si="7"/>
        <v>0</v>
      </c>
      <c r="AA10" s="53" t="str">
        <f t="shared" si="8"/>
        <v/>
      </c>
      <c r="AB10" s="53" t="str">
        <f t="shared" si="9"/>
        <v/>
      </c>
      <c r="AC10" s="53" t="str">
        <f>IFERROR(AVERAGEIF(AB:AB,"&gt;0"),"-")</f>
        <v>-</v>
      </c>
      <c r="AD10" s="53" t="str">
        <f t="shared" si="10"/>
        <v/>
      </c>
      <c r="AE10" s="53" t="str">
        <f>IFERROR(AVERAGEIF(AD:AD,"&gt;0"),"-")</f>
        <v>-</v>
      </c>
      <c r="AF10" s="53">
        <f t="shared" si="11"/>
        <v>0</v>
      </c>
      <c r="AG10" s="53" t="str">
        <f t="shared" si="12"/>
        <v/>
      </c>
      <c r="AH10" s="66"/>
      <c r="AI10" s="66"/>
      <c r="AJ10" s="66"/>
      <c r="AK10" s="74"/>
      <c r="AL10" s="15"/>
      <c r="AM10" s="19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56" s="2" customFormat="1" x14ac:dyDescent="0.25">
      <c r="A11" s="64"/>
      <c r="B11" s="65"/>
      <c r="C11" s="66"/>
      <c r="D11" s="67"/>
      <c r="E11" s="68"/>
      <c r="F11" s="66"/>
      <c r="G11" s="66"/>
      <c r="H11" s="66"/>
      <c r="I11" s="66"/>
      <c r="J11" s="66"/>
      <c r="K11" s="66"/>
      <c r="L11" s="66"/>
      <c r="M11" s="49"/>
      <c r="N11" s="50" t="str">
        <f t="shared" si="0"/>
        <v/>
      </c>
      <c r="O11" s="51" t="str">
        <f t="shared" si="1"/>
        <v>AUSENTE</v>
      </c>
      <c r="P11" s="49"/>
      <c r="Q11" s="50" t="str">
        <f t="shared" si="2"/>
        <v/>
      </c>
      <c r="R11" s="50" t="str">
        <f t="shared" si="3"/>
        <v/>
      </c>
      <c r="S11" s="66"/>
      <c r="T11" s="79"/>
      <c r="U11" s="52">
        <f t="shared" si="4"/>
        <v>0</v>
      </c>
      <c r="V11" s="53" t="str">
        <f t="shared" si="5"/>
        <v/>
      </c>
      <c r="W11" s="53" t="str">
        <f>IFERROR(AVERAGEIF(V:V,"&gt;=60"),"-")</f>
        <v>-</v>
      </c>
      <c r="X11" s="53" t="str">
        <f t="shared" si="6"/>
        <v/>
      </c>
      <c r="Y11" s="53" t="str">
        <f>IFERROR(AVERAGEIF(X:X,"&gt;=60"),"-")</f>
        <v>-</v>
      </c>
      <c r="Z11" s="53">
        <f t="shared" si="7"/>
        <v>0</v>
      </c>
      <c r="AA11" s="53" t="str">
        <f t="shared" si="8"/>
        <v/>
      </c>
      <c r="AB11" s="53" t="str">
        <f t="shared" si="9"/>
        <v/>
      </c>
      <c r="AC11" s="53" t="str">
        <f>IFERROR(AVERAGEIF(AB:AB,"&gt;0"),"-")</f>
        <v>-</v>
      </c>
      <c r="AD11" s="53" t="str">
        <f t="shared" si="10"/>
        <v/>
      </c>
      <c r="AE11" s="53" t="str">
        <f>IFERROR(AVERAGEIF(AD:AD,"&gt;0"),"-")</f>
        <v>-</v>
      </c>
      <c r="AF11" s="53">
        <f t="shared" si="11"/>
        <v>0</v>
      </c>
      <c r="AG11" s="53" t="str">
        <f t="shared" si="12"/>
        <v/>
      </c>
      <c r="AH11" s="66"/>
      <c r="AI11" s="66"/>
      <c r="AJ11" s="66"/>
      <c r="AK11" s="74"/>
      <c r="AL11" s="15"/>
      <c r="AM11" s="19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56" x14ac:dyDescent="0.25">
      <c r="A12" s="64"/>
      <c r="B12" s="65"/>
      <c r="C12" s="66"/>
      <c r="D12" s="67"/>
      <c r="E12" s="68"/>
      <c r="F12" s="66"/>
      <c r="G12" s="66"/>
      <c r="H12" s="66"/>
      <c r="I12" s="66"/>
      <c r="J12" s="66"/>
      <c r="K12" s="66"/>
      <c r="L12" s="66"/>
      <c r="M12" s="49"/>
      <c r="N12" s="50" t="str">
        <f t="shared" si="0"/>
        <v/>
      </c>
      <c r="O12" s="51" t="str">
        <f t="shared" si="1"/>
        <v>AUSENTE</v>
      </c>
      <c r="P12" s="49"/>
      <c r="Q12" s="50" t="str">
        <f t="shared" si="2"/>
        <v/>
      </c>
      <c r="R12" s="50" t="str">
        <f t="shared" si="3"/>
        <v/>
      </c>
      <c r="S12" s="66"/>
      <c r="T12" s="79"/>
      <c r="U12" s="52">
        <f t="shared" si="4"/>
        <v>0</v>
      </c>
      <c r="V12" s="53" t="str">
        <f t="shared" si="5"/>
        <v/>
      </c>
      <c r="W12" s="53" t="str">
        <f>IFERROR(AVERAGEIF(V:V,"&gt;=60"),"-")</f>
        <v>-</v>
      </c>
      <c r="X12" s="53" t="str">
        <f t="shared" si="6"/>
        <v/>
      </c>
      <c r="Y12" s="53" t="str">
        <f>IFERROR(AVERAGEIF(X:X,"&gt;=60"),"-")</f>
        <v>-</v>
      </c>
      <c r="Z12" s="53">
        <f t="shared" si="7"/>
        <v>0</v>
      </c>
      <c r="AA12" s="53" t="str">
        <f t="shared" si="8"/>
        <v/>
      </c>
      <c r="AB12" s="53" t="str">
        <f t="shared" si="9"/>
        <v/>
      </c>
      <c r="AC12" s="53" t="str">
        <f>IFERROR(AVERAGEIF(AB:AB,"&gt;0"),"-")</f>
        <v>-</v>
      </c>
      <c r="AD12" s="53" t="str">
        <f t="shared" si="10"/>
        <v/>
      </c>
      <c r="AE12" s="53" t="str">
        <f>IFERROR(AVERAGEIF(AD:AD,"&gt;0"),"-")</f>
        <v>-</v>
      </c>
      <c r="AF12" s="53">
        <f t="shared" si="11"/>
        <v>0</v>
      </c>
      <c r="AG12" s="53" t="str">
        <f t="shared" si="12"/>
        <v/>
      </c>
      <c r="AH12" s="66"/>
      <c r="AI12" s="66"/>
      <c r="AJ12" s="66"/>
      <c r="AK12" s="74"/>
      <c r="AM12" s="19"/>
    </row>
    <row r="13" spans="1:56" x14ac:dyDescent="0.25">
      <c r="A13" s="64"/>
      <c r="B13" s="67"/>
      <c r="C13" s="68"/>
      <c r="D13" s="67"/>
      <c r="E13" s="68"/>
      <c r="F13" s="68"/>
      <c r="G13" s="66"/>
      <c r="H13" s="66"/>
      <c r="I13" s="66"/>
      <c r="J13" s="66"/>
      <c r="K13" s="66"/>
      <c r="L13" s="68"/>
      <c r="M13" s="54"/>
      <c r="N13" s="50" t="str">
        <f t="shared" si="0"/>
        <v/>
      </c>
      <c r="O13" s="51" t="str">
        <f t="shared" si="1"/>
        <v>AUSENTE</v>
      </c>
      <c r="P13" s="49"/>
      <c r="Q13" s="50" t="str">
        <f t="shared" si="2"/>
        <v/>
      </c>
      <c r="R13" s="50" t="str">
        <f t="shared" si="3"/>
        <v/>
      </c>
      <c r="S13" s="66"/>
      <c r="T13" s="79"/>
      <c r="U13" s="52">
        <f t="shared" si="4"/>
        <v>0</v>
      </c>
      <c r="V13" s="53" t="str">
        <f t="shared" si="5"/>
        <v/>
      </c>
      <c r="W13" s="53" t="str">
        <f>IFERROR(AVERAGEIF(V:V,"&gt;=60"),"-")</f>
        <v>-</v>
      </c>
      <c r="X13" s="53" t="str">
        <f t="shared" si="6"/>
        <v/>
      </c>
      <c r="Y13" s="53" t="str">
        <f>IFERROR(AVERAGEIF(X:X,"&gt;=60"),"-")</f>
        <v>-</v>
      </c>
      <c r="Z13" s="53">
        <f t="shared" si="7"/>
        <v>0</v>
      </c>
      <c r="AA13" s="53" t="str">
        <f t="shared" si="8"/>
        <v/>
      </c>
      <c r="AB13" s="53" t="str">
        <f t="shared" si="9"/>
        <v/>
      </c>
      <c r="AC13" s="53" t="str">
        <f>IFERROR(AVERAGEIF(AB:AB,"&gt;0"),"-")</f>
        <v>-</v>
      </c>
      <c r="AD13" s="53" t="str">
        <f t="shared" si="10"/>
        <v/>
      </c>
      <c r="AE13" s="53" t="str">
        <f>IFERROR(AVERAGEIF(AD:AD,"&gt;0"),"-")</f>
        <v>-</v>
      </c>
      <c r="AF13" s="53">
        <f t="shared" si="11"/>
        <v>0</v>
      </c>
      <c r="AG13" s="53" t="str">
        <f t="shared" si="12"/>
        <v/>
      </c>
      <c r="AH13" s="66"/>
      <c r="AI13" s="66"/>
      <c r="AJ13" s="66"/>
      <c r="AK13" s="74"/>
      <c r="AM13" s="19"/>
    </row>
    <row r="14" spans="1:56" x14ac:dyDescent="0.25">
      <c r="A14" s="64"/>
      <c r="B14" s="67"/>
      <c r="C14" s="68"/>
      <c r="D14" s="67"/>
      <c r="E14" s="68"/>
      <c r="F14" s="68"/>
      <c r="G14" s="66"/>
      <c r="H14" s="66"/>
      <c r="I14" s="66"/>
      <c r="J14" s="66"/>
      <c r="K14" s="66"/>
      <c r="L14" s="68"/>
      <c r="M14" s="54"/>
      <c r="N14" s="50" t="str">
        <f t="shared" si="0"/>
        <v/>
      </c>
      <c r="O14" s="51" t="str">
        <f t="shared" si="1"/>
        <v>AUSENTE</v>
      </c>
      <c r="P14" s="49"/>
      <c r="Q14" s="50" t="str">
        <f t="shared" si="2"/>
        <v/>
      </c>
      <c r="R14" s="50" t="str">
        <f t="shared" si="3"/>
        <v/>
      </c>
      <c r="S14" s="66"/>
      <c r="T14" s="79"/>
      <c r="U14" s="52">
        <f t="shared" si="4"/>
        <v>0</v>
      </c>
      <c r="V14" s="53" t="str">
        <f t="shared" si="5"/>
        <v/>
      </c>
      <c r="W14" s="53" t="str">
        <f>IFERROR(AVERAGEIF(V:V,"&gt;=60"),"-")</f>
        <v>-</v>
      </c>
      <c r="X14" s="53" t="str">
        <f t="shared" si="6"/>
        <v/>
      </c>
      <c r="Y14" s="53" t="str">
        <f>IFERROR(AVERAGEIF(X:X,"&gt;=60"),"-")</f>
        <v>-</v>
      </c>
      <c r="Z14" s="53">
        <f t="shared" si="7"/>
        <v>0</v>
      </c>
      <c r="AA14" s="53" t="str">
        <f t="shared" si="8"/>
        <v/>
      </c>
      <c r="AB14" s="53" t="str">
        <f t="shared" si="9"/>
        <v/>
      </c>
      <c r="AC14" s="53" t="str">
        <f>IFERROR(AVERAGEIF(AB:AB,"&gt;0"),"-")</f>
        <v>-</v>
      </c>
      <c r="AD14" s="53" t="str">
        <f t="shared" si="10"/>
        <v/>
      </c>
      <c r="AE14" s="53" t="str">
        <f>IFERROR(AVERAGEIF(AD:AD,"&gt;0"),"-")</f>
        <v>-</v>
      </c>
      <c r="AF14" s="53">
        <f t="shared" si="11"/>
        <v>0</v>
      </c>
      <c r="AG14" s="53" t="str">
        <f t="shared" si="12"/>
        <v/>
      </c>
      <c r="AH14" s="66"/>
      <c r="AI14" s="66"/>
      <c r="AJ14" s="66"/>
      <c r="AK14" s="74"/>
      <c r="AM14" s="19"/>
    </row>
    <row r="15" spans="1:56" x14ac:dyDescent="0.25">
      <c r="A15" s="64"/>
      <c r="B15" s="67"/>
      <c r="C15" s="68"/>
      <c r="D15" s="67"/>
      <c r="E15" s="68"/>
      <c r="F15" s="68"/>
      <c r="G15" s="66"/>
      <c r="H15" s="66"/>
      <c r="I15" s="66"/>
      <c r="J15" s="66"/>
      <c r="K15" s="66"/>
      <c r="L15" s="68"/>
      <c r="M15" s="54"/>
      <c r="N15" s="50" t="str">
        <f t="shared" si="0"/>
        <v/>
      </c>
      <c r="O15" s="51" t="str">
        <f t="shared" si="1"/>
        <v>AUSENTE</v>
      </c>
      <c r="P15" s="49"/>
      <c r="Q15" s="50" t="str">
        <f t="shared" si="2"/>
        <v/>
      </c>
      <c r="R15" s="50" t="str">
        <f t="shared" si="3"/>
        <v/>
      </c>
      <c r="S15" s="66"/>
      <c r="T15" s="79"/>
      <c r="U15" s="52">
        <f t="shared" si="4"/>
        <v>0</v>
      </c>
      <c r="V15" s="53" t="str">
        <f t="shared" si="5"/>
        <v/>
      </c>
      <c r="W15" s="53" t="str">
        <f>IFERROR(AVERAGEIF(V:V,"&gt;=60"),"-")</f>
        <v>-</v>
      </c>
      <c r="X15" s="53" t="str">
        <f t="shared" si="6"/>
        <v/>
      </c>
      <c r="Y15" s="53" t="str">
        <f>IFERROR(AVERAGEIF(X:X,"&gt;=60"),"-")</f>
        <v>-</v>
      </c>
      <c r="Z15" s="53">
        <f t="shared" si="7"/>
        <v>0</v>
      </c>
      <c r="AA15" s="53" t="str">
        <f t="shared" si="8"/>
        <v/>
      </c>
      <c r="AB15" s="53" t="str">
        <f t="shared" si="9"/>
        <v/>
      </c>
      <c r="AC15" s="53" t="str">
        <f>IFERROR(AVERAGEIF(AB:AB,"&gt;0"),"-")</f>
        <v>-</v>
      </c>
      <c r="AD15" s="53" t="str">
        <f t="shared" si="10"/>
        <v/>
      </c>
      <c r="AE15" s="53" t="str">
        <f>IFERROR(AVERAGEIF(AD:AD,"&gt;0"),"-")</f>
        <v>-</v>
      </c>
      <c r="AF15" s="53">
        <f t="shared" si="11"/>
        <v>0</v>
      </c>
      <c r="AG15" s="53" t="str">
        <f t="shared" si="12"/>
        <v/>
      </c>
      <c r="AH15" s="66"/>
      <c r="AI15" s="66"/>
      <c r="AJ15" s="66"/>
      <c r="AK15" s="74"/>
      <c r="AM15" s="19"/>
    </row>
    <row r="16" spans="1:56" x14ac:dyDescent="0.25">
      <c r="A16" s="64"/>
      <c r="B16" s="67"/>
      <c r="C16" s="68"/>
      <c r="D16" s="67"/>
      <c r="E16" s="68"/>
      <c r="F16" s="68"/>
      <c r="G16" s="66"/>
      <c r="H16" s="66"/>
      <c r="I16" s="66"/>
      <c r="J16" s="66"/>
      <c r="K16" s="66"/>
      <c r="L16" s="68"/>
      <c r="M16" s="54"/>
      <c r="N16" s="50" t="str">
        <f t="shared" si="0"/>
        <v/>
      </c>
      <c r="O16" s="51" t="str">
        <f t="shared" si="1"/>
        <v>AUSENTE</v>
      </c>
      <c r="P16" s="49"/>
      <c r="Q16" s="50" t="str">
        <f t="shared" si="2"/>
        <v/>
      </c>
      <c r="R16" s="50" t="str">
        <f t="shared" si="3"/>
        <v/>
      </c>
      <c r="S16" s="66"/>
      <c r="T16" s="79"/>
      <c r="U16" s="52">
        <f t="shared" si="4"/>
        <v>0</v>
      </c>
      <c r="V16" s="53" t="str">
        <f t="shared" si="5"/>
        <v/>
      </c>
      <c r="W16" s="53" t="str">
        <f>IFERROR(AVERAGEIF(V:V,"&gt;=60"),"-")</f>
        <v>-</v>
      </c>
      <c r="X16" s="53" t="str">
        <f t="shared" si="6"/>
        <v/>
      </c>
      <c r="Y16" s="53" t="str">
        <f>IFERROR(AVERAGEIF(X:X,"&gt;=60"),"-")</f>
        <v>-</v>
      </c>
      <c r="Z16" s="53">
        <f t="shared" si="7"/>
        <v>0</v>
      </c>
      <c r="AA16" s="53" t="str">
        <f t="shared" si="8"/>
        <v/>
      </c>
      <c r="AB16" s="53" t="str">
        <f t="shared" si="9"/>
        <v/>
      </c>
      <c r="AC16" s="53" t="str">
        <f>IFERROR(AVERAGEIF(AB:AB,"&gt;0"),"-")</f>
        <v>-</v>
      </c>
      <c r="AD16" s="53" t="str">
        <f t="shared" si="10"/>
        <v/>
      </c>
      <c r="AE16" s="53" t="str">
        <f>IFERROR(AVERAGEIF(AD:AD,"&gt;0"),"-")</f>
        <v>-</v>
      </c>
      <c r="AF16" s="53">
        <f t="shared" si="11"/>
        <v>0</v>
      </c>
      <c r="AG16" s="53" t="str">
        <f t="shared" si="12"/>
        <v/>
      </c>
      <c r="AH16" s="66"/>
      <c r="AI16" s="66"/>
      <c r="AJ16" s="66"/>
      <c r="AK16" s="74"/>
      <c r="AM16" s="19"/>
    </row>
    <row r="17" spans="1:39" x14ac:dyDescent="0.25">
      <c r="A17" s="69"/>
      <c r="B17" s="70"/>
      <c r="C17" s="71"/>
      <c r="D17" s="67"/>
      <c r="E17" s="68"/>
      <c r="F17" s="71"/>
      <c r="G17" s="72"/>
      <c r="H17" s="72"/>
      <c r="I17" s="72"/>
      <c r="J17" s="72"/>
      <c r="K17" s="72"/>
      <c r="L17" s="71"/>
      <c r="M17" s="55"/>
      <c r="N17" s="56" t="str">
        <f t="shared" si="0"/>
        <v/>
      </c>
      <c r="O17" s="57" t="str">
        <f t="shared" si="1"/>
        <v>AUSENTE</v>
      </c>
      <c r="P17" s="63"/>
      <c r="Q17" s="56" t="str">
        <f t="shared" si="2"/>
        <v/>
      </c>
      <c r="R17" s="56" t="str">
        <f t="shared" si="3"/>
        <v/>
      </c>
      <c r="S17" s="72"/>
      <c r="T17" s="80"/>
      <c r="U17" s="58">
        <f t="shared" si="4"/>
        <v>0</v>
      </c>
      <c r="V17" s="59" t="str">
        <f t="shared" si="5"/>
        <v/>
      </c>
      <c r="W17" s="59" t="str">
        <f>IFERROR(AVERAGEIF(V:V,"&gt;=60"),"-")</f>
        <v>-</v>
      </c>
      <c r="X17" s="59" t="str">
        <f t="shared" si="6"/>
        <v/>
      </c>
      <c r="Y17" s="59" t="str">
        <f>IFERROR(AVERAGEIF(X:X,"&gt;=60"),"-")</f>
        <v>-</v>
      </c>
      <c r="Z17" s="59">
        <f t="shared" si="7"/>
        <v>0</v>
      </c>
      <c r="AA17" s="59" t="str">
        <f t="shared" si="8"/>
        <v/>
      </c>
      <c r="AB17" s="59" t="str">
        <f t="shared" si="9"/>
        <v/>
      </c>
      <c r="AC17" s="59" t="str">
        <f>IFERROR(AVERAGEIF(AB:AB,"&gt;0"),"-")</f>
        <v>-</v>
      </c>
      <c r="AD17" s="59" t="str">
        <f t="shared" si="10"/>
        <v/>
      </c>
      <c r="AE17" s="59" t="str">
        <f>IFERROR(AVERAGEIF(AD:AD,"&gt;0"),"-")</f>
        <v>-</v>
      </c>
      <c r="AF17" s="59">
        <f t="shared" si="11"/>
        <v>0</v>
      </c>
      <c r="AG17" s="59" t="str">
        <f t="shared" si="12"/>
        <v/>
      </c>
      <c r="AH17" s="72"/>
      <c r="AI17" s="72"/>
      <c r="AJ17" s="72"/>
      <c r="AK17" s="75"/>
      <c r="AM17" s="19"/>
    </row>
    <row r="18" spans="1:39" x14ac:dyDescent="0.25">
      <c r="A18" s="69"/>
      <c r="B18" s="73"/>
      <c r="C18" s="72"/>
      <c r="D18" s="67"/>
      <c r="E18" s="68"/>
      <c r="F18" s="72"/>
      <c r="G18" s="72"/>
      <c r="H18" s="72"/>
      <c r="I18" s="72"/>
      <c r="J18" s="72"/>
      <c r="K18" s="72"/>
      <c r="L18" s="72"/>
      <c r="M18" s="55"/>
      <c r="N18" s="56" t="str">
        <f t="shared" si="0"/>
        <v/>
      </c>
      <c r="O18" s="57" t="str">
        <f>IF(N18="","AUSENTE",(IF(N18&gt;=G$4,"HABILITADO","INABILITADO")))</f>
        <v>AUSENTE</v>
      </c>
      <c r="P18" s="63"/>
      <c r="Q18" s="56" t="str">
        <f t="shared" si="2"/>
        <v/>
      </c>
      <c r="R18" s="56" t="str">
        <f t="shared" si="3"/>
        <v/>
      </c>
      <c r="S18" s="72"/>
      <c r="T18" s="80"/>
      <c r="U18" s="58">
        <f t="shared" si="4"/>
        <v>0</v>
      </c>
      <c r="V18" s="59" t="str">
        <f t="shared" si="5"/>
        <v/>
      </c>
      <c r="W18" s="59" t="str">
        <f>IFERROR(AVERAGEIF(V:V,"&gt;=60"),"-")</f>
        <v>-</v>
      </c>
      <c r="X18" s="59" t="str">
        <f t="shared" si="6"/>
        <v/>
      </c>
      <c r="Y18" s="59" t="str">
        <f>IFERROR(AVERAGEIF(X:X,"&gt;=60"),"-")</f>
        <v>-</v>
      </c>
      <c r="Z18" s="59">
        <f t="shared" si="7"/>
        <v>0</v>
      </c>
      <c r="AA18" s="59" t="str">
        <f t="shared" si="8"/>
        <v/>
      </c>
      <c r="AB18" s="59" t="str">
        <f t="shared" si="9"/>
        <v/>
      </c>
      <c r="AC18" s="59" t="str">
        <f>IFERROR(AVERAGEIF(AB:AB,"&gt;0"),"-")</f>
        <v>-</v>
      </c>
      <c r="AD18" s="59" t="str">
        <f t="shared" si="10"/>
        <v/>
      </c>
      <c r="AE18" s="59" t="str">
        <f>IFERROR(AVERAGEIF(AD:AD,"&gt;0"),"-")</f>
        <v>-</v>
      </c>
      <c r="AF18" s="59">
        <f t="shared" si="11"/>
        <v>0</v>
      </c>
      <c r="AG18" s="59" t="str">
        <f t="shared" si="12"/>
        <v/>
      </c>
      <c r="AH18" s="72"/>
      <c r="AI18" s="72"/>
      <c r="AJ18" s="72"/>
      <c r="AK18" s="75"/>
    </row>
    <row r="19" spans="1:39" x14ac:dyDescent="0.25">
      <c r="A19" s="85"/>
      <c r="B19" s="86"/>
      <c r="C19" s="87"/>
      <c r="D19" s="90"/>
      <c r="E19" s="89"/>
      <c r="F19" s="87"/>
      <c r="G19" s="87"/>
      <c r="H19" s="87"/>
      <c r="I19" s="87"/>
      <c r="J19" s="87"/>
      <c r="K19" s="87"/>
      <c r="L19" s="87"/>
      <c r="M19" s="54"/>
      <c r="N19" s="81" t="str">
        <f>IF(I19="sim",AA19,V19)</f>
        <v/>
      </c>
      <c r="O19" s="82" t="str">
        <f>IF(N19="","AUSENTE",(IF(N19&gt;=G$4,"HABILITADO","INABILITADO")))</f>
        <v>AUSENTE</v>
      </c>
      <c r="P19" s="49"/>
      <c r="Q19" s="81" t="str">
        <f>IF(I19="sim",AG19,AB19)</f>
        <v/>
      </c>
      <c r="R19" s="81" t="str">
        <f>IF(O19="HABILITADO",(IF(P19="",N19,N19+Q19)),"")</f>
        <v/>
      </c>
      <c r="S19" s="87"/>
      <c r="T19" s="79"/>
      <c r="U19" s="83">
        <f>INT((T19-L19)/365.25)</f>
        <v>0</v>
      </c>
      <c r="V19" s="84" t="str">
        <f>IF(M19="","",(IF(I19="não",M19,"")))</f>
        <v/>
      </c>
      <c r="W19" s="84" t="str">
        <f>IFERROR(AVERAGEIF(V:V,"&gt;=60"),"-")</f>
        <v>-</v>
      </c>
      <c r="X19" s="84" t="str">
        <f>IF(M19="","",(IF(I19="sim",M19,"")))</f>
        <v/>
      </c>
      <c r="Y19" s="84" t="str">
        <f>IFERROR(AVERAGEIF(X:X,"&gt;=60"),"-")</f>
        <v>-</v>
      </c>
      <c r="Z19" s="84">
        <f>IFERROR(IF($W$8&gt;$Y$8,($W$8-$Y$8)/$Y$8,0),0)</f>
        <v>0</v>
      </c>
      <c r="AA19" s="84" t="str">
        <f>IFERROR(IF(I19="sim",(1+$Z$8)*X19,""),"")</f>
        <v/>
      </c>
      <c r="AB19" s="84" t="str">
        <f>IF(P19="","",(IF(I19="não",P19,"")))</f>
        <v/>
      </c>
      <c r="AC19" s="84" t="str">
        <f>IFERROR(AVERAGEIF(AB:AB,"&gt;0"),"-")</f>
        <v>-</v>
      </c>
      <c r="AD19" s="84" t="str">
        <f>IF(P19="","",(IF(I19="sim",P19,"")))</f>
        <v/>
      </c>
      <c r="AE19" s="84" t="str">
        <f>IFERROR(AVERAGEIF(AD:AD,"&gt;0"),"-")</f>
        <v>-</v>
      </c>
      <c r="AF19" s="84">
        <f>IFERROR(IF($AC$8&gt;$AE$8,($AC$8-$AE$8)/$AE$8,0),0)</f>
        <v>0</v>
      </c>
      <c r="AG19" s="84" t="str">
        <f>IFERROR(IF(AF19&lt;=2,(IF(I19="sim",(1+$AF$8)*AD19,"")),(IF(I19="sim",3*AD19,""))),"")</f>
        <v/>
      </c>
      <c r="AH19" s="87"/>
      <c r="AI19" s="87"/>
      <c r="AJ19" s="87"/>
      <c r="AK19" s="88"/>
    </row>
    <row r="20" spans="1:39" x14ac:dyDescent="0.25">
      <c r="A20" s="69"/>
      <c r="B20" s="73"/>
      <c r="C20" s="72"/>
      <c r="D20" s="67"/>
      <c r="E20" s="68"/>
      <c r="F20" s="72"/>
      <c r="G20" s="72"/>
      <c r="H20" s="72"/>
      <c r="I20" s="72"/>
      <c r="J20" s="72"/>
      <c r="K20" s="72"/>
      <c r="L20" s="72"/>
      <c r="M20" s="55"/>
      <c r="N20" s="56" t="str">
        <f t="shared" si="0"/>
        <v/>
      </c>
      <c r="O20" s="57" t="str">
        <f>IF(N20="","AUSENTE",(IF(N20&gt;=G$4,"HABILITADO","INABILITADO")))</f>
        <v>AUSENTE</v>
      </c>
      <c r="P20" s="63"/>
      <c r="Q20" s="56" t="str">
        <f t="shared" si="2"/>
        <v/>
      </c>
      <c r="R20" s="56" t="str">
        <f t="shared" si="3"/>
        <v/>
      </c>
      <c r="S20" s="72"/>
      <c r="T20" s="80"/>
      <c r="U20" s="58">
        <f t="shared" si="4"/>
        <v>0</v>
      </c>
      <c r="V20" s="59" t="str">
        <f t="shared" si="5"/>
        <v/>
      </c>
      <c r="W20" s="59" t="str">
        <f>IFERROR(AVERAGEIF(V:V,"&gt;=60"),"-")</f>
        <v>-</v>
      </c>
      <c r="X20" s="59" t="str">
        <f t="shared" si="6"/>
        <v/>
      </c>
      <c r="Y20" s="59" t="str">
        <f>IFERROR(AVERAGEIF(X:X,"&gt;=60"),"-")</f>
        <v>-</v>
      </c>
      <c r="Z20" s="59">
        <f t="shared" si="7"/>
        <v>0</v>
      </c>
      <c r="AA20" s="59" t="str">
        <f t="shared" si="8"/>
        <v/>
      </c>
      <c r="AB20" s="59" t="str">
        <f t="shared" si="9"/>
        <v/>
      </c>
      <c r="AC20" s="59" t="str">
        <f>IFERROR(AVERAGEIF(AB:AB,"&gt;0"),"-")</f>
        <v>-</v>
      </c>
      <c r="AD20" s="59" t="str">
        <f t="shared" si="10"/>
        <v/>
      </c>
      <c r="AE20" s="59" t="str">
        <f>IFERROR(AVERAGEIF(AD:AD,"&gt;0"),"-")</f>
        <v>-</v>
      </c>
      <c r="AF20" s="59">
        <f t="shared" si="11"/>
        <v>0</v>
      </c>
      <c r="AG20" s="59" t="str">
        <f t="shared" si="12"/>
        <v/>
      </c>
      <c r="AH20" s="72"/>
      <c r="AI20" s="72"/>
      <c r="AJ20" s="72"/>
      <c r="AK20" s="75"/>
    </row>
    <row r="21" spans="1:39" x14ac:dyDescent="0.25">
      <c r="A21" s="85"/>
      <c r="B21" s="86"/>
      <c r="C21" s="87"/>
      <c r="D21" s="67"/>
      <c r="E21" s="68"/>
      <c r="F21" s="87"/>
      <c r="G21" s="87"/>
      <c r="H21" s="87"/>
      <c r="I21" s="87"/>
      <c r="J21" s="87"/>
      <c r="K21" s="87"/>
      <c r="L21" s="87"/>
      <c r="M21" s="54"/>
      <c r="N21" s="81" t="str">
        <f t="shared" ref="N21:N23" si="13">IF(I21="sim",AA21,V21)</f>
        <v/>
      </c>
      <c r="O21" s="82" t="str">
        <f t="shared" ref="O21:O23" si="14">IF(N21="","AUSENTE",(IF(N21&gt;=G$4,"HABILITADO","INABILITADO")))</f>
        <v>AUSENTE</v>
      </c>
      <c r="P21" s="49"/>
      <c r="Q21" s="81" t="str">
        <f t="shared" ref="Q21:Q23" si="15">IF(I21="sim",AG21,AB21)</f>
        <v/>
      </c>
      <c r="R21" s="81" t="str">
        <f t="shared" ref="R21:R23" si="16">IF(O21="HABILITADO",(IF(P21="",N21,N21+Q21)),"")</f>
        <v/>
      </c>
      <c r="S21" s="87"/>
      <c r="T21" s="79"/>
      <c r="U21" s="83">
        <f t="shared" ref="U21:U23" si="17">INT((T21-L21)/365.25)</f>
        <v>0</v>
      </c>
      <c r="V21" s="84" t="str">
        <f t="shared" ref="V21:V23" si="18">IF(M21="","",(IF(I21="não",M21,"")))</f>
        <v/>
      </c>
      <c r="W21" s="84" t="str">
        <f>IFERROR(AVERAGEIF(V:V,"&gt;=60"),"-")</f>
        <v>-</v>
      </c>
      <c r="X21" s="84" t="str">
        <f t="shared" ref="X21:X23" si="19">IF(M21="","",(IF(I21="sim",M21,"")))</f>
        <v/>
      </c>
      <c r="Y21" s="84" t="str">
        <f>IFERROR(AVERAGEIF(X:X,"&gt;=60"),"-")</f>
        <v>-</v>
      </c>
      <c r="Z21" s="84">
        <f t="shared" ref="Z21:Z23" si="20">IFERROR(IF($W$8&gt;$Y$8,($W$8-$Y$8)/$Y$8,0),0)</f>
        <v>0</v>
      </c>
      <c r="AA21" s="84" t="str">
        <f t="shared" ref="AA21:AA23" si="21">IFERROR(IF(I21="sim",(1+$Z$8)*X21,""),"")</f>
        <v/>
      </c>
      <c r="AB21" s="84" t="str">
        <f t="shared" ref="AB21:AB23" si="22">IF(P21="","",(IF(I21="não",P21,"")))</f>
        <v/>
      </c>
      <c r="AC21" s="84" t="str">
        <f>IFERROR(AVERAGEIF(AB:AB,"&gt;0"),"-")</f>
        <v>-</v>
      </c>
      <c r="AD21" s="84" t="str">
        <f t="shared" ref="AD21:AD23" si="23">IF(P21="","",(IF(I21="sim",P21,"")))</f>
        <v/>
      </c>
      <c r="AE21" s="84" t="str">
        <f>IFERROR(AVERAGEIF(AD:AD,"&gt;0"),"-")</f>
        <v>-</v>
      </c>
      <c r="AF21" s="84">
        <f t="shared" ref="AF21:AF23" si="24">IFERROR(IF($AC$8&gt;$AE$8,($AC$8-$AE$8)/$AE$8,0),0)</f>
        <v>0</v>
      </c>
      <c r="AG21" s="84" t="str">
        <f t="shared" ref="AG21:AG23" si="25">IFERROR(IF(AF21&lt;=2,(IF(I21="sim",(1+$AF$8)*AD21,"")),(IF(I21="sim",3*AD21,""))),"")</f>
        <v/>
      </c>
      <c r="AH21" s="87"/>
      <c r="AI21" s="87"/>
      <c r="AJ21" s="87"/>
      <c r="AK21" s="88"/>
    </row>
    <row r="22" spans="1:39" x14ac:dyDescent="0.25">
      <c r="A22" s="85"/>
      <c r="B22" s="86"/>
      <c r="C22" s="87"/>
      <c r="D22" s="67"/>
      <c r="E22" s="68"/>
      <c r="F22" s="87"/>
      <c r="G22" s="87"/>
      <c r="H22" s="87"/>
      <c r="I22" s="87"/>
      <c r="J22" s="87"/>
      <c r="K22" s="87"/>
      <c r="L22" s="87"/>
      <c r="M22" s="54"/>
      <c r="N22" s="81" t="str">
        <f t="shared" si="13"/>
        <v/>
      </c>
      <c r="O22" s="82" t="str">
        <f t="shared" si="14"/>
        <v>AUSENTE</v>
      </c>
      <c r="P22" s="49"/>
      <c r="Q22" s="81" t="str">
        <f t="shared" si="15"/>
        <v/>
      </c>
      <c r="R22" s="81" t="str">
        <f t="shared" si="16"/>
        <v/>
      </c>
      <c r="S22" s="87"/>
      <c r="T22" s="79"/>
      <c r="U22" s="83">
        <f t="shared" si="17"/>
        <v>0</v>
      </c>
      <c r="V22" s="84" t="str">
        <f t="shared" si="18"/>
        <v/>
      </c>
      <c r="W22" s="84" t="str">
        <f>IFERROR(AVERAGEIF(V:V,"&gt;=60"),"-")</f>
        <v>-</v>
      </c>
      <c r="X22" s="84" t="str">
        <f t="shared" si="19"/>
        <v/>
      </c>
      <c r="Y22" s="84" t="str">
        <f>IFERROR(AVERAGEIF(X:X,"&gt;=60"),"-")</f>
        <v>-</v>
      </c>
      <c r="Z22" s="84">
        <f t="shared" si="20"/>
        <v>0</v>
      </c>
      <c r="AA22" s="84" t="str">
        <f t="shared" si="21"/>
        <v/>
      </c>
      <c r="AB22" s="84" t="str">
        <f t="shared" si="22"/>
        <v/>
      </c>
      <c r="AC22" s="84" t="str">
        <f>IFERROR(AVERAGEIF(AB:AB,"&gt;0"),"-")</f>
        <v>-</v>
      </c>
      <c r="AD22" s="84" t="str">
        <f t="shared" si="23"/>
        <v/>
      </c>
      <c r="AE22" s="84" t="str">
        <f>IFERROR(AVERAGEIF(AD:AD,"&gt;0"),"-")</f>
        <v>-</v>
      </c>
      <c r="AF22" s="84">
        <f t="shared" si="24"/>
        <v>0</v>
      </c>
      <c r="AG22" s="84" t="str">
        <f t="shared" si="25"/>
        <v/>
      </c>
      <c r="AH22" s="87"/>
      <c r="AI22" s="87"/>
      <c r="AJ22" s="87"/>
      <c r="AK22" s="88"/>
    </row>
    <row r="23" spans="1:39" x14ac:dyDescent="0.25">
      <c r="A23" s="85"/>
      <c r="B23" s="86"/>
      <c r="C23" s="87"/>
      <c r="D23" s="67"/>
      <c r="E23" s="68"/>
      <c r="F23" s="87"/>
      <c r="G23" s="87"/>
      <c r="H23" s="87"/>
      <c r="I23" s="87"/>
      <c r="J23" s="87"/>
      <c r="K23" s="87"/>
      <c r="L23" s="87"/>
      <c r="M23" s="54"/>
      <c r="N23" s="81" t="str">
        <f t="shared" si="13"/>
        <v/>
      </c>
      <c r="O23" s="82" t="str">
        <f t="shared" si="14"/>
        <v>AUSENTE</v>
      </c>
      <c r="P23" s="49"/>
      <c r="Q23" s="81" t="str">
        <f t="shared" si="15"/>
        <v/>
      </c>
      <c r="R23" s="81" t="str">
        <f t="shared" si="16"/>
        <v/>
      </c>
      <c r="S23" s="87"/>
      <c r="T23" s="79"/>
      <c r="U23" s="83">
        <f t="shared" si="17"/>
        <v>0</v>
      </c>
      <c r="V23" s="84" t="str">
        <f t="shared" si="18"/>
        <v/>
      </c>
      <c r="W23" s="84" t="str">
        <f>IFERROR(AVERAGEIF(V:V,"&gt;=60"),"-")</f>
        <v>-</v>
      </c>
      <c r="X23" s="84" t="str">
        <f t="shared" si="19"/>
        <v/>
      </c>
      <c r="Y23" s="84" t="str">
        <f>IFERROR(AVERAGEIF(X:X,"&gt;=60"),"-")</f>
        <v>-</v>
      </c>
      <c r="Z23" s="84">
        <f t="shared" si="20"/>
        <v>0</v>
      </c>
      <c r="AA23" s="84" t="str">
        <f t="shared" si="21"/>
        <v/>
      </c>
      <c r="AB23" s="84" t="str">
        <f t="shared" si="22"/>
        <v/>
      </c>
      <c r="AC23" s="84" t="str">
        <f>IFERROR(AVERAGEIF(AB:AB,"&gt;0"),"-")</f>
        <v>-</v>
      </c>
      <c r="AD23" s="84" t="str">
        <f t="shared" si="23"/>
        <v/>
      </c>
      <c r="AE23" s="84" t="str">
        <f>IFERROR(AVERAGEIF(AD:AD,"&gt;0"),"-")</f>
        <v>-</v>
      </c>
      <c r="AF23" s="84">
        <f t="shared" si="24"/>
        <v>0</v>
      </c>
      <c r="AG23" s="84" t="str">
        <f t="shared" si="25"/>
        <v/>
      </c>
      <c r="AH23" s="87"/>
      <c r="AI23" s="87"/>
      <c r="AJ23" s="87"/>
      <c r="AK23" s="88"/>
    </row>
    <row r="24" spans="1:39" x14ac:dyDescent="0.25">
      <c r="A24" s="85"/>
      <c r="B24" s="86"/>
      <c r="C24" s="87"/>
      <c r="D24" s="90"/>
      <c r="E24" s="89"/>
      <c r="F24" s="87"/>
      <c r="G24" s="87"/>
      <c r="H24" s="87"/>
      <c r="I24" s="87"/>
      <c r="J24" s="87"/>
      <c r="K24" s="87"/>
      <c r="L24" s="87"/>
      <c r="M24" s="54"/>
      <c r="N24" s="81" t="str">
        <f t="shared" ref="N24:N25" si="26">IF(I24="sim",AA24,V24)</f>
        <v/>
      </c>
      <c r="O24" s="82" t="str">
        <f t="shared" ref="O24:O25" si="27">IF(N24="","AUSENTE",(IF(N24&gt;=G$4,"HABILITADO","INABILITADO")))</f>
        <v>AUSENTE</v>
      </c>
      <c r="P24" s="49"/>
      <c r="Q24" s="81" t="str">
        <f t="shared" ref="Q24:Q25" si="28">IF(I24="sim",AG24,AB24)</f>
        <v/>
      </c>
      <c r="R24" s="81" t="str">
        <f t="shared" ref="R24:R25" si="29">IF(O24="HABILITADO",(IF(P24="",N24,N24+Q24)),"")</f>
        <v/>
      </c>
      <c r="S24" s="87"/>
      <c r="T24" s="79"/>
      <c r="U24" s="83">
        <f t="shared" ref="U24:U25" si="30">INT((T24-L24)/365.25)</f>
        <v>0</v>
      </c>
      <c r="V24" s="84" t="str">
        <f t="shared" ref="V24:V25" si="31">IF(M24="","",(IF(I24="não",M24,"")))</f>
        <v/>
      </c>
      <c r="W24" s="84" t="str">
        <f>IFERROR(AVERAGEIF(V:V,"&gt;=60"),"-")</f>
        <v>-</v>
      </c>
      <c r="X24" s="84" t="str">
        <f t="shared" ref="X24:X25" si="32">IF(M24="","",(IF(I24="sim",M24,"")))</f>
        <v/>
      </c>
      <c r="Y24" s="84" t="str">
        <f>IFERROR(AVERAGEIF(X:X,"&gt;=60"),"-")</f>
        <v>-</v>
      </c>
      <c r="Z24" s="84">
        <f t="shared" ref="Z24:Z25" si="33">IFERROR(IF($W$8&gt;$Y$8,($W$8-$Y$8)/$Y$8,0),0)</f>
        <v>0</v>
      </c>
      <c r="AA24" s="84" t="str">
        <f t="shared" ref="AA24:AA25" si="34">IFERROR(IF(I24="sim",(1+$Z$8)*X24,""),"")</f>
        <v/>
      </c>
      <c r="AB24" s="84" t="str">
        <f t="shared" ref="AB24:AB25" si="35">IF(P24="","",(IF(I24="não",P24,"")))</f>
        <v/>
      </c>
      <c r="AC24" s="84" t="str">
        <f>IFERROR(AVERAGEIF(AB:AB,"&gt;0"),"-")</f>
        <v>-</v>
      </c>
      <c r="AD24" s="84" t="str">
        <f t="shared" ref="AD24:AD25" si="36">IF(P24="","",(IF(I24="sim",P24,"")))</f>
        <v/>
      </c>
      <c r="AE24" s="84" t="str">
        <f>IFERROR(AVERAGEIF(AD:AD,"&gt;0"),"-")</f>
        <v>-</v>
      </c>
      <c r="AF24" s="84">
        <f t="shared" ref="AF24:AF25" si="37">IFERROR(IF($AC$8&gt;$AE$8,($AC$8-$AE$8)/$AE$8,0),0)</f>
        <v>0</v>
      </c>
      <c r="AG24" s="84" t="str">
        <f t="shared" ref="AG24:AG25" si="38">IFERROR(IF(AF24&lt;=2,(IF(I24="sim",(1+$AF$8)*AD24,"")),(IF(I24="sim",3*AD24,""))),"")</f>
        <v/>
      </c>
      <c r="AH24" s="87"/>
      <c r="AI24" s="87"/>
      <c r="AJ24" s="87"/>
      <c r="AK24" s="88"/>
    </row>
    <row r="25" spans="1:39" x14ac:dyDescent="0.25">
      <c r="A25" s="85"/>
      <c r="B25" s="86"/>
      <c r="C25" s="87"/>
      <c r="D25" s="90"/>
      <c r="E25" s="89"/>
      <c r="F25" s="87"/>
      <c r="G25" s="87"/>
      <c r="H25" s="87"/>
      <c r="I25" s="87"/>
      <c r="J25" s="87"/>
      <c r="K25" s="87"/>
      <c r="L25" s="87"/>
      <c r="M25" s="54"/>
      <c r="N25" s="81" t="str">
        <f t="shared" si="26"/>
        <v/>
      </c>
      <c r="O25" s="82" t="str">
        <f t="shared" si="27"/>
        <v>AUSENTE</v>
      </c>
      <c r="P25" s="49"/>
      <c r="Q25" s="81" t="str">
        <f t="shared" si="28"/>
        <v/>
      </c>
      <c r="R25" s="81" t="str">
        <f t="shared" si="29"/>
        <v/>
      </c>
      <c r="S25" s="87"/>
      <c r="T25" s="79"/>
      <c r="U25" s="83">
        <f t="shared" si="30"/>
        <v>0</v>
      </c>
      <c r="V25" s="84" t="str">
        <f t="shared" si="31"/>
        <v/>
      </c>
      <c r="W25" s="84" t="str">
        <f>IFERROR(AVERAGEIF(V:V,"&gt;=60"),"-")</f>
        <v>-</v>
      </c>
      <c r="X25" s="84" t="str">
        <f t="shared" si="32"/>
        <v/>
      </c>
      <c r="Y25" s="84" t="str">
        <f>IFERROR(AVERAGEIF(X:X,"&gt;=60"),"-")</f>
        <v>-</v>
      </c>
      <c r="Z25" s="84">
        <f t="shared" si="33"/>
        <v>0</v>
      </c>
      <c r="AA25" s="84" t="str">
        <f t="shared" si="34"/>
        <v/>
      </c>
      <c r="AB25" s="84" t="str">
        <f t="shared" si="35"/>
        <v/>
      </c>
      <c r="AC25" s="84" t="str">
        <f>IFERROR(AVERAGEIF(AB:AB,"&gt;0"),"-")</f>
        <v>-</v>
      </c>
      <c r="AD25" s="84" t="str">
        <f t="shared" si="36"/>
        <v/>
      </c>
      <c r="AE25" s="84" t="str">
        <f>IFERROR(AVERAGEIF(AD:AD,"&gt;0"),"-")</f>
        <v>-</v>
      </c>
      <c r="AF25" s="84">
        <f t="shared" si="37"/>
        <v>0</v>
      </c>
      <c r="AG25" s="84" t="str">
        <f t="shared" si="38"/>
        <v/>
      </c>
      <c r="AH25" s="87"/>
      <c r="AI25" s="87"/>
      <c r="AJ25" s="87"/>
      <c r="AK25" s="88"/>
    </row>
  </sheetData>
  <sheetProtection formatCells="0" formatColumns="0" formatRows="0" insertColumns="0" insertRows="0" insertHyperlinks="0" deleteColumns="0" deleteRows="0" selectLockedCells="1" sort="0" autoFilter="0" pivotTables="0"/>
  <phoneticPr fontId="15" type="noConversion"/>
  <conditionalFormatting sqref="H8:K25">
    <cfRule type="cellIs" dxfId="1" priority="2" operator="equal">
      <formula>"SIM"</formula>
    </cfRule>
  </conditionalFormatting>
  <conditionalFormatting sqref="U8:U25">
    <cfRule type="cellIs" dxfId="0" priority="1" operator="greaterThan">
      <formula>59</formula>
    </cfRule>
  </conditionalFormatting>
  <dataValidations count="2">
    <dataValidation type="list" allowBlank="1" showInputMessage="1" showErrorMessage="1" sqref="G8:G25" xr:uid="{9C55C4C0-E442-42BA-8E82-4A585B0BB83C}">
      <formula1>$BB$1:$BB$5</formula1>
    </dataValidation>
    <dataValidation type="list" allowBlank="1" showInputMessage="1" showErrorMessage="1" sqref="H8:K25" xr:uid="{EF1431BC-9E4E-4EA1-96B0-93FE26C66DDD}">
      <formula1>$BC$1:$BC$2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3F5D4-B1B3-4510-870C-F739FF816B04}">
  <dimension ref="A1:D17"/>
  <sheetViews>
    <sheetView showGridLines="0" workbookViewId="0">
      <selection activeCell="G24" sqref="G24"/>
    </sheetView>
  </sheetViews>
  <sheetFormatPr defaultRowHeight="15" x14ac:dyDescent="0.25"/>
  <cols>
    <col min="1" max="1" width="78.140625" customWidth="1"/>
    <col min="4" max="4" width="105.5703125" customWidth="1"/>
  </cols>
  <sheetData>
    <row r="1" spans="1:4" ht="45" x14ac:dyDescent="0.25">
      <c r="A1" s="42" t="s">
        <v>60</v>
      </c>
      <c r="D1" s="43" t="s">
        <v>61</v>
      </c>
    </row>
    <row r="2" spans="1:4" x14ac:dyDescent="0.25">
      <c r="A2" s="8"/>
    </row>
    <row r="4" spans="1:4" x14ac:dyDescent="0.25">
      <c r="A4" s="9"/>
    </row>
    <row r="17" spans="1:1" ht="45" x14ac:dyDescent="0.25">
      <c r="A17" s="41" t="s">
        <v>59</v>
      </c>
    </row>
  </sheetData>
  <pageMargins left="0.31496062992125984" right="0.31496062992125984" top="0.19685039370078741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CADASTRO - NOTA 50</vt:lpstr>
      <vt:lpstr>CADASTRO - NOTA 60</vt:lpstr>
      <vt:lpstr>CLASSIFICAÇÃO PERSONALIZADA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 Ueno</dc:creator>
  <cp:lastModifiedBy>Monica Yuriko Takahashi</cp:lastModifiedBy>
  <cp:lastPrinted>2019-10-11T13:30:09Z</cp:lastPrinted>
  <dcterms:created xsi:type="dcterms:W3CDTF">2015-10-13T14:23:16Z</dcterms:created>
  <dcterms:modified xsi:type="dcterms:W3CDTF">2025-08-15T17:00:20Z</dcterms:modified>
</cp:coreProperties>
</file>