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4240" windowHeight="12210"/>
  </bookViews>
  <sheets>
    <sheet name="RESUMO" sheetId="5" r:id="rId1"/>
    <sheet name="PLANILHA" sheetId="3" r:id="rId2"/>
    <sheet name="CRONOGRAMA" sheetId="6" r:id="rId3"/>
    <sheet name="Plan1" sheetId="7" r:id="rId4"/>
  </sheets>
  <externalReferences>
    <externalReference r:id="rId5"/>
  </externalReferences>
  <definedNames>
    <definedName name="_xlnm._FilterDatabase" localSheetId="1" hidden="1">PLANILHA!$A$14:$M$585</definedName>
    <definedName name="_xlnm.Print_Area" localSheetId="2">CRONOGRAMA!$A$1:$W$60</definedName>
    <definedName name="_xlnm.Print_Area" localSheetId="1">PLANILHA!$A$1:$G$580</definedName>
    <definedName name="_xlnm.Print_Area" localSheetId="0">RESUMO!$A$1:$C$42</definedName>
    <definedName name="CORRIMÃO" hidden="1">{"'Armação'!$A$1:$A$2"}</definedName>
    <definedName name="corrrimao" hidden="1">{"'Armação'!$A$1:$A$2"}</definedName>
    <definedName name="HTML_CodePage" hidden="1">437</definedName>
    <definedName name="HTML_Control" hidden="1">{"'Armação'!$A$1:$A$2"}</definedName>
    <definedName name="HTML_Description" hidden="1">""</definedName>
    <definedName name="HTML_Email" hidden="1">""</definedName>
    <definedName name="HTML_Header" hidden="1">"Armação"</definedName>
    <definedName name="HTML_LastUpdate" hidden="1">"21/03/98"</definedName>
    <definedName name="HTML_LineAfter" hidden="1">FALSE</definedName>
    <definedName name="HTML_LineBefore" hidden="1">FALSE</definedName>
    <definedName name="HTML_Name" hidden="1">"Gustavo"</definedName>
    <definedName name="HTML_OBDlg2" hidden="1">TRUE</definedName>
    <definedName name="HTML_OBDlg4" hidden="1">TRUE</definedName>
    <definedName name="HTML_OS" hidden="1">0</definedName>
    <definedName name="HTML_PathFile" hidden="1">"C:\Meus Documentos\MeuHTML.htm"</definedName>
    <definedName name="HTML_Title" hidden="1">"Modêlo Tabela de Armação"</definedName>
    <definedName name="Porta_em_laminado_fenólico_melaminico__de_correr_com_acabamento_liso_trilho_metálico" localSheetId="0">[1]Planilha!#REF!</definedName>
    <definedName name="Porta_em_laminado_fenólico_melaminico__de_correr_com_acabamento_liso_trilho_metálico">[1]Planilha!#REF!</definedName>
    <definedName name="_xlnm.Print_Titles" localSheetId="2">CRONOGRAMA!$B:$D,CRONOGRAMA!$1:$11</definedName>
    <definedName name="_xlnm.Print_Titles" localSheetId="1">PLANILHA!$1:$14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3" i="6" l="1"/>
  <c r="X19" i="6"/>
  <c r="X21" i="6"/>
  <c r="X23" i="6"/>
  <c r="X25" i="6"/>
  <c r="X27" i="6"/>
  <c r="X29" i="6"/>
  <c r="X31" i="6"/>
  <c r="X33" i="6"/>
  <c r="X35" i="6"/>
  <c r="X37" i="6"/>
  <c r="X39" i="6"/>
  <c r="X41" i="6"/>
  <c r="X43" i="6"/>
  <c r="X45" i="6"/>
  <c r="X47" i="6"/>
  <c r="X49" i="6"/>
  <c r="X51" i="6"/>
  <c r="X53" i="6"/>
  <c r="X55" i="6"/>
  <c r="G537" i="3"/>
  <c r="G536" i="3"/>
  <c r="G567" i="3"/>
  <c r="G565" i="3"/>
  <c r="G539" i="3"/>
  <c r="G533" i="3" l="1"/>
  <c r="G566" i="3"/>
  <c r="G125" i="3" l="1"/>
  <c r="W55" i="6" l="1"/>
  <c r="W53" i="6"/>
  <c r="W51" i="6"/>
  <c r="W49" i="6"/>
  <c r="W47" i="6"/>
  <c r="W45" i="6"/>
  <c r="W43" i="6"/>
  <c r="W41" i="6"/>
  <c r="W39" i="6"/>
  <c r="W37" i="6"/>
  <c r="W35" i="6"/>
  <c r="W33" i="6"/>
  <c r="W31" i="6"/>
  <c r="W29" i="6"/>
  <c r="W27" i="6"/>
  <c r="W25" i="6"/>
  <c r="W23" i="6"/>
  <c r="W21" i="6"/>
  <c r="W19" i="6"/>
  <c r="W17" i="6"/>
  <c r="X17" i="6" s="1"/>
  <c r="W15" i="6"/>
  <c r="X15" i="6" s="1"/>
  <c r="W13" i="6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B57" i="6"/>
  <c r="G148" i="3" l="1"/>
  <c r="G132" i="3" l="1"/>
  <c r="G154" i="3" l="1"/>
  <c r="G128" i="3" l="1"/>
  <c r="G115" i="3"/>
  <c r="G114" i="3"/>
  <c r="G113" i="3" l="1"/>
  <c r="G90" i="3"/>
  <c r="G91" i="3"/>
  <c r="G120" i="3" l="1"/>
  <c r="B37" i="5" l="1"/>
  <c r="C54" i="6" s="1"/>
  <c r="B36" i="5"/>
  <c r="C52" i="6" s="1"/>
  <c r="B35" i="5"/>
  <c r="C50" i="6" s="1"/>
  <c r="B34" i="5"/>
  <c r="C48" i="6" s="1"/>
  <c r="B33" i="5"/>
  <c r="C46" i="6" s="1"/>
  <c r="B32" i="5"/>
  <c r="C44" i="6" s="1"/>
  <c r="B31" i="5"/>
  <c r="C42" i="6" s="1"/>
  <c r="B30" i="5"/>
  <c r="C40" i="6" s="1"/>
  <c r="B29" i="5"/>
  <c r="C38" i="6" s="1"/>
  <c r="B28" i="5"/>
  <c r="C36" i="6" s="1"/>
  <c r="B27" i="5"/>
  <c r="C34" i="6" s="1"/>
  <c r="B26" i="5"/>
  <c r="C32" i="6" s="1"/>
  <c r="B25" i="5"/>
  <c r="C30" i="6" s="1"/>
  <c r="B24" i="5"/>
  <c r="C28" i="6" s="1"/>
  <c r="B23" i="5"/>
  <c r="C26" i="6" s="1"/>
  <c r="B22" i="5"/>
  <c r="C24" i="6" s="1"/>
  <c r="B21" i="5"/>
  <c r="C22" i="6" s="1"/>
  <c r="B20" i="5"/>
  <c r="C20" i="6" s="1"/>
  <c r="B19" i="5"/>
  <c r="C18" i="6" s="1"/>
  <c r="B18" i="5"/>
  <c r="C16" i="6" s="1"/>
  <c r="B17" i="5"/>
  <c r="C14" i="6" s="1"/>
  <c r="B16" i="5"/>
  <c r="C12" i="6" s="1"/>
  <c r="A16" i="5"/>
  <c r="G572" i="3" l="1"/>
  <c r="G571" i="3"/>
  <c r="G568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3" i="3"/>
  <c r="G542" i="3"/>
  <c r="G541" i="3"/>
  <c r="G540" i="3"/>
  <c r="G523" i="3"/>
  <c r="G522" i="3"/>
  <c r="G521" i="3"/>
  <c r="G520" i="3"/>
  <c r="G519" i="3"/>
  <c r="G517" i="3"/>
  <c r="G516" i="3"/>
  <c r="G514" i="3"/>
  <c r="G510" i="3"/>
  <c r="G509" i="3"/>
  <c r="G508" i="3"/>
  <c r="G506" i="3"/>
  <c r="G505" i="3"/>
  <c r="G504" i="3"/>
  <c r="G503" i="3"/>
  <c r="G502" i="3"/>
  <c r="G465" i="3"/>
  <c r="G451" i="3"/>
  <c r="G442" i="3"/>
  <c r="G439" i="3"/>
  <c r="G422" i="3"/>
  <c r="G421" i="3"/>
  <c r="G409" i="3"/>
  <c r="G410" i="3"/>
  <c r="G407" i="3"/>
  <c r="G406" i="3"/>
  <c r="G405" i="3"/>
  <c r="G404" i="3"/>
  <c r="G403" i="3"/>
  <c r="G570" i="3" l="1"/>
  <c r="G402" i="3"/>
  <c r="G544" i="3"/>
  <c r="G531" i="3"/>
  <c r="G515" i="3"/>
  <c r="G511" i="3"/>
  <c r="G507" i="3"/>
  <c r="G525" i="3"/>
  <c r="G527" i="3"/>
  <c r="G529" i="3"/>
  <c r="G534" i="3"/>
  <c r="G535" i="3"/>
  <c r="G518" i="3"/>
  <c r="G512" i="3"/>
  <c r="G526" i="3"/>
  <c r="G528" i="3"/>
  <c r="G530" i="3"/>
  <c r="G532" i="3"/>
  <c r="G538" i="3"/>
  <c r="G513" i="3"/>
  <c r="G524" i="3"/>
  <c r="G501" i="3" l="1"/>
  <c r="C35" i="5" s="1"/>
  <c r="D50" i="6" s="1"/>
  <c r="C36" i="5"/>
  <c r="C40" i="5" s="1"/>
  <c r="G578" i="3"/>
  <c r="G390" i="3"/>
  <c r="G373" i="3"/>
  <c r="G359" i="3"/>
  <c r="G354" i="3"/>
  <c r="G352" i="3"/>
  <c r="G332" i="3"/>
  <c r="G312" i="3"/>
  <c r="G301" i="3"/>
  <c r="G293" i="3"/>
  <c r="G274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D52" i="6" l="1"/>
  <c r="G50" i="6"/>
  <c r="K50" i="6"/>
  <c r="O50" i="6"/>
  <c r="S50" i="6"/>
  <c r="E50" i="6"/>
  <c r="H50" i="6"/>
  <c r="L50" i="6"/>
  <c r="P50" i="6"/>
  <c r="T50" i="6"/>
  <c r="I50" i="6"/>
  <c r="M50" i="6"/>
  <c r="Q50" i="6"/>
  <c r="U50" i="6"/>
  <c r="J50" i="6"/>
  <c r="N50" i="6"/>
  <c r="R50" i="6"/>
  <c r="F50" i="6"/>
  <c r="V50" i="6"/>
  <c r="G353" i="3"/>
  <c r="G337" i="3"/>
  <c r="I52" i="6" l="1"/>
  <c r="I58" i="6" s="1"/>
  <c r="M52" i="6"/>
  <c r="M58" i="6" s="1"/>
  <c r="Q52" i="6"/>
  <c r="Q58" i="6" s="1"/>
  <c r="U52" i="6"/>
  <c r="U58" i="6" s="1"/>
  <c r="F52" i="6"/>
  <c r="F58" i="6" s="1"/>
  <c r="J52" i="6"/>
  <c r="J58" i="6" s="1"/>
  <c r="N52" i="6"/>
  <c r="N58" i="6" s="1"/>
  <c r="R52" i="6"/>
  <c r="R58" i="6" s="1"/>
  <c r="V52" i="6"/>
  <c r="V58" i="6" s="1"/>
  <c r="G52" i="6"/>
  <c r="G58" i="6" s="1"/>
  <c r="K52" i="6"/>
  <c r="K58" i="6" s="1"/>
  <c r="O52" i="6"/>
  <c r="O58" i="6" s="1"/>
  <c r="S52" i="6"/>
  <c r="S58" i="6" s="1"/>
  <c r="E52" i="6"/>
  <c r="L52" i="6"/>
  <c r="L58" i="6" s="1"/>
  <c r="P52" i="6"/>
  <c r="P58" i="6" s="1"/>
  <c r="T52" i="6"/>
  <c r="T58" i="6" s="1"/>
  <c r="H52" i="6"/>
  <c r="H58" i="6" s="1"/>
  <c r="D58" i="6"/>
  <c r="W50" i="6"/>
  <c r="X50" i="6" s="1"/>
  <c r="E58" i="6" l="1"/>
  <c r="W52" i="6"/>
  <c r="G193" i="3"/>
  <c r="G119" i="3"/>
  <c r="W58" i="6" l="1"/>
  <c r="X52" i="6"/>
  <c r="G155" i="3"/>
  <c r="G166" i="3"/>
  <c r="G153" i="3"/>
  <c r="G181" i="3" l="1"/>
  <c r="G170" i="3"/>
  <c r="G158" i="3"/>
  <c r="G161" i="3"/>
  <c r="G143" i="3" l="1"/>
  <c r="G142" i="3" l="1"/>
  <c r="G141" i="3"/>
  <c r="G146" i="3"/>
  <c r="G123" i="3" l="1"/>
  <c r="G98" i="3" l="1"/>
  <c r="G111" i="3" l="1"/>
  <c r="G70" i="3"/>
  <c r="G66" i="3" l="1"/>
  <c r="G77" i="3"/>
  <c r="G71" i="3"/>
  <c r="G65" i="3"/>
  <c r="G64" i="3"/>
  <c r="G69" i="3"/>
  <c r="G68" i="3"/>
  <c r="G499" i="3" l="1"/>
  <c r="G498" i="3"/>
  <c r="G497" i="3"/>
  <c r="G496" i="3"/>
  <c r="G495" i="3"/>
  <c r="G494" i="3"/>
  <c r="G493" i="3"/>
  <c r="G492" i="3"/>
  <c r="G491" i="3"/>
  <c r="G490" i="3"/>
  <c r="G489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1" i="3"/>
  <c r="G470" i="3"/>
  <c r="G469" i="3"/>
  <c r="G468" i="3"/>
  <c r="G467" i="3"/>
  <c r="G466" i="3"/>
  <c r="G462" i="3"/>
  <c r="G461" i="3"/>
  <c r="G460" i="3"/>
  <c r="G459" i="3"/>
  <c r="G458" i="3"/>
  <c r="G457" i="3"/>
  <c r="G456" i="3"/>
  <c r="G455" i="3"/>
  <c r="G454" i="3"/>
  <c r="G453" i="3"/>
  <c r="G452" i="3"/>
  <c r="G449" i="3"/>
  <c r="G448" i="3"/>
  <c r="G447" i="3"/>
  <c r="G446" i="3"/>
  <c r="G445" i="3"/>
  <c r="G444" i="3"/>
  <c r="G443" i="3"/>
  <c r="G441" i="3"/>
  <c r="G440" i="3"/>
  <c r="G438" i="3"/>
  <c r="G437" i="3"/>
  <c r="G436" i="3"/>
  <c r="G435" i="3"/>
  <c r="G434" i="3"/>
  <c r="G433" i="3"/>
  <c r="G432" i="3"/>
  <c r="G430" i="3"/>
  <c r="G429" i="3"/>
  <c r="G428" i="3"/>
  <c r="G427" i="3"/>
  <c r="G426" i="3"/>
  <c r="G425" i="3"/>
  <c r="G424" i="3"/>
  <c r="G423" i="3"/>
  <c r="G419" i="3"/>
  <c r="G418" i="3"/>
  <c r="G417" i="3"/>
  <c r="G416" i="3"/>
  <c r="G415" i="3"/>
  <c r="G414" i="3"/>
  <c r="G413" i="3"/>
  <c r="G412" i="3"/>
  <c r="G411" i="3"/>
  <c r="G401" i="3"/>
  <c r="G400" i="3"/>
  <c r="G399" i="3"/>
  <c r="G398" i="3"/>
  <c r="G397" i="3"/>
  <c r="G396" i="3"/>
  <c r="G395" i="3"/>
  <c r="G394" i="3"/>
  <c r="G393" i="3"/>
  <c r="G392" i="3"/>
  <c r="G388" i="3"/>
  <c r="G387" i="3"/>
  <c r="G386" i="3"/>
  <c r="G385" i="3"/>
  <c r="G384" i="3"/>
  <c r="G383" i="3"/>
  <c r="G381" i="3"/>
  <c r="G380" i="3"/>
  <c r="G379" i="3"/>
  <c r="G378" i="3"/>
  <c r="G376" i="3"/>
  <c r="G375" i="3"/>
  <c r="G374" i="3"/>
  <c r="G369" i="3"/>
  <c r="G368" i="3"/>
  <c r="G367" i="3"/>
  <c r="G365" i="3"/>
  <c r="G364" i="3"/>
  <c r="G363" i="3"/>
  <c r="G362" i="3"/>
  <c r="G360" i="3"/>
  <c r="G357" i="3"/>
  <c r="G356" i="3"/>
  <c r="G355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5" i="3"/>
  <c r="G334" i="3"/>
  <c r="G333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0" i="3"/>
  <c r="G309" i="3"/>
  <c r="G308" i="3"/>
  <c r="G307" i="3"/>
  <c r="G306" i="3"/>
  <c r="G305" i="3"/>
  <c r="G304" i="3"/>
  <c r="G303" i="3"/>
  <c r="G300" i="3"/>
  <c r="G299" i="3"/>
  <c r="G298" i="3"/>
  <c r="G297" i="3"/>
  <c r="G296" i="3"/>
  <c r="G295" i="3"/>
  <c r="G294" i="3"/>
  <c r="G291" i="3"/>
  <c r="G290" i="3"/>
  <c r="G289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89" i="3"/>
  <c r="G188" i="3"/>
  <c r="G187" i="3"/>
  <c r="G184" i="3"/>
  <c r="G183" i="3"/>
  <c r="G182" i="3"/>
  <c r="G178" i="3"/>
  <c r="G177" i="3"/>
  <c r="G176" i="3"/>
  <c r="G175" i="3"/>
  <c r="G174" i="3"/>
  <c r="G173" i="3"/>
  <c r="G172" i="3"/>
  <c r="G171" i="3"/>
  <c r="G167" i="3"/>
  <c r="G163" i="3"/>
  <c r="G162" i="3"/>
  <c r="G157" i="3"/>
  <c r="G156" i="3"/>
  <c r="G150" i="3"/>
  <c r="G149" i="3"/>
  <c r="G147" i="3"/>
  <c r="G140" i="3"/>
  <c r="G139" i="3"/>
  <c r="G138" i="3"/>
  <c r="G135" i="3"/>
  <c r="G134" i="3"/>
  <c r="G133" i="3"/>
  <c r="G131" i="3"/>
  <c r="G130" i="3"/>
  <c r="G129" i="3"/>
  <c r="G127" i="3"/>
  <c r="G126" i="3"/>
  <c r="G124" i="3"/>
  <c r="G118" i="3"/>
  <c r="G116" i="3"/>
  <c r="G112" i="3"/>
  <c r="G108" i="3"/>
  <c r="G107" i="3"/>
  <c r="G106" i="3"/>
  <c r="G105" i="3"/>
  <c r="G104" i="3"/>
  <c r="G103" i="3"/>
  <c r="G102" i="3"/>
  <c r="G101" i="3"/>
  <c r="G100" i="3"/>
  <c r="G99" i="3"/>
  <c r="G95" i="3"/>
  <c r="G94" i="3"/>
  <c r="G93" i="3"/>
  <c r="G92" i="3"/>
  <c r="G89" i="3"/>
  <c r="G88" i="3"/>
  <c r="G85" i="3"/>
  <c r="G84" i="3"/>
  <c r="G83" i="3"/>
  <c r="G82" i="3"/>
  <c r="G81" i="3"/>
  <c r="G80" i="3"/>
  <c r="G79" i="3"/>
  <c r="G78" i="3"/>
  <c r="G75" i="3"/>
  <c r="G74" i="3"/>
  <c r="G73" i="3"/>
  <c r="G72" i="3"/>
  <c r="G63" i="3"/>
  <c r="G62" i="3"/>
  <c r="G58" i="3"/>
  <c r="G57" i="3"/>
  <c r="G56" i="3"/>
  <c r="G55" i="3"/>
  <c r="G54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575" i="3"/>
  <c r="G574" i="3" s="1"/>
  <c r="G488" i="3"/>
  <c r="G472" i="3"/>
  <c r="G431" i="3"/>
  <c r="G391" i="3"/>
  <c r="G382" i="3"/>
  <c r="G377" i="3"/>
  <c r="G366" i="3"/>
  <c r="G361" i="3"/>
  <c r="G302" i="3"/>
  <c r="G288" i="3"/>
  <c r="G251" i="3"/>
  <c r="G117" i="3"/>
  <c r="G97" i="3" l="1"/>
  <c r="C21" i="5" s="1"/>
  <c r="D22" i="6" s="1"/>
  <c r="G169" i="3"/>
  <c r="C29" i="5" s="1"/>
  <c r="D38" i="6" s="1"/>
  <c r="G186" i="3"/>
  <c r="C31" i="5" s="1"/>
  <c r="D42" i="6" s="1"/>
  <c r="G192" i="3"/>
  <c r="G252" i="3"/>
  <c r="G152" i="3"/>
  <c r="C26" i="5" s="1"/>
  <c r="D32" i="6" s="1"/>
  <c r="G137" i="3"/>
  <c r="C24" i="5" s="1"/>
  <c r="D28" i="6" s="1"/>
  <c r="G53" i="3"/>
  <c r="C18" i="5" s="1"/>
  <c r="D16" i="6" s="1"/>
  <c r="G180" i="3"/>
  <c r="C30" i="5" s="1"/>
  <c r="D40" i="6" s="1"/>
  <c r="G36" i="3"/>
  <c r="G160" i="3"/>
  <c r="C27" i="5" s="1"/>
  <c r="D34" i="6" s="1"/>
  <c r="G420" i="3"/>
  <c r="G464" i="3"/>
  <c r="C34" i="5" s="1"/>
  <c r="D48" i="6" s="1"/>
  <c r="G110" i="3"/>
  <c r="G165" i="3"/>
  <c r="C28" i="5" s="1"/>
  <c r="D36" i="6" s="1"/>
  <c r="G372" i="3"/>
  <c r="G450" i="3"/>
  <c r="G408" i="3"/>
  <c r="G389" i="3"/>
  <c r="G145" i="3"/>
  <c r="C25" i="5" s="1"/>
  <c r="D30" i="6" s="1"/>
  <c r="G87" i="3"/>
  <c r="C20" i="5" s="1"/>
  <c r="D20" i="6" s="1"/>
  <c r="G122" i="3"/>
  <c r="C23" i="5" s="1"/>
  <c r="D26" i="6" s="1"/>
  <c r="G358" i="3"/>
  <c r="G336" i="3"/>
  <c r="G331" i="3"/>
  <c r="G292" i="3"/>
  <c r="G311" i="3"/>
  <c r="G273" i="3"/>
  <c r="G76" i="3"/>
  <c r="G67" i="3"/>
  <c r="G61" i="3"/>
  <c r="H16" i="6" l="1"/>
  <c r="T16" i="6"/>
  <c r="I16" i="6"/>
  <c r="U16" i="6"/>
  <c r="L16" i="6"/>
  <c r="M16" i="6"/>
  <c r="Q16" i="6"/>
  <c r="G16" i="6"/>
  <c r="J16" i="6"/>
  <c r="V16" i="6"/>
  <c r="N16" i="6"/>
  <c r="O16" i="6"/>
  <c r="P16" i="6"/>
  <c r="K16" i="6"/>
  <c r="R16" i="6"/>
  <c r="S16" i="6"/>
  <c r="C22" i="5"/>
  <c r="D24" i="6" s="1"/>
  <c r="M24" i="6" s="1"/>
  <c r="F20" i="6"/>
  <c r="J20" i="6"/>
  <c r="N20" i="6"/>
  <c r="R20" i="6"/>
  <c r="V20" i="6"/>
  <c r="G20" i="6"/>
  <c r="K20" i="6"/>
  <c r="O20" i="6"/>
  <c r="S20" i="6"/>
  <c r="E20" i="6"/>
  <c r="H20" i="6"/>
  <c r="L20" i="6"/>
  <c r="P20" i="6"/>
  <c r="T20" i="6"/>
  <c r="M20" i="6"/>
  <c r="Q20" i="6"/>
  <c r="U20" i="6"/>
  <c r="I20" i="6"/>
  <c r="I40" i="6"/>
  <c r="M40" i="6"/>
  <c r="Q40" i="6"/>
  <c r="U40" i="6"/>
  <c r="F40" i="6"/>
  <c r="J40" i="6"/>
  <c r="N40" i="6"/>
  <c r="R40" i="6"/>
  <c r="V40" i="6"/>
  <c r="G40" i="6"/>
  <c r="K40" i="6"/>
  <c r="O40" i="6"/>
  <c r="S40" i="6"/>
  <c r="E40" i="6"/>
  <c r="P40" i="6"/>
  <c r="T40" i="6"/>
  <c r="H40" i="6"/>
  <c r="L40" i="6"/>
  <c r="I32" i="6"/>
  <c r="M32" i="6"/>
  <c r="Q32" i="6"/>
  <c r="U32" i="6"/>
  <c r="F32" i="6"/>
  <c r="J32" i="6"/>
  <c r="N32" i="6"/>
  <c r="R32" i="6"/>
  <c r="V32" i="6"/>
  <c r="G32" i="6"/>
  <c r="K32" i="6"/>
  <c r="O32" i="6"/>
  <c r="S32" i="6"/>
  <c r="E32" i="6"/>
  <c r="H32" i="6"/>
  <c r="L32" i="6"/>
  <c r="P32" i="6"/>
  <c r="T32" i="6"/>
  <c r="I36" i="6"/>
  <c r="M36" i="6"/>
  <c r="Q36" i="6"/>
  <c r="U36" i="6"/>
  <c r="F36" i="6"/>
  <c r="J36" i="6"/>
  <c r="N36" i="6"/>
  <c r="R36" i="6"/>
  <c r="V36" i="6"/>
  <c r="G36" i="6"/>
  <c r="K36" i="6"/>
  <c r="O36" i="6"/>
  <c r="S36" i="6"/>
  <c r="E36" i="6"/>
  <c r="L36" i="6"/>
  <c r="P36" i="6"/>
  <c r="T36" i="6"/>
  <c r="H36" i="6"/>
  <c r="G34" i="6"/>
  <c r="K34" i="6"/>
  <c r="O34" i="6"/>
  <c r="S34" i="6"/>
  <c r="E34" i="6"/>
  <c r="H34" i="6"/>
  <c r="L34" i="6"/>
  <c r="P34" i="6"/>
  <c r="T34" i="6"/>
  <c r="I34" i="6"/>
  <c r="M34" i="6"/>
  <c r="Q34" i="6"/>
  <c r="U34" i="6"/>
  <c r="J34" i="6"/>
  <c r="N34" i="6"/>
  <c r="R34" i="6"/>
  <c r="F34" i="6"/>
  <c r="V34" i="6"/>
  <c r="I48" i="6"/>
  <c r="M48" i="6"/>
  <c r="Q48" i="6"/>
  <c r="U48" i="6"/>
  <c r="F48" i="6"/>
  <c r="J48" i="6"/>
  <c r="N48" i="6"/>
  <c r="R48" i="6"/>
  <c r="V48" i="6"/>
  <c r="G48" i="6"/>
  <c r="K48" i="6"/>
  <c r="O48" i="6"/>
  <c r="S48" i="6"/>
  <c r="E48" i="6"/>
  <c r="H48" i="6"/>
  <c r="L48" i="6"/>
  <c r="P48" i="6"/>
  <c r="T48" i="6"/>
  <c r="Q22" i="6"/>
  <c r="G22" i="6"/>
  <c r="K22" i="6"/>
  <c r="O22" i="6"/>
  <c r="T22" i="6"/>
  <c r="H22" i="6"/>
  <c r="L22" i="6"/>
  <c r="P22" i="6"/>
  <c r="U22" i="6"/>
  <c r="I22" i="6"/>
  <c r="M22" i="6"/>
  <c r="R22" i="6"/>
  <c r="V22" i="6"/>
  <c r="N22" i="6"/>
  <c r="S22" i="6"/>
  <c r="F22" i="6"/>
  <c r="E22" i="6"/>
  <c r="J22" i="6"/>
  <c r="G42" i="6"/>
  <c r="K42" i="6"/>
  <c r="O42" i="6"/>
  <c r="S42" i="6"/>
  <c r="E42" i="6"/>
  <c r="H42" i="6"/>
  <c r="L42" i="6"/>
  <c r="P42" i="6"/>
  <c r="T42" i="6"/>
  <c r="I42" i="6"/>
  <c r="M42" i="6"/>
  <c r="Q42" i="6"/>
  <c r="U42" i="6"/>
  <c r="R42" i="6"/>
  <c r="F42" i="6"/>
  <c r="V42" i="6"/>
  <c r="J42" i="6"/>
  <c r="N42" i="6"/>
  <c r="G26" i="6"/>
  <c r="K26" i="6"/>
  <c r="O26" i="6"/>
  <c r="S26" i="6"/>
  <c r="E26" i="6"/>
  <c r="H26" i="6"/>
  <c r="L26" i="6"/>
  <c r="P26" i="6"/>
  <c r="T26" i="6"/>
  <c r="I26" i="6"/>
  <c r="M26" i="6"/>
  <c r="Q26" i="6"/>
  <c r="U26" i="6"/>
  <c r="R26" i="6"/>
  <c r="F26" i="6"/>
  <c r="V26" i="6"/>
  <c r="J26" i="6"/>
  <c r="N26" i="6"/>
  <c r="F24" i="6"/>
  <c r="V24" i="6"/>
  <c r="G38" i="6"/>
  <c r="K38" i="6"/>
  <c r="O38" i="6"/>
  <c r="S38" i="6"/>
  <c r="E38" i="6"/>
  <c r="H38" i="6"/>
  <c r="L38" i="6"/>
  <c r="P38" i="6"/>
  <c r="T38" i="6"/>
  <c r="I38" i="6"/>
  <c r="M38" i="6"/>
  <c r="Q38" i="6"/>
  <c r="U38" i="6"/>
  <c r="N38" i="6"/>
  <c r="R38" i="6"/>
  <c r="F38" i="6"/>
  <c r="V38" i="6"/>
  <c r="J38" i="6"/>
  <c r="I28" i="6"/>
  <c r="M28" i="6"/>
  <c r="Q28" i="6"/>
  <c r="U28" i="6"/>
  <c r="F28" i="6"/>
  <c r="J28" i="6"/>
  <c r="N28" i="6"/>
  <c r="R28" i="6"/>
  <c r="V28" i="6"/>
  <c r="G28" i="6"/>
  <c r="K28" i="6"/>
  <c r="O28" i="6"/>
  <c r="S28" i="6"/>
  <c r="E28" i="6"/>
  <c r="T28" i="6"/>
  <c r="H28" i="6"/>
  <c r="L28" i="6"/>
  <c r="P28" i="6"/>
  <c r="G30" i="6"/>
  <c r="K30" i="6"/>
  <c r="O30" i="6"/>
  <c r="S30" i="6"/>
  <c r="E30" i="6"/>
  <c r="H30" i="6"/>
  <c r="L30" i="6"/>
  <c r="P30" i="6"/>
  <c r="T30" i="6"/>
  <c r="I30" i="6"/>
  <c r="M30" i="6"/>
  <c r="Q30" i="6"/>
  <c r="U30" i="6"/>
  <c r="F30" i="6"/>
  <c r="V30" i="6"/>
  <c r="J30" i="6"/>
  <c r="N30" i="6"/>
  <c r="R30" i="6"/>
  <c r="E16" i="6"/>
  <c r="F16" i="6"/>
  <c r="G191" i="3"/>
  <c r="C32" i="5" s="1"/>
  <c r="D44" i="6" s="1"/>
  <c r="G60" i="3"/>
  <c r="C19" i="5" s="1"/>
  <c r="D18" i="6" s="1"/>
  <c r="C17" i="5"/>
  <c r="D14" i="6" s="1"/>
  <c r="C37" i="5"/>
  <c r="D54" i="6" s="1"/>
  <c r="G371" i="3"/>
  <c r="H24" i="6" l="1"/>
  <c r="S24" i="6"/>
  <c r="O14" i="6"/>
  <c r="P14" i="6"/>
  <c r="F14" i="6"/>
  <c r="R14" i="6"/>
  <c r="G14" i="6"/>
  <c r="T14" i="6"/>
  <c r="I14" i="6"/>
  <c r="U14" i="6"/>
  <c r="J14" i="6"/>
  <c r="K14" i="6"/>
  <c r="M14" i="6"/>
  <c r="N14" i="6"/>
  <c r="Q14" i="6"/>
  <c r="S14" i="6"/>
  <c r="H14" i="6"/>
  <c r="V14" i="6"/>
  <c r="L14" i="6"/>
  <c r="O24" i="6"/>
  <c r="I24" i="6"/>
  <c r="P24" i="6"/>
  <c r="K24" i="6"/>
  <c r="N24" i="6"/>
  <c r="T24" i="6"/>
  <c r="R24" i="6"/>
  <c r="L24" i="6"/>
  <c r="E24" i="6"/>
  <c r="G24" i="6"/>
  <c r="J24" i="6"/>
  <c r="U24" i="6"/>
  <c r="Q24" i="6"/>
  <c r="W38" i="6"/>
  <c r="X38" i="6" s="1"/>
  <c r="I44" i="6"/>
  <c r="M44" i="6"/>
  <c r="Q44" i="6"/>
  <c r="U44" i="6"/>
  <c r="F44" i="6"/>
  <c r="J44" i="6"/>
  <c r="N44" i="6"/>
  <c r="R44" i="6"/>
  <c r="V44" i="6"/>
  <c r="G44" i="6"/>
  <c r="K44" i="6"/>
  <c r="O44" i="6"/>
  <c r="S44" i="6"/>
  <c r="E44" i="6"/>
  <c r="T44" i="6"/>
  <c r="H44" i="6"/>
  <c r="L44" i="6"/>
  <c r="P44" i="6"/>
  <c r="G54" i="6"/>
  <c r="K54" i="6"/>
  <c r="O54" i="6"/>
  <c r="S54" i="6"/>
  <c r="E54" i="6"/>
  <c r="H54" i="6"/>
  <c r="L54" i="6"/>
  <c r="P54" i="6"/>
  <c r="T54" i="6"/>
  <c r="I54" i="6"/>
  <c r="M54" i="6"/>
  <c r="Q54" i="6"/>
  <c r="U54" i="6"/>
  <c r="N54" i="6"/>
  <c r="R54" i="6"/>
  <c r="F54" i="6"/>
  <c r="V54" i="6"/>
  <c r="J54" i="6"/>
  <c r="H18" i="6"/>
  <c r="I18" i="6"/>
  <c r="F18" i="6"/>
  <c r="J18" i="6"/>
  <c r="K18" i="6"/>
  <c r="O18" i="6"/>
  <c r="S18" i="6"/>
  <c r="E18" i="6"/>
  <c r="L18" i="6"/>
  <c r="P18" i="6"/>
  <c r="T18" i="6"/>
  <c r="M18" i="6"/>
  <c r="Q18" i="6"/>
  <c r="U18" i="6"/>
  <c r="G18" i="6"/>
  <c r="N18" i="6"/>
  <c r="R18" i="6"/>
  <c r="V18" i="6"/>
  <c r="W48" i="6"/>
  <c r="X48" i="6" s="1"/>
  <c r="W36" i="6"/>
  <c r="X36" i="6" s="1"/>
  <c r="W40" i="6"/>
  <c r="X40" i="6" s="1"/>
  <c r="W42" i="6"/>
  <c r="X42" i="6" s="1"/>
  <c r="W30" i="6"/>
  <c r="X30" i="6" s="1"/>
  <c r="W32" i="6"/>
  <c r="X32" i="6" s="1"/>
  <c r="W20" i="6"/>
  <c r="X20" i="6" s="1"/>
  <c r="E14" i="6"/>
  <c r="W16" i="6"/>
  <c r="X16" i="6" s="1"/>
  <c r="W28" i="6"/>
  <c r="X28" i="6" s="1"/>
  <c r="W26" i="6"/>
  <c r="X26" i="6" s="1"/>
  <c r="W22" i="6"/>
  <c r="X22" i="6" s="1"/>
  <c r="W34" i="6"/>
  <c r="X34" i="6" s="1"/>
  <c r="C33" i="5"/>
  <c r="D46" i="6" s="1"/>
  <c r="W24" i="6" l="1"/>
  <c r="X24" i="6" s="1"/>
  <c r="W14" i="6"/>
  <c r="X14" i="6" s="1"/>
  <c r="G46" i="6"/>
  <c r="K46" i="6"/>
  <c r="O46" i="6"/>
  <c r="S46" i="6"/>
  <c r="E46" i="6"/>
  <c r="H46" i="6"/>
  <c r="L46" i="6"/>
  <c r="P46" i="6"/>
  <c r="T46" i="6"/>
  <c r="I46" i="6"/>
  <c r="M46" i="6"/>
  <c r="Q46" i="6"/>
  <c r="U46" i="6"/>
  <c r="F46" i="6"/>
  <c r="V46" i="6"/>
  <c r="J46" i="6"/>
  <c r="N46" i="6"/>
  <c r="R46" i="6"/>
  <c r="W18" i="6"/>
  <c r="X18" i="6" s="1"/>
  <c r="W54" i="6"/>
  <c r="X54" i="6" s="1"/>
  <c r="W44" i="6"/>
  <c r="X44" i="6" s="1"/>
  <c r="W46" i="6" l="1"/>
  <c r="X46" i="6" s="1"/>
  <c r="G34" i="3" l="1"/>
  <c r="G16" i="3" s="1"/>
  <c r="G577" i="3" l="1"/>
  <c r="C16" i="5"/>
  <c r="D12" i="6" s="1"/>
  <c r="G12" i="6" l="1"/>
  <c r="G57" i="6" s="1"/>
  <c r="G59" i="6" s="1"/>
  <c r="G60" i="6" s="1"/>
  <c r="R12" i="6"/>
  <c r="R57" i="6" s="1"/>
  <c r="R59" i="6" s="1"/>
  <c r="R60" i="6" s="1"/>
  <c r="M12" i="6"/>
  <c r="M57" i="6" s="1"/>
  <c r="M59" i="6" s="1"/>
  <c r="M60" i="6" s="1"/>
  <c r="L12" i="6"/>
  <c r="L57" i="6" s="1"/>
  <c r="L59" i="6" s="1"/>
  <c r="L60" i="6" s="1"/>
  <c r="K12" i="6"/>
  <c r="K57" i="6" s="1"/>
  <c r="V12" i="6"/>
  <c r="V57" i="6" s="1"/>
  <c r="V59" i="6" s="1"/>
  <c r="V60" i="6" s="1"/>
  <c r="N12" i="6"/>
  <c r="N57" i="6" s="1"/>
  <c r="N59" i="6" s="1"/>
  <c r="N60" i="6" s="1"/>
  <c r="T12" i="6"/>
  <c r="T57" i="6" s="1"/>
  <c r="T59" i="6" s="1"/>
  <c r="T60" i="6" s="1"/>
  <c r="D57" i="6"/>
  <c r="D59" i="6" s="1"/>
  <c r="D60" i="6" s="1"/>
  <c r="I12" i="6"/>
  <c r="I57" i="6" s="1"/>
  <c r="E12" i="6"/>
  <c r="H12" i="6"/>
  <c r="H57" i="6" s="1"/>
  <c r="H59" i="6" s="1"/>
  <c r="H60" i="6" s="1"/>
  <c r="J12" i="6"/>
  <c r="J57" i="6" s="1"/>
  <c r="J59" i="6" s="1"/>
  <c r="J60" i="6" s="1"/>
  <c r="P12" i="6"/>
  <c r="P57" i="6" s="1"/>
  <c r="P59" i="6" s="1"/>
  <c r="P60" i="6" s="1"/>
  <c r="U12" i="6"/>
  <c r="U57" i="6" s="1"/>
  <c r="U59" i="6" s="1"/>
  <c r="U60" i="6" s="1"/>
  <c r="S12" i="6"/>
  <c r="S57" i="6" s="1"/>
  <c r="S59" i="6" s="1"/>
  <c r="S60" i="6" s="1"/>
  <c r="F12" i="6"/>
  <c r="F57" i="6" s="1"/>
  <c r="F59" i="6" s="1"/>
  <c r="F60" i="6" s="1"/>
  <c r="Q12" i="6"/>
  <c r="Q57" i="6" s="1"/>
  <c r="Q59" i="6" s="1"/>
  <c r="Q60" i="6" s="1"/>
  <c r="O12" i="6"/>
  <c r="O57" i="6" s="1"/>
  <c r="O59" i="6" s="1"/>
  <c r="O60" i="6" s="1"/>
  <c r="C39" i="5"/>
  <c r="C41" i="5" s="1"/>
  <c r="G579" i="3"/>
  <c r="G580" i="3" s="1"/>
  <c r="I59" i="6" l="1"/>
  <c r="I60" i="6" s="1"/>
  <c r="W12" i="6"/>
  <c r="E57" i="6"/>
  <c r="E59" i="6" s="1"/>
  <c r="E60" i="6" s="1"/>
  <c r="K59" i="6"/>
  <c r="K60" i="6" s="1"/>
  <c r="C42" i="5"/>
  <c r="W57" i="6" l="1"/>
  <c r="W59" i="6" s="1"/>
  <c r="W60" i="6" s="1"/>
  <c r="W62" i="6" s="1"/>
  <c r="X12" i="6"/>
</calcChain>
</file>

<file path=xl/sharedStrings.xml><?xml version="1.0" encoding="utf-8"?>
<sst xmlns="http://schemas.openxmlformats.org/spreadsheetml/2006/main" count="2155" uniqueCount="1567">
  <si>
    <t>01</t>
  </si>
  <si>
    <t>01.02</t>
  </si>
  <si>
    <t>UN</t>
  </si>
  <si>
    <t>01.02.091</t>
  </si>
  <si>
    <t>Parecer técnico de fundações, contenções e recomendações gerais, para empreendimentos com área construída de 2.001 a 5.000 m²</t>
  </si>
  <si>
    <t>01.06</t>
  </si>
  <si>
    <t>01.06.041</t>
  </si>
  <si>
    <t>Elaboração de projeto de adequação de entrada de energia elétrica junto a concessionária, com medição em média tensão e demanda acima de 300 kVA a 2 MVA</t>
  </si>
  <si>
    <t>01.17</t>
  </si>
  <si>
    <t>01.17.031</t>
  </si>
  <si>
    <t>Projeto executivo de arquitetura em formato A1</t>
  </si>
  <si>
    <t>01.17.041</t>
  </si>
  <si>
    <t>Projeto executivo de arquitetura em formato A0</t>
  </si>
  <si>
    <t>01.17.051</t>
  </si>
  <si>
    <t>Projeto executivo de estrutura em formato A1</t>
  </si>
  <si>
    <t>01.17.061</t>
  </si>
  <si>
    <t>Projeto executivo de estrutura em formato A0</t>
  </si>
  <si>
    <t>01.17.071</t>
  </si>
  <si>
    <t>Projeto executivo de instalações hidráulicas em formato A1</t>
  </si>
  <si>
    <t>01.17.081</t>
  </si>
  <si>
    <t>Projeto executivo de instalações hidráulicas em formato A0</t>
  </si>
  <si>
    <t>01.17.111</t>
  </si>
  <si>
    <t>Projeto executivo de instalações elétricas em formato A1</t>
  </si>
  <si>
    <t>01.17.121</t>
  </si>
  <si>
    <t>Projeto executivo de instalações elétricas em formato A0</t>
  </si>
  <si>
    <t>01.17.151</t>
  </si>
  <si>
    <t>Projeto executivo de climatização em formato A1</t>
  </si>
  <si>
    <t>01.17.161</t>
  </si>
  <si>
    <t>Projeto executivo de climatização em formato A0</t>
  </si>
  <si>
    <t>01.20.010</t>
  </si>
  <si>
    <t>Taxa de mobilização e desmobilização de equipamentos para execução de levantamento topográfico</t>
  </si>
  <si>
    <t>TX</t>
  </si>
  <si>
    <t>M2</t>
  </si>
  <si>
    <t>01.20.871</t>
  </si>
  <si>
    <t>Levantamento planialtimétrico cadastral em área rural até 2 alqueires (mínimo de 10.000 m²)</t>
  </si>
  <si>
    <t>01.21.010</t>
  </si>
  <si>
    <t>Taxa de mobilização e desmobilização de equipamentos para execução de sondagem</t>
  </si>
  <si>
    <t>M</t>
  </si>
  <si>
    <t>01.21.110</t>
  </si>
  <si>
    <t>Sondagem do terreno à percussão (mínimo de 30 m)</t>
  </si>
  <si>
    <t>M3</t>
  </si>
  <si>
    <t>CJ</t>
  </si>
  <si>
    <t>02</t>
  </si>
  <si>
    <t>INICIO, APOIO E ADMINISTRACAO DA OBRA</t>
  </si>
  <si>
    <t>02.01</t>
  </si>
  <si>
    <t>02.01.021</t>
  </si>
  <si>
    <t>Construção provisória em madeira - fornecimento e montagem</t>
  </si>
  <si>
    <t>02.01.171</t>
  </si>
  <si>
    <t>Sanitário/vestiário provisório em alvenaria</t>
  </si>
  <si>
    <t>02.01.200</t>
  </si>
  <si>
    <t>Desmobilização de construção provisória</t>
  </si>
  <si>
    <t>02.02</t>
  </si>
  <si>
    <t>02.03</t>
  </si>
  <si>
    <t>M2MES</t>
  </si>
  <si>
    <t>02.03.260</t>
  </si>
  <si>
    <t>Tapume fixo em painel OSB - espessura 10 mm</t>
  </si>
  <si>
    <t>02.05</t>
  </si>
  <si>
    <t>02.05.060</t>
  </si>
  <si>
    <t>Montagem e desmontagem de andaime torre metálica com altura até 10 m</t>
  </si>
  <si>
    <t>02.05.090</t>
  </si>
  <si>
    <t>Montagem e desmontagem de andaime tubular fachadeiro com altura até 10 m</t>
  </si>
  <si>
    <t>02.05.202</t>
  </si>
  <si>
    <t>Andaime torre metálico (1,5 x 1,5 m) com piso metálico</t>
  </si>
  <si>
    <t>MXMES</t>
  </si>
  <si>
    <t>02.05.212</t>
  </si>
  <si>
    <t>Andaime tubular fachadeiro com piso metálico e sapatas ajustáveis</t>
  </si>
  <si>
    <t>02.06</t>
  </si>
  <si>
    <t>02.08</t>
  </si>
  <si>
    <t>02.08.020</t>
  </si>
  <si>
    <t>Placa de identificação para obra</t>
  </si>
  <si>
    <t>02.09</t>
  </si>
  <si>
    <t>02.09.030</t>
  </si>
  <si>
    <t>Limpeza manual do terreno, inclusive troncos até 5 cm de diâmetro, com caminhão à disposição dentro da obra, até o raio de 1 km</t>
  </si>
  <si>
    <t>02.10</t>
  </si>
  <si>
    <t>02.10.020</t>
  </si>
  <si>
    <t>Locação de obra de edificação</t>
  </si>
  <si>
    <t>02.10.040</t>
  </si>
  <si>
    <t>Locação de rede de canalização</t>
  </si>
  <si>
    <t>02.10.050</t>
  </si>
  <si>
    <t>Locação para muros, cercas e alambrados</t>
  </si>
  <si>
    <t>02.10.060</t>
  </si>
  <si>
    <t>Locação de vias, calçadas, tanques e lagoas</t>
  </si>
  <si>
    <t>03</t>
  </si>
  <si>
    <t>03.01</t>
  </si>
  <si>
    <t>03.02</t>
  </si>
  <si>
    <t>03.03</t>
  </si>
  <si>
    <t>03.04</t>
  </si>
  <si>
    <t>03.05</t>
  </si>
  <si>
    <t>04</t>
  </si>
  <si>
    <t>04.01</t>
  </si>
  <si>
    <t>04.02</t>
  </si>
  <si>
    <t>KG</t>
  </si>
  <si>
    <t>04.03</t>
  </si>
  <si>
    <t>05</t>
  </si>
  <si>
    <t>05.04</t>
  </si>
  <si>
    <t>05.07</t>
  </si>
  <si>
    <t>05.08</t>
  </si>
  <si>
    <t>M3XKM</t>
  </si>
  <si>
    <t>05.10.026</t>
  </si>
  <si>
    <t>Transporte de solo de 1ª e 2ª categoria por caminhão para distâncias superiores ao 20° km</t>
  </si>
  <si>
    <t>06</t>
  </si>
  <si>
    <t>06.01</t>
  </si>
  <si>
    <t>06.02</t>
  </si>
  <si>
    <t>06.02.020</t>
  </si>
  <si>
    <t>Escavação manual em solo de 1ª e 2ª categoria em vala ou cava até 1,5 m</t>
  </si>
  <si>
    <t>06.11</t>
  </si>
  <si>
    <t>06.11.040</t>
  </si>
  <si>
    <t>Reaterro manual apiloado sem controle de compactação</t>
  </si>
  <si>
    <t>06.14.020</t>
  </si>
  <si>
    <t>Carga manual de solo</t>
  </si>
  <si>
    <t>07</t>
  </si>
  <si>
    <t>SERVICO EM SOLO E ROCHA, MECANIZADO</t>
  </si>
  <si>
    <t>07.01</t>
  </si>
  <si>
    <t>07.01.020</t>
  </si>
  <si>
    <t>Escavação e carga mecanizada em solo de 1ª categoria, em campo aberto</t>
  </si>
  <si>
    <t>07.01.120</t>
  </si>
  <si>
    <t>Carga e remoção de terra até a distância média de 1 km</t>
  </si>
  <si>
    <t>07.02</t>
  </si>
  <si>
    <t>07.05</t>
  </si>
  <si>
    <t>07.06</t>
  </si>
  <si>
    <t>07.10</t>
  </si>
  <si>
    <t>07.10.020</t>
  </si>
  <si>
    <t>Espalhamento de solo em bota-fora com compactação sem controle</t>
  </si>
  <si>
    <t>07.12.040</t>
  </si>
  <si>
    <t>Aterro mecanizado por compensação, solo de 1ª categoria em campo aberto, sem compactação do aterro</t>
  </si>
  <si>
    <t>08</t>
  </si>
  <si>
    <t>08.01</t>
  </si>
  <si>
    <t>08.02</t>
  </si>
  <si>
    <t>08.02.050</t>
  </si>
  <si>
    <t>Cimbramento tubular metálico</t>
  </si>
  <si>
    <t>M3MES</t>
  </si>
  <si>
    <t>08.02.060</t>
  </si>
  <si>
    <t>Montagem e desmontagem de cimbramento tubular metálico</t>
  </si>
  <si>
    <t>08.03</t>
  </si>
  <si>
    <t>08.05</t>
  </si>
  <si>
    <t>08.06</t>
  </si>
  <si>
    <t>08.07</t>
  </si>
  <si>
    <t>08.10</t>
  </si>
  <si>
    <t>09</t>
  </si>
  <si>
    <t>09.01</t>
  </si>
  <si>
    <t>09.01.020</t>
  </si>
  <si>
    <t>Forma em madeira comum para fundação</t>
  </si>
  <si>
    <t>09.01.030</t>
  </si>
  <si>
    <t>Forma em madeira comum para estrutura</t>
  </si>
  <si>
    <t>09.02</t>
  </si>
  <si>
    <t>09.02.020</t>
  </si>
  <si>
    <t>Forma plana em compensado para estrutura convencional</t>
  </si>
  <si>
    <t>09.04</t>
  </si>
  <si>
    <t>10</t>
  </si>
  <si>
    <t>10.01</t>
  </si>
  <si>
    <t>10.01.040</t>
  </si>
  <si>
    <t>Armadura em barra de aço CA-50 (A ou B) fyk = 500 MPa</t>
  </si>
  <si>
    <t>10.02</t>
  </si>
  <si>
    <t>10.02.020</t>
  </si>
  <si>
    <t>Armadura em tela soldada de aço</t>
  </si>
  <si>
    <t>11</t>
  </si>
  <si>
    <t>11.01</t>
  </si>
  <si>
    <t>11.01.100</t>
  </si>
  <si>
    <t>Concreto usinado, fck = 20 MPa</t>
  </si>
  <si>
    <t>11.01.160</t>
  </si>
  <si>
    <t>Concreto usinado, fck = 30 MPa</t>
  </si>
  <si>
    <t>11.01.320</t>
  </si>
  <si>
    <t>Concreto usinado, fck = 30 MPa - para bombeamento</t>
  </si>
  <si>
    <t>11.02</t>
  </si>
  <si>
    <t>11.03</t>
  </si>
  <si>
    <t>11.04</t>
  </si>
  <si>
    <t>11.05</t>
  </si>
  <si>
    <t>11.16.040</t>
  </si>
  <si>
    <t>Lançamento e adensamento de concreto ou massa em fundação</t>
  </si>
  <si>
    <t>11.16.080</t>
  </si>
  <si>
    <t>Lançamento e adensamento de concreto ou massa por bombeamento</t>
  </si>
  <si>
    <t>11.18.020</t>
  </si>
  <si>
    <t>Lastro de areia</t>
  </si>
  <si>
    <t>11.18.040</t>
  </si>
  <si>
    <t>Lastro de pedra britada</t>
  </si>
  <si>
    <t>11.18.060</t>
  </si>
  <si>
    <t>Lona plástica</t>
  </si>
  <si>
    <t>12</t>
  </si>
  <si>
    <t>12.01</t>
  </si>
  <si>
    <t>12.01.041</t>
  </si>
  <si>
    <t>Broca em concreto armado diâmetro de 25 cm - completa</t>
  </si>
  <si>
    <t>12.12.010</t>
  </si>
  <si>
    <t>Taxa de mobilização e desmobilização de equipamentos para execução de estaca tipo hélice contínua em solo</t>
  </si>
  <si>
    <t>12.12.016</t>
  </si>
  <si>
    <t>Estaca tipo hélice contínua, diâmetro de 30 cm em solo</t>
  </si>
  <si>
    <t>13</t>
  </si>
  <si>
    <t>13.01</t>
  </si>
  <si>
    <t>13.02</t>
  </si>
  <si>
    <t>13.05.084</t>
  </si>
  <si>
    <t>Pré-laje em painel pré-fabricado treliçado, com EPS, H= 12 cm</t>
  </si>
  <si>
    <t>14</t>
  </si>
  <si>
    <t>14.01</t>
  </si>
  <si>
    <t>14.01.050</t>
  </si>
  <si>
    <t>Alvenaria de embasamento em bloco de concreto de 14 x 19 x 39 cm - classe A</t>
  </si>
  <si>
    <t>14.01.060</t>
  </si>
  <si>
    <t>Alvenaria de embasamento em bloco de concreto de 19 x 19 x 39 cm - classe A</t>
  </si>
  <si>
    <t>14.02</t>
  </si>
  <si>
    <t>14.03</t>
  </si>
  <si>
    <t>14.04</t>
  </si>
  <si>
    <t>14.05</t>
  </si>
  <si>
    <t>14.10.111</t>
  </si>
  <si>
    <t>Alvenaria de bloco de concreto de vedação de 14 x 19 x 39 cm - classe C</t>
  </si>
  <si>
    <t>14.10.121</t>
  </si>
  <si>
    <t>Alvenaria de bloco de concreto de vedação de 19 x 19 x 39 cm - classe C</t>
  </si>
  <si>
    <t>14.11.231</t>
  </si>
  <si>
    <t>Alvenaria de bloco de concreto estrutural 19 x 19 x 39 cm - classe B</t>
  </si>
  <si>
    <t>14.20.010</t>
  </si>
  <si>
    <t>Vergas, contravergas e pilaretes de concreto armado</t>
  </si>
  <si>
    <t>14.30.070</t>
  </si>
  <si>
    <t>Divisória sanitária em painel laminado melamínico estrutural com perfis em alumínio, inclusive ferragem completa para vão de porta</t>
  </si>
  <si>
    <t>14.30.910</t>
  </si>
  <si>
    <t>Divisória em placas duplas de gesso acartonado, resistência ao fogo 60 minutos, espessura 98/48mm - 2RU / 2RU LM</t>
  </si>
  <si>
    <t>15</t>
  </si>
  <si>
    <t>15.01</t>
  </si>
  <si>
    <t>15.03</t>
  </si>
  <si>
    <t>15.03.030</t>
  </si>
  <si>
    <t>Fornecimento e montagem de estrutura em aço ASTM-A36, sem pintura</t>
  </si>
  <si>
    <t>16</t>
  </si>
  <si>
    <t>16.02</t>
  </si>
  <si>
    <t>16.03</t>
  </si>
  <si>
    <t>16.12.200</t>
  </si>
  <si>
    <t>Cumeeira em chapa de aço pré-pintada com epóxi e poliéster, perfil trapezoidal, com espessura de 0,50 mm</t>
  </si>
  <si>
    <t>16.13.070</t>
  </si>
  <si>
    <t>Telhamento em chapa de aço pré-pintada com epóxi e poliéster, tipo sanduíche, espessura de 0,50 mm, com poliuretano</t>
  </si>
  <si>
    <t>16.33.052</t>
  </si>
  <si>
    <t>Calha, rufo, afins em chapa galvanizada nº 24 - corte 0,50 m</t>
  </si>
  <si>
    <t>17</t>
  </si>
  <si>
    <t>17.01</t>
  </si>
  <si>
    <t>17.01.020</t>
  </si>
  <si>
    <t>Argamassa de regularização e/ou proteção</t>
  </si>
  <si>
    <t>17.01.040</t>
  </si>
  <si>
    <t>Lastro de concreto impermeabilizado</t>
  </si>
  <si>
    <t>17.01.060</t>
  </si>
  <si>
    <t>Regularização de piso com nata de cimento e bianco</t>
  </si>
  <si>
    <t>17.02</t>
  </si>
  <si>
    <t>17.02.020</t>
  </si>
  <si>
    <t>Chapisco</t>
  </si>
  <si>
    <t>17.02.120</t>
  </si>
  <si>
    <t>Emboço comum</t>
  </si>
  <si>
    <t>17.02.140</t>
  </si>
  <si>
    <t>Emboço desempenado com espuma de poliéster</t>
  </si>
  <si>
    <t>17.03</t>
  </si>
  <si>
    <t>17.04</t>
  </si>
  <si>
    <t>17.05</t>
  </si>
  <si>
    <t>17.05.100</t>
  </si>
  <si>
    <t>Piso com requadro em concreto simples com controle de fck= 25 MPa</t>
  </si>
  <si>
    <t>17.20.050</t>
  </si>
  <si>
    <t>Friso para junta de dilatação em revestimento de granito lavado tipo Fulget</t>
  </si>
  <si>
    <t>17.20.060</t>
  </si>
  <si>
    <t>Revestimento em granito lavado tipo Fulget uso externo</t>
  </si>
  <si>
    <t>18</t>
  </si>
  <si>
    <t>18.05</t>
  </si>
  <si>
    <t>18.06</t>
  </si>
  <si>
    <t>18.08.170</t>
  </si>
  <si>
    <t>Revestimento em porcelanato técnico polido para área interna e ambiente de médio tráfego, grupo de absorção BIa, coeficiente de atrito I, assentado com argamassa colante industrializada, rejuntado</t>
  </si>
  <si>
    <t>18.08.180</t>
  </si>
  <si>
    <t>Rodapé em porcelanato técnico polido para área interna e ambiente de médio tráfego, grupo de absorção BIa, assentado com argamassa colante industrializada, rejuntado</t>
  </si>
  <si>
    <t>18.11.052</t>
  </si>
  <si>
    <t>Revestimento em placa cerâmica esmaltada, tipo monoporosa, retangular, assentado e rejuntado com argamassa industrializada</t>
  </si>
  <si>
    <t>19</t>
  </si>
  <si>
    <t>19.01</t>
  </si>
  <si>
    <t>19.02</t>
  </si>
  <si>
    <t>19.03</t>
  </si>
  <si>
    <t>19.20</t>
  </si>
  <si>
    <t>20</t>
  </si>
  <si>
    <t>20.01</t>
  </si>
  <si>
    <t>20.03</t>
  </si>
  <si>
    <t>20.04</t>
  </si>
  <si>
    <t>20.10</t>
  </si>
  <si>
    <t>20.20</t>
  </si>
  <si>
    <t>21</t>
  </si>
  <si>
    <t>21.01</t>
  </si>
  <si>
    <t>21.01.100</t>
  </si>
  <si>
    <t>Revestimento em borracha sintética preta, espessura de 4 mm - colado</t>
  </si>
  <si>
    <t>21.02</t>
  </si>
  <si>
    <t>21.02.281</t>
  </si>
  <si>
    <t>Revestimento vinílico flexível em manta homogênea, espessura de 2 mm, com impermeabilizante acrílico</t>
  </si>
  <si>
    <t>21.03.010</t>
  </si>
  <si>
    <t>Revestimento em aço inoxidável AISI 304, liga 18,8, chapa 20, espessura de 1 mm, acabamento escovado com grana especial</t>
  </si>
  <si>
    <t>21.03.151</t>
  </si>
  <si>
    <t>Revestimento em placas de alumínio composto "ACM", espessura de 4 mm e acabamento em PVDF</t>
  </si>
  <si>
    <t>21.07.010</t>
  </si>
  <si>
    <t>Revestimento em laminado melamínico dissipativo</t>
  </si>
  <si>
    <t>21.10.081</t>
  </si>
  <si>
    <t>Rodapé hospitalar flexível em PVC para piso vinílico, espessura de 2 mm e altura de 7,5 cm, com impermeabilizante acrílico</t>
  </si>
  <si>
    <t>21.10.210</t>
  </si>
  <si>
    <t>Rodapé em borracha sintética preta, altura até 7 cm - colado</t>
  </si>
  <si>
    <t>22</t>
  </si>
  <si>
    <t>22.01</t>
  </si>
  <si>
    <t>22.02.030</t>
  </si>
  <si>
    <t>Forro em painéis de gesso acartonado, espessura de 12,5 mm, fixo</t>
  </si>
  <si>
    <t>22.03.122</t>
  </si>
  <si>
    <t>Forro em fibra mineral com placas acústicas removíveis de 625mm x 1250mm</t>
  </si>
  <si>
    <t>22.06.250</t>
  </si>
  <si>
    <t>Brise metálico curvo e móvel termoacústico em chapa lisa aluzinc pré-pintada</t>
  </si>
  <si>
    <t>ESQUADRIA, MARCENARIA E ELEMENTO EM MADEIRA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</si>
  <si>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</si>
  <si>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</si>
  <si>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</si>
  <si>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</si>
  <si>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23.08.040</t>
  </si>
  <si>
    <t>Armário/gabinete embutido em MDF sob medida, revestido em laminado melamínico, com portas e prateleiras</t>
  </si>
  <si>
    <t>23.08.060</t>
  </si>
  <si>
    <t>Tampo sob medida em compensado, revestido na face superior em laminado fenólico melamínico</t>
  </si>
  <si>
    <t>24.02.040</t>
  </si>
  <si>
    <t>Porta/portão tipo gradil sob medida</t>
  </si>
  <si>
    <t>24.08.031</t>
  </si>
  <si>
    <t>Corrimão em tubo de aço inoxidável escovado, diâmetro de 1 1/2"</t>
  </si>
  <si>
    <t>24.08.040</t>
  </si>
  <si>
    <t>Corrimão em tubo de aço inoxidável escovado, diâmetro de 1 1/2´ e montantes com diâmetro de 2´</t>
  </si>
  <si>
    <t>ESQUADRIA, SERRALHERIA E ELEMENTO EM ALUMINIO</t>
  </si>
  <si>
    <t>25.01.060</t>
  </si>
  <si>
    <t>Caixilho em alumínio maxim-ar, sob medida</t>
  </si>
  <si>
    <t>25.01.080</t>
  </si>
  <si>
    <t>Caixilho em alumínio de correr, sob medida</t>
  </si>
  <si>
    <t>25.01.450</t>
  </si>
  <si>
    <t>Caixilho em alumínio para pele de vidro, tipo fachada</t>
  </si>
  <si>
    <t>25.02.020</t>
  </si>
  <si>
    <t>Porta de entrada de abrir em alumínio, sob medida</t>
  </si>
  <si>
    <t>25.20.020</t>
  </si>
  <si>
    <t>Tela de proteção tipo mosquiteira removível, em fibra de vidro com revestimento em PVC e requadro em alumínio</t>
  </si>
  <si>
    <t>ESQUADRIA E ELEMENTO EM VIDRO</t>
  </si>
  <si>
    <t>26.01.080</t>
  </si>
  <si>
    <t>Vidro liso transparente de 6 mm</t>
  </si>
  <si>
    <t>26.03.070</t>
  </si>
  <si>
    <t>Vidro laminado temperado incolor de 8mm</t>
  </si>
  <si>
    <t>26.04.010</t>
  </si>
  <si>
    <t>Espelho em vidro cristal liso, espessura de 4 mm</t>
  </si>
  <si>
    <t>ESQUADRIA E ELEMENTO EM MATERIAL ESPECIAL</t>
  </si>
  <si>
    <t>27.04.040</t>
  </si>
  <si>
    <t>Corrimão, bate-maca ou protetor de parede em PVC, com amortecimento à impacto, altura de 131 mm</t>
  </si>
  <si>
    <t>27.04.052</t>
  </si>
  <si>
    <t>Cantoneira adesiva em vinil de alto impacto</t>
  </si>
  <si>
    <t>FERRAGEM COMPLEMENTAR PARA ESQUADRIAS</t>
  </si>
  <si>
    <t>28.01.020</t>
  </si>
  <si>
    <t>Ferragem completa com maçaneta tipo alavanca, para porta externa com 1 folha</t>
  </si>
  <si>
    <t>28.01.030</t>
  </si>
  <si>
    <t>Ferragem completa com maçaneta tipo alavanca, para porta externa com 2 folhas</t>
  </si>
  <si>
    <t>28.01.070</t>
  </si>
  <si>
    <t>Ferragem completa para porta de box de WC tipo livre/ocupado</t>
  </si>
  <si>
    <t>28.01.171</t>
  </si>
  <si>
    <t>Mola aérea para porta, com esforço acima de 60 kg até 80 kg</t>
  </si>
  <si>
    <t>28.20.050</t>
  </si>
  <si>
    <t>Barra antipânico de sobrepor e maçaneta livre para porta de 1 folha</t>
  </si>
  <si>
    <t>28.20.600</t>
  </si>
  <si>
    <t>Fechadura de centro com cilindro para porta em vidro temperado</t>
  </si>
  <si>
    <t>28.20.650</t>
  </si>
  <si>
    <t>Puxador duplo em aço inoxidável, para porta de madeira, alumínio ou vidro, de 350 mm</t>
  </si>
  <si>
    <t>28.20.810</t>
  </si>
  <si>
    <t>Equipamento automatizador telescópico unilateral de portas deslizantes para folha dupla</t>
  </si>
  <si>
    <t>28.20.860</t>
  </si>
  <si>
    <t>Veda porta/veda fresta com escova em alumínio branco</t>
  </si>
  <si>
    <t>29.01.020</t>
  </si>
  <si>
    <t>Cantoneira em alumínio perfil sextavado</t>
  </si>
  <si>
    <t>29.01.030</t>
  </si>
  <si>
    <t>Perfil em alumínio natural</t>
  </si>
  <si>
    <t>ACESSIBILIDADE</t>
  </si>
  <si>
    <t>30.01.030</t>
  </si>
  <si>
    <t>Barra de apoio reta, para pessoas com mobilidade reduzida, em tubo de aço inoxidável de 1 1/2´ x 800 mm</t>
  </si>
  <si>
    <t>30.01.050</t>
  </si>
  <si>
    <t>Barra de apoio em ângulo de 90°, para pessoas com mobilidade reduzida, em tubo de aço inoxidável de 1 1/2´ x 800 x 800 mm</t>
  </si>
  <si>
    <t>30.01.130</t>
  </si>
  <si>
    <t>Barra de proteção para lavatório, para pessoas com mobilidade reduzida, em tubo de alumínio acabamento com pintura epóxi</t>
  </si>
  <si>
    <t>30.04.030</t>
  </si>
  <si>
    <t>Piso em ladrilho hidráulico podotátil várias cores (25x25x2,5cm), assentado com argamassa mista</t>
  </si>
  <si>
    <t>30.06.110</t>
  </si>
  <si>
    <t>Sinalização com pictograma para vaga de estacionamento, com faixas demarcatórias</t>
  </si>
  <si>
    <t>30.08.060</t>
  </si>
  <si>
    <t>Bacia sifonada de louça para pessoas com mobilidade reduzida - capacidade de 6 litros</t>
  </si>
  <si>
    <t>32.06.030</t>
  </si>
  <si>
    <t>Lã de vidro e/ou lã de rocha com espessura de 2´</t>
  </si>
  <si>
    <t>32.06.231</t>
  </si>
  <si>
    <t>Película de controle solar refletiva na cor prata, para aplicação em vidros</t>
  </si>
  <si>
    <t>32.06.380</t>
  </si>
  <si>
    <t>Isolamento acústico em placas de espuma semirrígida, com uma camada de manta HD, espessura de 50 mm</t>
  </si>
  <si>
    <t>32.11.150</t>
  </si>
  <si>
    <t>Proteção para isolamento térmico em alumínio</t>
  </si>
  <si>
    <t>32.11.290</t>
  </si>
  <si>
    <t>Isolamento térmico em espuma elastomérica, espessura de 9 a 12 mm, para tubulação de 5/8´ (cobre) ou 1/4´ (ferro)</t>
  </si>
  <si>
    <t>32.11.320</t>
  </si>
  <si>
    <t>Isolamento térmico em espuma elastomérica, espessura de 19 a 26 mm, para tubulação de 1 1/8´ (cobre) ou 3/4´ (ferro)</t>
  </si>
  <si>
    <t>32.11.330</t>
  </si>
  <si>
    <t>Isolamento térmico em espuma elastomérica, espessura de 19 a 26 mm, para tubulação de 1 3/8´ (cobre) ou 1´ (ferro)</t>
  </si>
  <si>
    <t>32.15.040</t>
  </si>
  <si>
    <t>Impermeabilização em manta asfáltica com armadura, tipo III-B, espessura de 4 mm</t>
  </si>
  <si>
    <t>32.16.010</t>
  </si>
  <si>
    <t>Impermeabilização em pintura de asfalto oxidado com solventes orgânicos, sobre massa</t>
  </si>
  <si>
    <t>32.20.020</t>
  </si>
  <si>
    <t>Aplicação de papel Kraft</t>
  </si>
  <si>
    <t>32.20.060</t>
  </si>
  <si>
    <t>Tela galvanizada fio 24 BWG, malha hexagonal de 1/2´, para armadura de argamassa</t>
  </si>
  <si>
    <t>PINTURA</t>
  </si>
  <si>
    <t>33.02.080</t>
  </si>
  <si>
    <t>Massa corrida à base de resina acrílica</t>
  </si>
  <si>
    <t>33.07.140</t>
  </si>
  <si>
    <t>Pintura com esmalte alquídico em estrutura metálica</t>
  </si>
  <si>
    <t>33.09.021</t>
  </si>
  <si>
    <t>Tinta acrílica para faixas demarcatórias</t>
  </si>
  <si>
    <t>33.10.020</t>
  </si>
  <si>
    <t>Tinta látex em massa, inclusive preparo</t>
  </si>
  <si>
    <t>33.10.030</t>
  </si>
  <si>
    <t>Tinta acrílica antimofo em massa, inclusive preparo</t>
  </si>
  <si>
    <t>33.11.050</t>
  </si>
  <si>
    <t>Esmalte à base água em superfície metálica, inclusive preparo</t>
  </si>
  <si>
    <t>34.02.040</t>
  </si>
  <si>
    <t>Plantio de grama batatais em placas (jardins e canteiros)</t>
  </si>
  <si>
    <t>34.03.020</t>
  </si>
  <si>
    <t>Arbusto Azaléa - h= 0,60 a 0,80 m</t>
  </si>
  <si>
    <t>34.03.120</t>
  </si>
  <si>
    <t>Arbusto Moréia - h= 0,50 m</t>
  </si>
  <si>
    <t>34.04.280</t>
  </si>
  <si>
    <t>Árvore ornamental tipo Manacá-da-serra</t>
  </si>
  <si>
    <t>34.04.360</t>
  </si>
  <si>
    <t>Árvore ornamental tipo coqueiro Jerivá - h= 4,00 m</t>
  </si>
  <si>
    <t>34.05.260</t>
  </si>
  <si>
    <t>Gradil em aço galvanizado eletrofundido, malha 65 x 132 mm e pintura eletrostática</t>
  </si>
  <si>
    <t>34.13.051</t>
  </si>
  <si>
    <t>Corte, recorte e remoção de árvore inclusive as raízes - diâmetro (DAP)&gt;60cm&lt;100cm</t>
  </si>
  <si>
    <t>35.04.120</t>
  </si>
  <si>
    <t>Banco em concreto pré-moldado, comprimento 150 cm</t>
  </si>
  <si>
    <t>36.01.260</t>
  </si>
  <si>
    <t>Cubículo de entrada e medição para uso abrigado, classe 15 kV</t>
  </si>
  <si>
    <t>36.03.090</t>
  </si>
  <si>
    <t>Caixa de medição interna tipo ´A1´ (1000 x 1000 x 300) mm, padrão Concessionárias</t>
  </si>
  <si>
    <t>Suporte para 3 isoladores de baixa tensão</t>
  </si>
  <si>
    <t>36.05.080</t>
  </si>
  <si>
    <t>Isolador tipo pino para 15 kV, inclusive pino (poste)</t>
  </si>
  <si>
    <t>36.06.080</t>
  </si>
  <si>
    <t>Terminal modular (mufla) unipolar interno para cabo até 70 mm²/15 kV</t>
  </si>
  <si>
    <t>36.07.060</t>
  </si>
  <si>
    <t>Para-raios de distribuição, classe 15 kV/10 kA, completo, encapsulado com polímero</t>
  </si>
  <si>
    <t>36.08.290</t>
  </si>
  <si>
    <t>Grupo gerador com potência de 563/513 kVA, variação de + ou - 10% - completo</t>
  </si>
  <si>
    <t>36.09.060</t>
  </si>
  <si>
    <t>Transformador de potência trifásico de 500 kVA, classe 15 kV, a seco</t>
  </si>
  <si>
    <t>36.20.010</t>
  </si>
  <si>
    <t>Vergalhão de cobre eletrolítico, diâmetro de 3/8´</t>
  </si>
  <si>
    <t>36.20.030</t>
  </si>
  <si>
    <t>União angular para vergalhão, diâmetro de 3/8´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</si>
  <si>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</si>
  <si>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</si>
  <si>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</si>
  <si>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</si>
  <si>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</si>
  <si>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</si>
  <si>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36.20.090</t>
  </si>
  <si>
    <t>Vara para manobra em cabine em fibra de vidro, para tensão até 36 kV</t>
  </si>
  <si>
    <t>36.20.100</t>
  </si>
  <si>
    <t>Bucha para passagem interna/externa com isolação para 15 kV</t>
  </si>
  <si>
    <t>36.20.140</t>
  </si>
  <si>
    <t>Cruzeta de madeira de 2400 mm</t>
  </si>
  <si>
    <t>36.20.180</t>
  </si>
  <si>
    <t>Luva isolante de borracha, acima de 10 até 20 kV</t>
  </si>
  <si>
    <t>PAR</t>
  </si>
  <si>
    <t>36.20.200</t>
  </si>
  <si>
    <t>Mão francesa de 700 mm</t>
  </si>
  <si>
    <t>36.20.220</t>
  </si>
  <si>
    <t>Mudança de tap do transformador</t>
  </si>
  <si>
    <t>36.20.284</t>
  </si>
  <si>
    <t>Placa de advertência em chapa de alumínio, com pintura refletiva "Perigo Alta Tensão"</t>
  </si>
  <si>
    <t>36.20.330</t>
  </si>
  <si>
    <t>Luva de couro para proteção de luva isolante</t>
  </si>
  <si>
    <t>36.20.340</t>
  </si>
  <si>
    <t>Sela para cruzeta de madeira</t>
  </si>
  <si>
    <t>36.20.350</t>
  </si>
  <si>
    <t>Caixa porta luvas em madeira, com tampa</t>
  </si>
  <si>
    <t>36.20.360</t>
  </si>
  <si>
    <t>Suporte de transformador em poste ou estaleiro</t>
  </si>
  <si>
    <t>36.20.380</t>
  </si>
  <si>
    <t>Tapete de borracha isolante elétrico de 1000 x 1000 mm</t>
  </si>
  <si>
    <t>37.02.100</t>
  </si>
  <si>
    <t>Quadro Telebrás de sobrepor de 600 x 600 x 120 mm</t>
  </si>
  <si>
    <t>37.04.280</t>
  </si>
  <si>
    <t>Quadro de distribuição universal de sobrepor, para disjuntores 44 DIN / 32 Bolt-on - 150 A - sem componentes</t>
  </si>
  <si>
    <t>37.04.300</t>
  </si>
  <si>
    <t>Quadro de distribuição universal de sobrepor, para disjuntores 70 DIN / 50 Bolt-on - 225 A - sem componentes</t>
  </si>
  <si>
    <t>37.06.014</t>
  </si>
  <si>
    <t>Painel autoportante em chapa de aço, com proteção mínima IP 54 - sem componentes</t>
  </si>
  <si>
    <t>37.10.010</t>
  </si>
  <si>
    <t>Barramento de cobre nu</t>
  </si>
  <si>
    <t>37.13.530</t>
  </si>
  <si>
    <t>Disjuntor fixo PVO trifásico, 15 kV, 630 A x 350 MVA, com relé de proteção de sobrecorrente e transformadores de corrente</t>
  </si>
  <si>
    <t>37.13.640</t>
  </si>
  <si>
    <t>Disjuntor termomagnético, bipolar 220/380 V, corrente de 60 A até 100 A</t>
  </si>
  <si>
    <t>37.13.660</t>
  </si>
  <si>
    <t>Disjuntor termomagnético, tripolar 220/380 V, corrente de 60 A até 100 A</t>
  </si>
  <si>
    <t>37.13.690</t>
  </si>
  <si>
    <t>Disjuntor série universal, em caixa moldada, térmico e magnético fixos, bipolar 480 V, corrente de 60 A até 100 A</t>
  </si>
  <si>
    <t>37.13.700</t>
  </si>
  <si>
    <t>Disjuntor série universal, em caixa moldada, térmico e magnético fixos, bipolar 480/600 V, corrente de 125 A</t>
  </si>
  <si>
    <t>37.13.780</t>
  </si>
  <si>
    <t>Disjuntor em caixa moldada, térmico e magnético ajustáveis, tripolar 1600/690 V, faixa de ajuste de 1000 até 1600 A</t>
  </si>
  <si>
    <t>37.13.800</t>
  </si>
  <si>
    <t>Mini-disjuntor termomagnético, unipolar 127/220 V, corrente de 10 A até 32 A</t>
  </si>
  <si>
    <t>37.13.840</t>
  </si>
  <si>
    <t>Mini-disjuntor termomagnético, bipolar 220/380 V, corrente de 10 A até 32 A</t>
  </si>
  <si>
    <t>37.13.880</t>
  </si>
  <si>
    <t>Mini-disjuntor termomagnético, tripolar 220/380 V, corrente de 10 A até 32 A</t>
  </si>
  <si>
    <t>37.15.150</t>
  </si>
  <si>
    <t>Chave fusível base ´C´ para 15 kV/100 A, com capacidade de ruptura até 10 kA - com fusível</t>
  </si>
  <si>
    <t>37.15.210</t>
  </si>
  <si>
    <t>Chave seccionadora tripolar seca para 600 / 630 A - 15 kV - com prolongador</t>
  </si>
  <si>
    <t>37.17.090</t>
  </si>
  <si>
    <t>Dispositivo diferencial residual de 63 A x 30 mA - 4 polos</t>
  </si>
  <si>
    <t>37.20.030</t>
  </si>
  <si>
    <t>Régua de bornes para 9 polos de 600 V / 50 A</t>
  </si>
  <si>
    <t>37.20.080</t>
  </si>
  <si>
    <t>Barra de neutro e/ou terra</t>
  </si>
  <si>
    <t>37.24.032</t>
  </si>
  <si>
    <t>Supressor de surto monofásico, Fase-Terra, In &gt; ou = 20 kA, Imax. de surto de 50 até 80 kA</t>
  </si>
  <si>
    <t>37.24.044</t>
  </si>
  <si>
    <t>Dispositivo de proteção contra surto, 4 polos, suportabilidade &lt;= 2,5 kV, 3F+N, Un até 240/415V, curva de ensaio 8/20µs, In=20kA/40kA - classe 2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</si>
  <si>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</si>
  <si>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</si>
  <si>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</si>
  <si>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</si>
  <si>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38.01.040</t>
  </si>
  <si>
    <t>Eletroduto de PVC rígido roscável de 3/4´ - com acessórios</t>
  </si>
  <si>
    <t>38.01.060</t>
  </si>
  <si>
    <t>Eletroduto de PVC rígido roscável de 1´ - com acessórios</t>
  </si>
  <si>
    <t>38.04.040</t>
  </si>
  <si>
    <t>Eletroduto galvanizado conforme NBR13057 -  3/4´ com acessórios</t>
  </si>
  <si>
    <t>38.04.060</t>
  </si>
  <si>
    <t>Eletroduto galvanizado conforme NBR13057 -  1´ com acessórios</t>
  </si>
  <si>
    <t>38.04.080</t>
  </si>
  <si>
    <t>Eletroduto galvanizado conforme NBR13057 -  1 1/4´ com acessórios</t>
  </si>
  <si>
    <t>38.04.100</t>
  </si>
  <si>
    <t>Eletroduto galvanizado conforme NBR13057 -  1 1/2´ com acessórios</t>
  </si>
  <si>
    <t>38.04.120</t>
  </si>
  <si>
    <t>Eletroduto galvanizado conforme NBR13057 -  2´ com acessórios</t>
  </si>
  <si>
    <t>38.04.140</t>
  </si>
  <si>
    <t>Eletroduto galvanizado conforme NBR13057 -  2 1/2´ com acessórios</t>
  </si>
  <si>
    <t>38.04.160</t>
  </si>
  <si>
    <t>Eletroduto galvanizado conforme NBR13057 -  3´ com acessórios</t>
  </si>
  <si>
    <t>38.06.040</t>
  </si>
  <si>
    <t>Eletroduto galvanizado a quente conforme NBR5598 - 3/4´ com acessórios</t>
  </si>
  <si>
    <t>38.06.060</t>
  </si>
  <si>
    <t>Eletroduto galvanizado a quente conforme NBR5598 - 1´ com acessórios</t>
  </si>
  <si>
    <t>38.06.080</t>
  </si>
  <si>
    <t>Eletroduto galvanizado a quente conforme NBR5598 - 1 1/4´ com acessórios</t>
  </si>
  <si>
    <t>38.06.100</t>
  </si>
  <si>
    <t>Eletroduto galvanizado a quente conforme NBR5598 - 1 1/2´ com acessórios</t>
  </si>
  <si>
    <t>38.06.120</t>
  </si>
  <si>
    <t>Eletroduto galvanizado a quente conforme NBR5598 - 2´ com acessórios</t>
  </si>
  <si>
    <t>38.06.180</t>
  </si>
  <si>
    <t>Eletroduto galvanizado a quente conforme NBR5598 - 4´ com acessórios</t>
  </si>
  <si>
    <t>38.07.210</t>
  </si>
  <si>
    <t>Vergalhão com rosca, porca e arruela de diâmetro 1/4´ (tirante)</t>
  </si>
  <si>
    <t>38.07.300</t>
  </si>
  <si>
    <t>Perfilado perfurado 38 x 38 mm em chapa 14 pré-zincada, com acessórios</t>
  </si>
  <si>
    <t>38.13.040</t>
  </si>
  <si>
    <t>Eletroduto corrugado em polietileno de alta densidade, DN= 100 mm, com acessórios</t>
  </si>
  <si>
    <t>38.13.050</t>
  </si>
  <si>
    <t>Eletroduto corrugado em polietileno de alta densidade, DN= 125 mm, com acessórios</t>
  </si>
  <si>
    <t>38.19.220</t>
  </si>
  <si>
    <t>Eletroduto de PVC corrugado flexível reforçado, diâmetro externo de 32 mm</t>
  </si>
  <si>
    <t>38.21.920</t>
  </si>
  <si>
    <t>Eletrocalha perfurada galvanizada a fogo, 100 x 50 mm, com acessórios</t>
  </si>
  <si>
    <t>38.22.620</t>
  </si>
  <si>
    <t>Tampa de encaixe para eletrocalha, galvanizada a fogo, L= 100mm</t>
  </si>
  <si>
    <t>38.23.020</t>
  </si>
  <si>
    <t>Suporte para eletrocalha, galvanizado a fogo, 100x50mm</t>
  </si>
  <si>
    <t>CONDUTOR E ENFIACAO DE ENERGIA ELETRICA E TELEFONIA</t>
  </si>
  <si>
    <t>39.03.170</t>
  </si>
  <si>
    <t>Cabo de cobre de 2,5 mm², isolamento 0,6/1 kV - isolação em PVC 70°C</t>
  </si>
  <si>
    <t>39.03.174</t>
  </si>
  <si>
    <t>Cabo de cobre de 4 mm², isolamento 0,6/1 kV - isolação em PVC 70°C.</t>
  </si>
  <si>
    <t>39.03.178</t>
  </si>
  <si>
    <t>Cabo de cobre de 6 mm², isolamento 0,6/1 kV - isolação em PVC 70°C</t>
  </si>
  <si>
    <t>39.04.060</t>
  </si>
  <si>
    <t>Cabo de cobre nu, têmpera mole, classe 2, de 25 mm²</t>
  </si>
  <si>
    <t>39.04.070</t>
  </si>
  <si>
    <t>Cabo de cobre nu, têmpera mole, classe 2, de 35 mm²</t>
  </si>
  <si>
    <t>39.04.080</t>
  </si>
  <si>
    <t>Cabo de cobre nu, têmpera mole, classe 2, de 50 mm²</t>
  </si>
  <si>
    <t>39.06.060</t>
  </si>
  <si>
    <t>Cabo de cobre de 25 mm², isolamento 8,7/15 kV - isolação EPR 90°C</t>
  </si>
  <si>
    <t>39.06.070</t>
  </si>
  <si>
    <t>Cabo de cobre de 35 mm², isolamento 8,7/15 kV - isolação EPR 90°C</t>
  </si>
  <si>
    <t>39.10.050</t>
  </si>
  <si>
    <t>Terminal de compressão para cabo de 2,5 mm²</t>
  </si>
  <si>
    <t>39.10.060</t>
  </si>
  <si>
    <t>Terminal de pressão/compressão para cabo de 6 até 10 mm²</t>
  </si>
  <si>
    <t>39.10.080</t>
  </si>
  <si>
    <t>Terminal de pressão/compressão para cabo de 16 mm²</t>
  </si>
  <si>
    <t>39.10.120</t>
  </si>
  <si>
    <t>Terminal de pressão/compressão para cabo de 25 mm²</t>
  </si>
  <si>
    <t>39.10.130</t>
  </si>
  <si>
    <t>Terminal de pressão/compressão para cabo de 35 mm²</t>
  </si>
  <si>
    <t>39.10.160</t>
  </si>
  <si>
    <t>Terminal de pressão/compressão para cabo de 50 mm²</t>
  </si>
  <si>
    <t>39.10.200</t>
  </si>
  <si>
    <t>Terminal de pressão/compressão para cabo de 70 mm²</t>
  </si>
  <si>
    <t>39.10.246</t>
  </si>
  <si>
    <t>Terminal de pressão/compressão para cabo de 120 mm²</t>
  </si>
  <si>
    <t>39.10.300</t>
  </si>
  <si>
    <t>Terminal de pressão/compressão para cabo de 240 mm²</t>
  </si>
  <si>
    <t>39.11.040</t>
  </si>
  <si>
    <t>Cabo telefônico CI, com 20 pares de 0,50 mm, para centrais telefônicas, equipamentos e rede interna</t>
  </si>
  <si>
    <t>39.18.120</t>
  </si>
  <si>
    <t>Cabo para rede U/UTP 23 AWG com 4 pares - categoria 6A</t>
  </si>
  <si>
    <t>39.21.030</t>
  </si>
  <si>
    <t>Cabo de cobre flexível de 4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</si>
  <si>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</si>
  <si>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</si>
  <si>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</si>
  <si>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</si>
  <si>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</si>
  <si>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</si>
  <si>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</si>
  <si>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</si>
  <si>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</si>
  <si>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</si>
  <si>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</si>
  <si>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</si>
  <si>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</si>
  <si>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</si>
  <si>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39.21.140</t>
  </si>
  <si>
    <t>Cabo de cobre flexível de 240 mm², isolamento 0,6/1kV - isolação HEPR 90°C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</si>
  <si>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</si>
  <si>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</si>
  <si>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</si>
  <si>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</si>
  <si>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</si>
  <si>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</si>
  <si>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39.26.110</t>
  </si>
  <si>
    <t>Cabo de cobre flexível de 95 mm², isolamento 0,6/1 kV - isolação HEPR 90°C - baixa emissão de fumaça e gases</t>
  </si>
  <si>
    <t>39.27.020</t>
  </si>
  <si>
    <t>Cabo óptico multimodo, 4 fibras, 50/125 µm - uso interno/externo</t>
  </si>
  <si>
    <t>40.01.020</t>
  </si>
  <si>
    <t>Caixa de ferro estampada 4´ x 2´</t>
  </si>
  <si>
    <t>40.01.040</t>
  </si>
  <si>
    <t>Caixa de ferro estampada 4´ x 4´</t>
  </si>
  <si>
    <t>40.01.080</t>
  </si>
  <si>
    <t>Caixa de ferro estampada octogonal fundo móvel 4´ x 4´</t>
  </si>
  <si>
    <t>40.04.090</t>
  </si>
  <si>
    <t>Tomada RJ 11 para telefone, sem placa</t>
  </si>
  <si>
    <t>40.04.096</t>
  </si>
  <si>
    <t>Tomada RJ 45 para rede de dados, com placa</t>
  </si>
  <si>
    <t>40.04.450</t>
  </si>
  <si>
    <t>Tomada 2P+T de 10 A - 250 V, completa</t>
  </si>
  <si>
    <t>40.04.460</t>
  </si>
  <si>
    <t>Tomada 2P+T de 20 A - 250 V, completa</t>
  </si>
  <si>
    <t>40.05.020</t>
  </si>
  <si>
    <t>Interruptor com 1 tecla simples e placa</t>
  </si>
  <si>
    <t>40.05.040</t>
  </si>
  <si>
    <t>Interruptor com 2 teclas simples e placa</t>
  </si>
  <si>
    <t>40.05.120</t>
  </si>
  <si>
    <t>Interruptor com 2 teclas, 1 simples, 1 paralelo e placa</t>
  </si>
  <si>
    <t>40.06.040</t>
  </si>
  <si>
    <t>Condulete metálico de 3/4´</t>
  </si>
  <si>
    <t>40.06.060</t>
  </si>
  <si>
    <t>Condulete metálico de 1´</t>
  </si>
  <si>
    <t>40.10.016</t>
  </si>
  <si>
    <t>Contator de potência 12 A - 1na+1nf</t>
  </si>
  <si>
    <t>40.10.020</t>
  </si>
  <si>
    <t>Contator de potência 9 A - 2na+2nf</t>
  </si>
  <si>
    <t>40.10.510</t>
  </si>
  <si>
    <t>Contator auxiliar - 2na+2nf</t>
  </si>
  <si>
    <t>40.10.520</t>
  </si>
  <si>
    <t>Contator auxiliar - 4na+4nf</t>
  </si>
  <si>
    <t>40.11.240</t>
  </si>
  <si>
    <t>Relé de tempo eletrônico de 3 até 30s - 220V - 50/60Hz</t>
  </si>
  <si>
    <t>40.13.010</t>
  </si>
  <si>
    <t>Chave comutadora para amperímetro</t>
  </si>
  <si>
    <t>40.14.010</t>
  </si>
  <si>
    <t>Chave comutadora para voltímetro</t>
  </si>
  <si>
    <t>40.20.120</t>
  </si>
  <si>
    <t>Placa de 4´ x 2´</t>
  </si>
  <si>
    <t>ILUMINACAO</t>
  </si>
  <si>
    <t>41.02.562</t>
  </si>
  <si>
    <t>Lâmpada LED tubular T8 com base G13, de 3400 até 4000 Im - 36 a 40W</t>
  </si>
  <si>
    <t>41.07.860</t>
  </si>
  <si>
    <t>Lâmpada fluorescente compacta "2U", base G24q-3 de 26 W</t>
  </si>
  <si>
    <t>41.10.400</t>
  </si>
  <si>
    <t>Poste telecônico em aço SAE 1010/1020 galvanizado a fogo, com espera para uma luminária, altura de 3,00 m</t>
  </si>
  <si>
    <t>41.11.703</t>
  </si>
  <si>
    <t>Luminária LED retangular para poste de 14.160 até 17.475 lm, eficiência mínima 118 lm/W</t>
  </si>
  <si>
    <t>41.11.711</t>
  </si>
  <si>
    <t>Luminária LED retangular para parede/piso de 11.838 até 12.150 lm, eficiência mínima 107 lm/W</t>
  </si>
  <si>
    <t>41.13.102</t>
  </si>
  <si>
    <t>Luminária blindada tipo arandela de 45º e 90º, para lâmpada LED</t>
  </si>
  <si>
    <t>41.31.040</t>
  </si>
  <si>
    <t>Luminária LED retangular de sobrepor com difusor translúcido, 4000 K, fluxo luminoso de 3690 a 4800 lm, potência de 38 a 41 W</t>
  </si>
  <si>
    <t>41.31.087</t>
  </si>
  <si>
    <t>Luminária LED redonda de sobrepor com difusor recuado translucido, 4000 K, fluxo luminoso de 1900 a 2000 lm, potência de 17 a 19 W</t>
  </si>
  <si>
    <t>PARA-RAIOS PARA EDIFICACAO</t>
  </si>
  <si>
    <t>42.01.086</t>
  </si>
  <si>
    <t>Captor tipo terminal aéreo, h= 300 mm em alumínio</t>
  </si>
  <si>
    <t>42.02.010</t>
  </si>
  <si>
    <t>Isolador galvanizado uso geral, simples com rosca mecânica</t>
  </si>
  <si>
    <t>42.03.020</t>
  </si>
  <si>
    <t>Isolador galvanizado para mastro de diâmetro 2´, simples com 1 descida</t>
  </si>
  <si>
    <t>42.04.020</t>
  </si>
  <si>
    <t>Braçadeira de contraventagem para mastro de diâmetro 2´</t>
  </si>
  <si>
    <t>42.04.040</t>
  </si>
  <si>
    <t>Apoio para mastro de diâmetro 2´</t>
  </si>
  <si>
    <t>42.04.060</t>
  </si>
  <si>
    <t>Base para mastro de diâmetro 2´</t>
  </si>
  <si>
    <t>42.04.080</t>
  </si>
  <si>
    <t>Contraventagem com cabo para mastro de diâmetro 2´</t>
  </si>
  <si>
    <t>42.04.120</t>
  </si>
  <si>
    <t>Mastro simples galvanizado de diâmetro 2´</t>
  </si>
  <si>
    <t>42.04.140</t>
  </si>
  <si>
    <t>Suporte porta bandeira simples para mastro de diâmetro 2´</t>
  </si>
  <si>
    <t>42.05.020</t>
  </si>
  <si>
    <t>Braçadeira para fixação do aparelho sinalizador para mastro de diâmetro 2´</t>
  </si>
  <si>
    <t>42.05.070</t>
  </si>
  <si>
    <t>Sinalizador de obstáculo duplo, com célula fotoelétrica</t>
  </si>
  <si>
    <t>42.05.100</t>
  </si>
  <si>
    <t>Caixa de inspeção suspensa</t>
  </si>
  <si>
    <t>42.05.110</t>
  </si>
  <si>
    <t>Conector cabo/haste de 3/4´</t>
  </si>
  <si>
    <t>42.05.190</t>
  </si>
  <si>
    <t>Haste de aterramento de 3/4'' x 3 m</t>
  </si>
  <si>
    <t>42.05.210</t>
  </si>
  <si>
    <t>Haste de aterramento de 5/8'' x 3 m</t>
  </si>
  <si>
    <t>42.05.250</t>
  </si>
  <si>
    <t>Barra condutora chata em alumínio de 3/4´ x 1/4´, inclusive acessórios de fixação</t>
  </si>
  <si>
    <t>42.05.300</t>
  </si>
  <si>
    <t>Tampa para caixa de inspeção cilíndrica, aço galvanizado</t>
  </si>
  <si>
    <t>42.05.310</t>
  </si>
  <si>
    <t>Caixa de inspeção do terra cilíndrica em PVC rígido, diâmetro de 300 mm - h= 250 mm</t>
  </si>
  <si>
    <t>42.05.370</t>
  </si>
  <si>
    <t>Caixa de equalização, de embutir, em aço com barramento, de 400 x 400 mm e tampa</t>
  </si>
  <si>
    <t>42.05.580</t>
  </si>
  <si>
    <t>Terminal estanhado com 1 furo e 1 compressão - 35 mm²</t>
  </si>
  <si>
    <t>42.05.620</t>
  </si>
  <si>
    <t>Terminal estanhado com 2 furos e 1 compressão - 50 mm²</t>
  </si>
  <si>
    <t>42.20.090</t>
  </si>
  <si>
    <t>Solda exotérmica conexão cabo-cabo horizontal em X, bitola do cabo de 50-25mm² a 95-50mm²</t>
  </si>
  <si>
    <t>42.20.220</t>
  </si>
  <si>
    <t>Solda exotérmica conexão cabo-haste em T, bitola do cabo de 50mm² a 95mm² para haste de 5/8" e 3/4"</t>
  </si>
  <si>
    <t>43.02.080</t>
  </si>
  <si>
    <t>Chuveiro elétrico de 6.500W / 220V com resistência blindada</t>
  </si>
  <si>
    <t>43.03.212</t>
  </si>
  <si>
    <t>Aquecedor de passagem elétrico individual, baixa pressão - 5.000 W / 6.400 W</t>
  </si>
  <si>
    <t>43.03.230</t>
  </si>
  <si>
    <t>Sistema de aquecimento de passagem a gás com sistema misturador para abastecimento de até 16 duchas</t>
  </si>
  <si>
    <t>43.03.510</t>
  </si>
  <si>
    <t>Coletor em alumínio para sistema de aquecimento solar com área coletora até 2,00 m²</t>
  </si>
  <si>
    <t>43.03.550</t>
  </si>
  <si>
    <t>Reservatório térmico horizontal em aço inoxidável AISI 304, capacidade de 500 litros</t>
  </si>
  <si>
    <t>43.07.330</t>
  </si>
  <si>
    <t>Ar condicionado a frio, tipo split parede com capacidade de 12.000 BTU/h</t>
  </si>
  <si>
    <t>43.10.730</t>
  </si>
  <si>
    <t>Conjunto motor-bomba (centrífuga) 30 cv, monoestágio trifásico, Hman= 70 a 94 mca, Q= 34,80 a 61,7 m³/h</t>
  </si>
  <si>
    <t>43.10.780</t>
  </si>
  <si>
    <t>Conjunto motor-bomba (centrífuga) 50 cv, monoestágio trifásico, Hman= 61 a 81 mca e Q= 170 a 80 m³/h</t>
  </si>
  <si>
    <t>43.11.330</t>
  </si>
  <si>
    <t>Conjunto motor-bomba submersível vertical para esgoto, Q= 4,6 a 57,2 m³/h, Hman= 13 a 4 mca, potência 2 a 3,5 cv, diâmetro de sólidos até 50mm</t>
  </si>
  <si>
    <t>44.01.050</t>
  </si>
  <si>
    <t>Bacia sifonada de louça sem tampa - 6 litros</t>
  </si>
  <si>
    <t>44.01.240</t>
  </si>
  <si>
    <t>Lavatório em louça com coluna suspensa</t>
  </si>
  <si>
    <t>44.01.270</t>
  </si>
  <si>
    <t>Cuba de louça de embutir oval</t>
  </si>
  <si>
    <t>44.01.310</t>
  </si>
  <si>
    <t>Tanque de louça com coluna de 30 litros</t>
  </si>
  <si>
    <t>44.02.062</t>
  </si>
  <si>
    <t>Tampo/bancada em granito, com frontão, espessura de 2 cm, acabamento polido</t>
  </si>
  <si>
    <t>44.02.200</t>
  </si>
  <si>
    <t>Tampo/bancada em concreto armado, revestido em aço inoxidável fosco polido</t>
  </si>
  <si>
    <t>44.03.130</t>
  </si>
  <si>
    <t>Saboneteira tipo dispenser, para refil de 800 ml</t>
  </si>
  <si>
    <t>44.03.300</t>
  </si>
  <si>
    <t>Torneira volante tipo alavanca</t>
  </si>
  <si>
    <t>44.03.310</t>
  </si>
  <si>
    <t>Torneira de mesa para lavatório, acionamento hidromecânico, com registro integrado regulador de vazão, em latão cromado, DN= 1/2´</t>
  </si>
  <si>
    <t>44.03.360</t>
  </si>
  <si>
    <t>Ducha higiênica cromada</t>
  </si>
  <si>
    <t>44.03.440</t>
  </si>
  <si>
    <t>Torneira curta sem rosca para uso geral, em latão fundido cromado, DN= 3/4´</t>
  </si>
  <si>
    <t>44.03.450</t>
  </si>
  <si>
    <t>Torneira longa sem rosca para uso geral, em latão fundido cromado</t>
  </si>
  <si>
    <t>44.03.670</t>
  </si>
  <si>
    <t>Caixa de descarga de embutir, acionamento frontal, completa</t>
  </si>
  <si>
    <t>44.03.700</t>
  </si>
  <si>
    <t>Torneira de parede em ABS, DN 1/2´ ou 3/4´, 15cm</t>
  </si>
  <si>
    <t>44.03.720</t>
  </si>
  <si>
    <t>Torneira de mesa para lavatório, acionamento hidromecânico com alavanca, registro integrado regulador de vazão, em latão cromado, DN= 1/2´</t>
  </si>
  <si>
    <t>44.03.810</t>
  </si>
  <si>
    <t>Aparelho misturador de mesa para pia com bica móvel, acabamento cromado</t>
  </si>
  <si>
    <t>44.03.825</t>
  </si>
  <si>
    <t>Misturador termostato para chuveiro ou ducha, acabamento cromado</t>
  </si>
  <si>
    <t>44.06.400</t>
  </si>
  <si>
    <t>Cuba em aço inoxidável simples de 500x400x300mm</t>
  </si>
  <si>
    <t>44.20.010</t>
  </si>
  <si>
    <t>Sifão plástico sanfonado universal de 1´</t>
  </si>
  <si>
    <t>44.20.200</t>
  </si>
  <si>
    <t>Sifão de metal cromado de 1 1/2´ x 2´</t>
  </si>
  <si>
    <t>44.20.220</t>
  </si>
  <si>
    <t>Sifão de metal cromado de 1´ x 1 1/2´</t>
  </si>
  <si>
    <t>44.20.280</t>
  </si>
  <si>
    <t>Tampa de plástico para bacia sanitária</t>
  </si>
  <si>
    <t>44.20.640</t>
  </si>
  <si>
    <t>Válvula de metal cromado de 1 1/2´</t>
  </si>
  <si>
    <t>44.20.650</t>
  </si>
  <si>
    <t>Válvula de metal cromado de 1´</t>
  </si>
  <si>
    <t>45.01.066</t>
  </si>
  <si>
    <t>Entrada completa de água com abrigo e registro de gaveta, DN= 2´</t>
  </si>
  <si>
    <t>45.03.010</t>
  </si>
  <si>
    <t>Hidrômetro em ferro fundido, diâmetro 50 mm (2´)</t>
  </si>
  <si>
    <t>45.03.200</t>
  </si>
  <si>
    <t>Filtro tipo cesto para hidrômetro de 50 mm (2´)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</si>
  <si>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</si>
  <si>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</si>
  <si>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</si>
  <si>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</si>
  <si>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</si>
  <si>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</si>
  <si>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</si>
  <si>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</si>
  <si>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</si>
  <si>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</si>
  <si>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46.03.038</t>
  </si>
  <si>
    <t>Tubo de PVC rígido PxB com virola e anel de borracha, linha esgoto série reforçada ´R´, DN= 50 mm, inclusive conexões</t>
  </si>
  <si>
    <t>46.03.040</t>
  </si>
  <si>
    <t>Tubo de PVC rígido PxB com virola e anel de borracha, linha esgoto série reforçada ´R´, DN= 75 mm, inclusive conexões</t>
  </si>
  <si>
    <t>46.03.050</t>
  </si>
  <si>
    <t>Tubo de PVC rígido PxB com virola e anel de borracha, linha esgoto série reforçada ´R´, DN= 100 mm, inclusive conexões</t>
  </si>
  <si>
    <t>46.03.060</t>
  </si>
  <si>
    <t>Tubo de PVC rígido PxB com virola e anel de borracha, linha esgoto série reforçada ´R´. DN= 150 mm, inclusive conexões</t>
  </si>
  <si>
    <t>46.03.080</t>
  </si>
  <si>
    <t>Tubo de PVC rígido, pontas lisas, soldável, linha esgoto série reforçada ´R´, DN= 40 mm, inclusive conexões</t>
  </si>
  <si>
    <t>46.05.020</t>
  </si>
  <si>
    <t>Tubo PVC rígido, tipo Coletor Esgoto, junta elástica, DN= 100 mm, inclusive conexões</t>
  </si>
  <si>
    <t>46.05.040</t>
  </si>
  <si>
    <t>Tubo PVC rígido, tipo Coletor Esgoto, junta elástica, DN= 150 mm, inclusive conexões</t>
  </si>
  <si>
    <t>46.05.050</t>
  </si>
  <si>
    <t>Tubo PVC rígido, tipo Coletor Esgoto, junta elástica, DN= 200 mm, inclusive conexões</t>
  </si>
  <si>
    <t>46.05.060</t>
  </si>
  <si>
    <t>Tubo PVC rígido, tipo Coletor Esgoto, junta elástica, DN= 250 mm, inclusive conexões</t>
  </si>
  <si>
    <t>46.08.070</t>
  </si>
  <si>
    <t>Tubo galvanizado sem costura schedule 40, DN= 2 1/2´, inclusive conexões</t>
  </si>
  <si>
    <t>46.10.010</t>
  </si>
  <si>
    <t>Tubo de cobre classe A, DN= 15mm (1/2´), inclusive conexões</t>
  </si>
  <si>
    <t>46.10.020</t>
  </si>
  <si>
    <t>Tubo de cobre classe A, DN= 22mm (3/4´), inclusive conexões</t>
  </si>
  <si>
    <t>46.10.200</t>
  </si>
  <si>
    <t>Tubo de cobre classe E, DN= 22mm (3/4´), inclusive conexões</t>
  </si>
  <si>
    <t>46.10.210</t>
  </si>
  <si>
    <t>Tubo de cobre classe E, DN= 28mm (1´), inclusive conexões</t>
  </si>
  <si>
    <t>46.10.230</t>
  </si>
  <si>
    <t>Tubo de cobre classe E, DN= 42mm (1 1/2´), inclusive conexões</t>
  </si>
  <si>
    <t>46.27.100</t>
  </si>
  <si>
    <t>Tubo de cobre flexível, espessura 1/32" - diâmetro 5/8", inclusive conexões</t>
  </si>
  <si>
    <t>46.32.007</t>
  </si>
  <si>
    <t>Tubo de cobre sem costura, rígido, espessura 1/16" - diâmetro 1.1/8", inclusive conexões</t>
  </si>
  <si>
    <t>46.32.009</t>
  </si>
  <si>
    <t>Tubo de cobre sem costura, rígido, espessura 1/16" - diâmetro 1.3/8", inclusive conexões</t>
  </si>
  <si>
    <t>47.01.020</t>
  </si>
  <si>
    <t>Registro de gaveta em latão fundido sem acabamento, DN= 3/4´</t>
  </si>
  <si>
    <t>47.01.040</t>
  </si>
  <si>
    <t>Registro de gaveta em latão fundido sem acabamento, DN= 1 1/4´</t>
  </si>
  <si>
    <t>47.01.050</t>
  </si>
  <si>
    <t>Registro de gaveta em latão fundido sem acabamento, DN= 1 1/2´</t>
  </si>
  <si>
    <t>47.01.060</t>
  </si>
  <si>
    <t>Registro de gaveta em latão fundido sem acabamento, DN= 2´</t>
  </si>
  <si>
    <t>47.01.070</t>
  </si>
  <si>
    <t>Registro de gaveta em latão fundido sem acabamento, DN= 2 1/2´</t>
  </si>
  <si>
    <t>47.02.020</t>
  </si>
  <si>
    <t>Registro de gaveta em latão fundido cromado com canopla, DN= 3/4´ - linha especial</t>
  </si>
  <si>
    <t>47.02.030</t>
  </si>
  <si>
    <t>Registro de gaveta em latão fundido cromado com canopla, DN= 1´ - linha especial</t>
  </si>
  <si>
    <t>47.05.010</t>
  </si>
  <si>
    <t>Válvula de retenção horizontal em bronze, DN= 3/4´</t>
  </si>
  <si>
    <t>47.05.020</t>
  </si>
  <si>
    <t>Válvula de retenção horizontal em bronze, DN= 1´</t>
  </si>
  <si>
    <t>47.05.280</t>
  </si>
  <si>
    <t>Válvula globo angular de 45° em bronze, DN= 2 1/2´</t>
  </si>
  <si>
    <t>47.05.350</t>
  </si>
  <si>
    <t>Válvula globo em bronze, classe 150 libras para vapor saturado e 300 libras para água, óleo e gás, DN= 1´</t>
  </si>
  <si>
    <t>47.05.398</t>
  </si>
  <si>
    <t>Válvula de gaveta em bronze, haste não ascendente, classe 125 libras para vapor e classe 200 libras para água, óleo e gás, DN= 3/4´</t>
  </si>
  <si>
    <t>47.11.100</t>
  </si>
  <si>
    <t>Manômetro com mostrador de 4´, escalas: 0-4 / 0-7 / 0-10 / 0-17 / 0-21 / 0-28 kg/cm²</t>
  </si>
  <si>
    <t>47.20.010</t>
  </si>
  <si>
    <t>Pigtail em latão para manômetro, DN= 1/2´</t>
  </si>
  <si>
    <t>47.20.320</t>
  </si>
  <si>
    <t>Filtro ´Y´ corpo em bronze, pressão de serviço até 20,7 bar (PN 20), DN= 1 1/2´</t>
  </si>
  <si>
    <t>48.05.050</t>
  </si>
  <si>
    <t>Torneira de boia, DN= 2´</t>
  </si>
  <si>
    <t>49.01.016</t>
  </si>
  <si>
    <t>Caixa sifonada de PVC rígido de 100 x 100 x 50 mm, com grelha</t>
  </si>
  <si>
    <t>49.01.030</t>
  </si>
  <si>
    <t>Caixa sifonada de PVC rígido de 150 x 150 x 50 mm, com grelha</t>
  </si>
  <si>
    <t>49.03.020</t>
  </si>
  <si>
    <t>Caixa de gordura em alvenaria, 600 x 600 x 600 mm</t>
  </si>
  <si>
    <t>49.03.036</t>
  </si>
  <si>
    <t>Caixa de gordura em PVC com tampa reforçada - capacidade 19 litros</t>
  </si>
  <si>
    <t>49.06.010</t>
  </si>
  <si>
    <t>Grelha hemisférica em ferro fundido de 4"</t>
  </si>
  <si>
    <t>49.06.020</t>
  </si>
  <si>
    <t>Grelha em ferro fundido para caixas e canaletas</t>
  </si>
  <si>
    <t>49.06.210</t>
  </si>
  <si>
    <t>Captador pluvial em aço inoxidável e grelha em alumínio, com mecanismo anti-vórtice, DN= 75 mm</t>
  </si>
  <si>
    <t>49.06.420</t>
  </si>
  <si>
    <t>Tampão em ferro fundido, diâmetro de 600 mm, classe D 400 (ruptura&gt; 400 kN)</t>
  </si>
  <si>
    <t>49.12.120</t>
  </si>
  <si>
    <t>Chaminé para poço de visita tipo PMSP em alvenaria, diâmetro interno 70 cm - pescoço</t>
  </si>
  <si>
    <t>49.12.140</t>
  </si>
  <si>
    <t>Poço de visita em alvenaria tipo PMSP - balão</t>
  </si>
  <si>
    <t>50.01.320</t>
  </si>
  <si>
    <t>Abrigo de hidrante de 1 1/2´ completo - inclusive mangueira de 30 m (2 x 15 m)</t>
  </si>
  <si>
    <t>50.01.330</t>
  </si>
  <si>
    <t>Abrigo de hidrante de 2 1/2´ completo - inclusive mangueira de 30 m (2 x 15 m)</t>
  </si>
  <si>
    <t>50.05.270</t>
  </si>
  <si>
    <t>Central de detecção e alarme de incêndio completa, autonomia de 1 hora para 12 laços, 220 V/12 V</t>
  </si>
  <si>
    <t>50.05.430</t>
  </si>
  <si>
    <t>Detector óptico de fumaça com base endereçável</t>
  </si>
  <si>
    <t>50.05.450</t>
  </si>
  <si>
    <t>Acionador manual quebra-vidro endereçável</t>
  </si>
  <si>
    <t>50.05.470</t>
  </si>
  <si>
    <t>Módulo isolador, módulo endereçador para audiovisual</t>
  </si>
  <si>
    <t>50.05.490</t>
  </si>
  <si>
    <t>Sinalizador audiovisual endereçável com LED</t>
  </si>
  <si>
    <t>50.10.058</t>
  </si>
  <si>
    <t>Extintor manual de pó químico seco BC - capacidade de 4 kg</t>
  </si>
  <si>
    <t>50.10.100</t>
  </si>
  <si>
    <t>Extintor manual de água pressurizada - capacidade de 10 litros</t>
  </si>
  <si>
    <t>50.10.140</t>
  </si>
  <si>
    <t>Extintor manual de gás carbônico 5 BC - capacidade de 6 kg</t>
  </si>
  <si>
    <t>54.01.030</t>
  </si>
  <si>
    <t>Abertura e preparo de caixa até 40 cm, compactação do subleito mínimo de 95% do PN e transporte até o raio de 1 km</t>
  </si>
  <si>
    <t>54.01.050</t>
  </si>
  <si>
    <t>Compactação do subleito mínimo de 95% do PN</t>
  </si>
  <si>
    <t>54.01.210</t>
  </si>
  <si>
    <t>Base de brita graduada</t>
  </si>
  <si>
    <t>54.01.220</t>
  </si>
  <si>
    <t>Base de bica corrida</t>
  </si>
  <si>
    <t>54.01.400</t>
  </si>
  <si>
    <t>Abertura de caixa até 25 cm, inclui escavação, compactação, transporte e preparo do sub-leito</t>
  </si>
  <si>
    <t>54.03.200</t>
  </si>
  <si>
    <t>Concreto asfáltico usinado a quente - Binder</t>
  </si>
  <si>
    <t>54.03.210</t>
  </si>
  <si>
    <t>Camada de rolamento em concreto betuminoso usinado quente - CBUQ</t>
  </si>
  <si>
    <t>54.03.230</t>
  </si>
  <si>
    <t>Imprimação betuminosa ligante</t>
  </si>
  <si>
    <t>54.04.350</t>
  </si>
  <si>
    <t>Pavimentação em lajota de concreto 35 MPa, espessura 8 cm, tipos: raquete, retangular, sextavado e 16 faces, com rejunte em areia</t>
  </si>
  <si>
    <t>54.04.392</t>
  </si>
  <si>
    <t>Piso em placa de concreto permeável drenante, cor natural, com resina protetora</t>
  </si>
  <si>
    <t>54.06.020</t>
  </si>
  <si>
    <t>Guia pré-moldada curva tipo PMSP 100 - fck 25 MPa</t>
  </si>
  <si>
    <t>54.06.040</t>
  </si>
  <si>
    <t>Guia pré-moldada reta tipo PMSP 100 - fck 25 MPa</t>
  </si>
  <si>
    <t>54.06.170</t>
  </si>
  <si>
    <t>Sarjeta ou sarjetão moldado no local, tipo PMSP em concreto com fck 25 MPa</t>
  </si>
  <si>
    <t>55.01.020</t>
  </si>
  <si>
    <t>Limpeza final da obra</t>
  </si>
  <si>
    <t>CONFORTO MECANICO, EQUIPAMENTO E SISTEMA</t>
  </si>
  <si>
    <t>61.01.670</t>
  </si>
  <si>
    <t>Elevador para passageiros, uso interno com capacidade mínima de 600 kg para duas paradas, portas unilaterais</t>
  </si>
  <si>
    <t>61.01.800</t>
  </si>
  <si>
    <t>Fechamento em vidro laminado para caixa de elevador</t>
  </si>
  <si>
    <t>61.10.300</t>
  </si>
  <si>
    <t>Duto flexível aluminizado, seção circular de 10cm (4")</t>
  </si>
  <si>
    <t>61.10.310</t>
  </si>
  <si>
    <t>Duto flexível aluminizado, seção circular de 15cm (6")</t>
  </si>
  <si>
    <t>61.10.320</t>
  </si>
  <si>
    <t>Duto flexível aluminizado, seção circular de 20cm (8")</t>
  </si>
  <si>
    <t>61.10.400</t>
  </si>
  <si>
    <t>Damper corta fogo (DCF) tipo comporta, com elemento fusível e chave fim de curso.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</si>
  <si>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</si>
  <si>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</si>
  <si>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</si>
  <si>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</si>
  <si>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</si>
  <si>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</si>
  <si>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61.10.511</t>
  </si>
  <si>
    <t>Difusor para insuflamento de ar com plenum, multivias e colarinho</t>
  </si>
  <si>
    <t>61.10.530</t>
  </si>
  <si>
    <t>Difusor de insuflação de ar tipo direcional, medindo 30 x 30 cm</t>
  </si>
  <si>
    <t>61.10.565</t>
  </si>
  <si>
    <t>Grelha de insuflação de ar em alumínio anodizado, de dupla deflexão, tamanho: acima de 0,10 m² até 0,50 m²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</si>
  <si>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</si>
  <si>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</si>
  <si>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</si>
  <si>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</si>
  <si>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</si>
  <si>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</si>
  <si>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</si>
  <si>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</si>
  <si>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</si>
  <si>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</si>
  <si>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</si>
  <si>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</si>
  <si>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</si>
  <si>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</si>
  <si>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</si>
  <si>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</si>
  <si>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</si>
  <si>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</si>
  <si>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</si>
  <si>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</si>
  <si>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61.10.584</t>
  </si>
  <si>
    <t>Veneziana com tela, tamanho 78,5 x 33 cm</t>
  </si>
  <si>
    <t>61.14.005</t>
  </si>
  <si>
    <t>Caixa ventiladora com ventilador centrífugo, vazão 4.600 m³/h, pressão 30 mmCA - 220 / 380 V / 60HZ</t>
  </si>
  <si>
    <t>61.14.050</t>
  </si>
  <si>
    <t>Caixa ventiladora com ventilador centrífugo, vazão 8.800 m³/h, pressão 35 mmCA - 220/380 V / 60Hz</t>
  </si>
  <si>
    <t>61.20.450</t>
  </si>
  <si>
    <t>Duto em chapa de aço galvanizado</t>
  </si>
  <si>
    <t>66.08.110</t>
  </si>
  <si>
    <t>Rack fechado padrão metálico, 19 x 20 Us x 470 mm</t>
  </si>
  <si>
    <t>66.20.150</t>
  </si>
  <si>
    <t>Guia organizadora de cabos para rack, 19´ 1 U</t>
  </si>
  <si>
    <t>66.20.225</t>
  </si>
  <si>
    <t>Switch Gigabit 24 portas com capacidade de 10/100/1000/Mbps</t>
  </si>
  <si>
    <t>68.01.740</t>
  </si>
  <si>
    <t>Poste de concreto circular, 400 kg, H = 10,00 m</t>
  </si>
  <si>
    <t>68.02.030</t>
  </si>
  <si>
    <t>Estrutura tipo M2</t>
  </si>
  <si>
    <t>68.02.100</t>
  </si>
  <si>
    <t>Armação secundária tipo 1C - 2R</t>
  </si>
  <si>
    <t>68.20.040</t>
  </si>
  <si>
    <t>Braçadeira circular em aço carbono galvanizado, diâmetro nominal de 140 até 300 mm</t>
  </si>
  <si>
    <t>69.03.340</t>
  </si>
  <si>
    <t>Conector RJ-45 fêmea - categoria 6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</si>
  <si>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</si>
  <si>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</si>
  <si>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</si>
  <si>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</si>
  <si>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</si>
  <si>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</si>
  <si>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69.20.040</t>
  </si>
  <si>
    <t>Isolador roldana em porcelana de 72 x 72 mm</t>
  </si>
  <si>
    <t>69.20.070</t>
  </si>
  <si>
    <t>Fita em aço inoxidável para poste de 0,50 m x 19 mm, com fecho em aço inoxidável</t>
  </si>
  <si>
    <t>69.20.220</t>
  </si>
  <si>
    <t>Bandeja deslizante para rack, 19" x 800 mm</t>
  </si>
  <si>
    <t>97.02.036</t>
  </si>
  <si>
    <t>Placa de identificação em PVC com texto em vinil</t>
  </si>
  <si>
    <t>97.02.190</t>
  </si>
  <si>
    <t>Placa de identificação em acrílico com texto em vinil</t>
  </si>
  <si>
    <t>97.02.193</t>
  </si>
  <si>
    <t>Placa de sinalização em PVC fotoluminescente (200x200mm), com indicação de equipamentos de alarme, detecção e extinção de incêndio</t>
  </si>
  <si>
    <t>ITEM</t>
  </si>
  <si>
    <t>CPOS</t>
  </si>
  <si>
    <t>DESCRIÇÃO DOS SERVIÇOS</t>
  </si>
  <si>
    <t>UNID</t>
  </si>
  <si>
    <t>QTDE</t>
  </si>
  <si>
    <t xml:space="preserve"> Vlr. Unit. </t>
  </si>
  <si>
    <t xml:space="preserve"> Vlr. Total </t>
  </si>
  <si>
    <t>SERVIÇO TÉCNICO ESPECIALIZADO</t>
  </si>
  <si>
    <t>01.01</t>
  </si>
  <si>
    <t>01.03</t>
  </si>
  <si>
    <t>01.04</t>
  </si>
  <si>
    <t>01.05</t>
  </si>
  <si>
    <t>01.07</t>
  </si>
  <si>
    <t>01.08</t>
  </si>
  <si>
    <t>01.09</t>
  </si>
  <si>
    <t>01.10</t>
  </si>
  <si>
    <t>01.11</t>
  </si>
  <si>
    <t>01.12</t>
  </si>
  <si>
    <t>01.13</t>
  </si>
  <si>
    <t>01.14</t>
  </si>
  <si>
    <t>01.15</t>
  </si>
  <si>
    <t>01.16</t>
  </si>
  <si>
    <t>01.18</t>
  </si>
  <si>
    <t>Administração local, mobilzação e desmobilização (Acórdão TC 2622/2013)</t>
  </si>
  <si>
    <t>cj</t>
  </si>
  <si>
    <t>02.04</t>
  </si>
  <si>
    <t>02.07</t>
  </si>
  <si>
    <t>02.11</t>
  </si>
  <si>
    <t>02.12</t>
  </si>
  <si>
    <t>02.13</t>
  </si>
  <si>
    <t>02.14</t>
  </si>
  <si>
    <t>02.15</t>
  </si>
  <si>
    <t>ESTRUTURA</t>
  </si>
  <si>
    <t>INFRAESTRUTURA</t>
  </si>
  <si>
    <t>04.01.01</t>
  </si>
  <si>
    <t>04.01.02</t>
  </si>
  <si>
    <t>04.01.03</t>
  </si>
  <si>
    <t>04.01.04</t>
  </si>
  <si>
    <t>04.01.05</t>
  </si>
  <si>
    <t>FUNDAÇÃO PROFUNDA</t>
  </si>
  <si>
    <t>BLOCOS E BALDRAMES</t>
  </si>
  <si>
    <t>04.02.01</t>
  </si>
  <si>
    <t>04.02.02</t>
  </si>
  <si>
    <t>04.02.03</t>
  </si>
  <si>
    <t>04.02.04</t>
  </si>
  <si>
    <t>04.02.05</t>
  </si>
  <si>
    <t>04.02.06</t>
  </si>
  <si>
    <t>04.02.07</t>
  </si>
  <si>
    <t>04.02.08</t>
  </si>
  <si>
    <t>04.03.01</t>
  </si>
  <si>
    <t>04.03.02</t>
  </si>
  <si>
    <t>04.03.03</t>
  </si>
  <si>
    <t>04.03.04</t>
  </si>
  <si>
    <t>04.03.05</t>
  </si>
  <si>
    <t>04.03.06</t>
  </si>
  <si>
    <t>04.03.07</t>
  </si>
  <si>
    <t>04.03.08</t>
  </si>
  <si>
    <t>04.03.09</t>
  </si>
  <si>
    <t>ALVENARIAS E ELEMENTO DIVISOR</t>
  </si>
  <si>
    <t>COBERTURA</t>
  </si>
  <si>
    <t>REVESTIMENTOS DE PAREDES INTERNO E EXTERNO</t>
  </si>
  <si>
    <t>REVESTIMENTOS DE PISOS INTERNOS E EXTERNOS</t>
  </si>
  <si>
    <t>SERVIÇOS EXTERNOS</t>
  </si>
  <si>
    <t>FORROS</t>
  </si>
  <si>
    <t>CPU</t>
  </si>
  <si>
    <t>Arremate lateral em tabica metálica lisa branca 48x40x3000cm</t>
  </si>
  <si>
    <t>un</t>
  </si>
  <si>
    <t>17.01.01</t>
  </si>
  <si>
    <t>17.01.02</t>
  </si>
  <si>
    <t>17.01.03</t>
  </si>
  <si>
    <t>17.01.04</t>
  </si>
  <si>
    <t>17.01.05</t>
  </si>
  <si>
    <t>17.01.06</t>
  </si>
  <si>
    <t>17.01.07</t>
  </si>
  <si>
    <t>17.01.08</t>
  </si>
  <si>
    <t>INST. ELÉTRICAS, TELEFONIA E SISTEMAS ELETRÔNICOS</t>
  </si>
  <si>
    <t>17.01.09</t>
  </si>
  <si>
    <t>17.01.10</t>
  </si>
  <si>
    <t>17.01.11</t>
  </si>
  <si>
    <t>17.01.12</t>
  </si>
  <si>
    <t>17.01.13</t>
  </si>
  <si>
    <t>17.01.14</t>
  </si>
  <si>
    <t>17.01.15</t>
  </si>
  <si>
    <t>17.01.16</t>
  </si>
  <si>
    <t>17.01.17</t>
  </si>
  <si>
    <t>17.01.18</t>
  </si>
  <si>
    <t>17.01.19</t>
  </si>
  <si>
    <t>17.01.20</t>
  </si>
  <si>
    <t>17.01.21</t>
  </si>
  <si>
    <t>17.01.22</t>
  </si>
  <si>
    <t>17.01.23</t>
  </si>
  <si>
    <t>17.01.24</t>
  </si>
  <si>
    <t>17.01.25</t>
  </si>
  <si>
    <t>17.01.26</t>
  </si>
  <si>
    <t>17.01.27</t>
  </si>
  <si>
    <t>17.01.28</t>
  </si>
  <si>
    <t>17.01.29</t>
  </si>
  <si>
    <t>17.01.30</t>
  </si>
  <si>
    <t>17.01.31</t>
  </si>
  <si>
    <t>17.01.32</t>
  </si>
  <si>
    <t>17.01.33</t>
  </si>
  <si>
    <t>17.01.34</t>
  </si>
  <si>
    <t>17.01.35</t>
  </si>
  <si>
    <t>17.01.36</t>
  </si>
  <si>
    <t>17.01.37</t>
  </si>
  <si>
    <t>17.01.38</t>
  </si>
  <si>
    <t>17.01.39</t>
  </si>
  <si>
    <t>17.01.40</t>
  </si>
  <si>
    <t>17.01.41</t>
  </si>
  <si>
    <t>17.01.42</t>
  </si>
  <si>
    <t>17.01.43</t>
  </si>
  <si>
    <t>17.01.44</t>
  </si>
  <si>
    <t>17.01.45</t>
  </si>
  <si>
    <t>17.01.46</t>
  </si>
  <si>
    <t>17.01.47</t>
  </si>
  <si>
    <t>17.01.48</t>
  </si>
  <si>
    <t>17.01.49</t>
  </si>
  <si>
    <t>17.01.50</t>
  </si>
  <si>
    <t>17.01.51</t>
  </si>
  <si>
    <t>17.01.52</t>
  </si>
  <si>
    <t>17.01.53</t>
  </si>
  <si>
    <t>17.01.54</t>
  </si>
  <si>
    <t>17.01.55</t>
  </si>
  <si>
    <t>17.01.56</t>
  </si>
  <si>
    <t>17.01.57</t>
  </si>
  <si>
    <t>17.01.58</t>
  </si>
  <si>
    <t>17.01.59</t>
  </si>
  <si>
    <t>36.04.060</t>
  </si>
  <si>
    <t>05.01</t>
  </si>
  <si>
    <t>05.02</t>
  </si>
  <si>
    <t>05.03</t>
  </si>
  <si>
    <t>05.05</t>
  </si>
  <si>
    <t>05.06</t>
  </si>
  <si>
    <t>06.03</t>
  </si>
  <si>
    <t>06.04</t>
  </si>
  <si>
    <t>06.05</t>
  </si>
  <si>
    <t>06.06</t>
  </si>
  <si>
    <t>06.07</t>
  </si>
  <si>
    <t>06.08</t>
  </si>
  <si>
    <t>06.09</t>
  </si>
  <si>
    <t>06.10</t>
  </si>
  <si>
    <t>07.03</t>
  </si>
  <si>
    <t>07.04</t>
  </si>
  <si>
    <t>07.07</t>
  </si>
  <si>
    <t>08.04</t>
  </si>
  <si>
    <t>08.08</t>
  </si>
  <si>
    <t>08.09</t>
  </si>
  <si>
    <t>09.03</t>
  </si>
  <si>
    <t>09.05</t>
  </si>
  <si>
    <t>09.06</t>
  </si>
  <si>
    <t>10.03</t>
  </si>
  <si>
    <t>10.04</t>
  </si>
  <si>
    <t>12.02</t>
  </si>
  <si>
    <t>12.03</t>
  </si>
  <si>
    <t>14.06</t>
  </si>
  <si>
    <t>14.07</t>
  </si>
  <si>
    <t>14.08</t>
  </si>
  <si>
    <t>14.09</t>
  </si>
  <si>
    <t>15.02</t>
  </si>
  <si>
    <t>15.04</t>
  </si>
  <si>
    <t>16.01</t>
  </si>
  <si>
    <t>ENTRADA DE ENERGIA</t>
  </si>
  <si>
    <t>17.02.01</t>
  </si>
  <si>
    <t>17.02.02</t>
  </si>
  <si>
    <t>17.02.03</t>
  </si>
  <si>
    <t>17.02.04</t>
  </si>
  <si>
    <t>17.02.05</t>
  </si>
  <si>
    <t>17.02.06</t>
  </si>
  <si>
    <t>17.02.07</t>
  </si>
  <si>
    <t>17.02.08</t>
  </si>
  <si>
    <t>17.02.09</t>
  </si>
  <si>
    <t>17.02.10</t>
  </si>
  <si>
    <t>17.02.11</t>
  </si>
  <si>
    <t>17.02.12</t>
  </si>
  <si>
    <t>17.02.13</t>
  </si>
  <si>
    <t>17.02.14</t>
  </si>
  <si>
    <t>17.02.15</t>
  </si>
  <si>
    <t>17.02.16</t>
  </si>
  <si>
    <t>17.02.17</t>
  </si>
  <si>
    <t>17.02.18</t>
  </si>
  <si>
    <t>17.02.19</t>
  </si>
  <si>
    <t>17.02.20</t>
  </si>
  <si>
    <t>QUADROS E PAINÉIS</t>
  </si>
  <si>
    <t>TUBULACAO  PARA ENERGIA ELETRICA E TELEFONIA BASICA</t>
  </si>
  <si>
    <t>17.03.01</t>
  </si>
  <si>
    <t>17.03.02</t>
  </si>
  <si>
    <t>17.03.03</t>
  </si>
  <si>
    <t>17.03.04</t>
  </si>
  <si>
    <t>17.03.05</t>
  </si>
  <si>
    <t>17.03.06</t>
  </si>
  <si>
    <t>17.03.07</t>
  </si>
  <si>
    <t>17.03.08</t>
  </si>
  <si>
    <t>17.03.09</t>
  </si>
  <si>
    <t>17.03.10</t>
  </si>
  <si>
    <t>17.03.11</t>
  </si>
  <si>
    <t>17.03.12</t>
  </si>
  <si>
    <t>17.03.13</t>
  </si>
  <si>
    <t>17.03.14</t>
  </si>
  <si>
    <t>17.03.15</t>
  </si>
  <si>
    <t>17.03.16</t>
  </si>
  <si>
    <t>17.03.17</t>
  </si>
  <si>
    <t>17.03.18</t>
  </si>
  <si>
    <t>17.04.01</t>
  </si>
  <si>
    <t>17.04.02</t>
  </si>
  <si>
    <t>17.04.03</t>
  </si>
  <si>
    <t>17.04.04</t>
  </si>
  <si>
    <t>17.04.05</t>
  </si>
  <si>
    <t>17.04.06</t>
  </si>
  <si>
    <t>17.04.07</t>
  </si>
  <si>
    <t>17.04.08</t>
  </si>
  <si>
    <t>17.04.09</t>
  </si>
  <si>
    <t>17.04.10</t>
  </si>
  <si>
    <t>17.04.11</t>
  </si>
  <si>
    <t>17.04.12</t>
  </si>
  <si>
    <t>17.04.13</t>
  </si>
  <si>
    <t>17.04.14</t>
  </si>
  <si>
    <t>17.04.15</t>
  </si>
  <si>
    <t>17.04.16</t>
  </si>
  <si>
    <t>17.04.17</t>
  </si>
  <si>
    <t>17.04.18</t>
  </si>
  <si>
    <t>17.05.01</t>
  </si>
  <si>
    <t>17.05.02</t>
  </si>
  <si>
    <t>17.05.03</t>
  </si>
  <si>
    <t>17.05.04</t>
  </si>
  <si>
    <t>17.05.05</t>
  </si>
  <si>
    <t>17.05.06</t>
  </si>
  <si>
    <t>17.05.07</t>
  </si>
  <si>
    <t>17.05.08</t>
  </si>
  <si>
    <t>17.05.09</t>
  </si>
  <si>
    <t>17.05.10</t>
  </si>
  <si>
    <t>17.05.11</t>
  </si>
  <si>
    <t>17.05.12</t>
  </si>
  <si>
    <t>17.05.13</t>
  </si>
  <si>
    <t>17.05.14</t>
  </si>
  <si>
    <t>17.05.15</t>
  </si>
  <si>
    <t>17.05.16</t>
  </si>
  <si>
    <t>17.05.17</t>
  </si>
  <si>
    <t>17.05.18</t>
  </si>
  <si>
    <t>17.05.19</t>
  </si>
  <si>
    <t>DISTR. DE FORCA, COMANDO DE ENERGIA ELETRICA E TELEFONIA</t>
  </si>
  <si>
    <t>17.06</t>
  </si>
  <si>
    <t>17.06.01</t>
  </si>
  <si>
    <t>17.06.02</t>
  </si>
  <si>
    <t>17.06.03</t>
  </si>
  <si>
    <t>17.06.04</t>
  </si>
  <si>
    <t>17.07</t>
  </si>
  <si>
    <t>17.07.01</t>
  </si>
  <si>
    <t>17.07.02</t>
  </si>
  <si>
    <t>17.07.03</t>
  </si>
  <si>
    <t>17.07.04</t>
  </si>
  <si>
    <t>17.07.05</t>
  </si>
  <si>
    <t>17.07.06</t>
  </si>
  <si>
    <t>17.07.07</t>
  </si>
  <si>
    <t>17.07.08</t>
  </si>
  <si>
    <t>17.07.09</t>
  </si>
  <si>
    <t>17.07.10</t>
  </si>
  <si>
    <t>17.07.11</t>
  </si>
  <si>
    <t>17.07.12</t>
  </si>
  <si>
    <t>17.07.13</t>
  </si>
  <si>
    <t>17.07.14</t>
  </si>
  <si>
    <t>17.07.15</t>
  </si>
  <si>
    <t>17.07.16</t>
  </si>
  <si>
    <t>17.07.17</t>
  </si>
  <si>
    <t>17.07.18</t>
  </si>
  <si>
    <t>17.07.19</t>
  </si>
  <si>
    <t>17.07.20</t>
  </si>
  <si>
    <t>17.07.21</t>
  </si>
  <si>
    <t>17.08</t>
  </si>
  <si>
    <t>17.08.01</t>
  </si>
  <si>
    <t>17.08.02</t>
  </si>
  <si>
    <t>17.08.03</t>
  </si>
  <si>
    <t>17.08.04</t>
  </si>
  <si>
    <t>17.08.05</t>
  </si>
  <si>
    <t>17.08.06</t>
  </si>
  <si>
    <t>17.08.07</t>
  </si>
  <si>
    <t>17.08.08</t>
  </si>
  <si>
    <t>17.08.09</t>
  </si>
  <si>
    <t>17.08.10</t>
  </si>
  <si>
    <t>17.08.11</t>
  </si>
  <si>
    <t>SISTEMAS ELETRÔNICOS</t>
  </si>
  <si>
    <t>18.01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</si>
  <si>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</si>
  <si>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</si>
  <si>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</si>
  <si>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</si>
  <si>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</si>
  <si>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</si>
  <si>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</si>
  <si>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</si>
  <si>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</si>
  <si>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</si>
  <si>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</si>
  <si>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</si>
  <si>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</si>
  <si>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</si>
  <si>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</si>
  <si>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</si>
  <si>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INST. HIDRÁULICAS, INCÊNDIO E GASES MEDICINAIS</t>
  </si>
  <si>
    <t>ÁGUA FRIA</t>
  </si>
  <si>
    <t>18.02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</si>
  <si>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</si>
  <si>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</si>
  <si>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</si>
  <si>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</si>
  <si>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</si>
  <si>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</si>
  <si>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</si>
  <si>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</si>
  <si>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</si>
  <si>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</si>
  <si>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</si>
  <si>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</si>
  <si>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ESGOTO / ÁGUAS PLUVIAIS</t>
  </si>
  <si>
    <t>18.03</t>
  </si>
  <si>
    <t>18.03.01</t>
  </si>
  <si>
    <t>18.03.02</t>
  </si>
  <si>
    <t>18.03.03</t>
  </si>
  <si>
    <t>18.03.04</t>
  </si>
  <si>
    <t>18.03.05</t>
  </si>
  <si>
    <t>ÁGUA QUENTE</t>
  </si>
  <si>
    <t>18.04</t>
  </si>
  <si>
    <t>18.04.01</t>
  </si>
  <si>
    <t>18.04.02</t>
  </si>
  <si>
    <t>18.04.03</t>
  </si>
  <si>
    <t>18.04.04</t>
  </si>
  <si>
    <t>18.04.05</t>
  </si>
  <si>
    <t>18.04.06</t>
  </si>
  <si>
    <t>18.04.07</t>
  </si>
  <si>
    <t>18.04.08</t>
  </si>
  <si>
    <t>18.04.09</t>
  </si>
  <si>
    <t>18.04.10</t>
  </si>
  <si>
    <t>COMBATE A INCENDIO</t>
  </si>
  <si>
    <t>18.04.11</t>
  </si>
  <si>
    <t>18.05.01</t>
  </si>
  <si>
    <t>LOUÇAS E METAIS</t>
  </si>
  <si>
    <t>18.05.02</t>
  </si>
  <si>
    <t>18.05.03</t>
  </si>
  <si>
    <t>18.05.04</t>
  </si>
  <si>
    <t>18.05.05</t>
  </si>
  <si>
    <t>18.05.06</t>
  </si>
  <si>
    <t>18.05.07</t>
  </si>
  <si>
    <t>18.05.08</t>
  </si>
  <si>
    <t>18.05.09</t>
  </si>
  <si>
    <t>18.05.10</t>
  </si>
  <si>
    <t>18.05.11</t>
  </si>
  <si>
    <t>18.05.12</t>
  </si>
  <si>
    <t>18.05.13</t>
  </si>
  <si>
    <t>18.05.14</t>
  </si>
  <si>
    <t>18.05.15</t>
  </si>
  <si>
    <t>18.05.16</t>
  </si>
  <si>
    <t>18.05.17</t>
  </si>
  <si>
    <t>18.05.18</t>
  </si>
  <si>
    <t>18.05.19</t>
  </si>
  <si>
    <t>18.05.20</t>
  </si>
  <si>
    <t>18.05.21</t>
  </si>
  <si>
    <t>18.05.22</t>
  </si>
  <si>
    <t>18.05.23</t>
  </si>
  <si>
    <t>18.05.24</t>
  </si>
  <si>
    <t>18.05.25</t>
  </si>
  <si>
    <t>18.05.26</t>
  </si>
  <si>
    <t>18.05.27</t>
  </si>
  <si>
    <t>18.05.28</t>
  </si>
  <si>
    <t>18.05.29</t>
  </si>
  <si>
    <t>18.06.01</t>
  </si>
  <si>
    <t>18.06.02</t>
  </si>
  <si>
    <t>18.06.03</t>
  </si>
  <si>
    <t>18.06.04</t>
  </si>
  <si>
    <t>18.06.05</t>
  </si>
  <si>
    <t>18.06.06</t>
  </si>
  <si>
    <t>18.06.07</t>
  </si>
  <si>
    <t>18.06.08</t>
  </si>
  <si>
    <t>18.06.09</t>
  </si>
  <si>
    <t>18.06.10</t>
  </si>
  <si>
    <t>18.06.11</t>
  </si>
  <si>
    <t>GASES MEDICINAIS</t>
  </si>
  <si>
    <t>Régua de Gases Medicinais com O2, Vc, Ar Compr e NO2 + 10 Tomadas 220V / 110V)</t>
  </si>
  <si>
    <t>COTAÇÃO</t>
  </si>
  <si>
    <t>Painel de alarme de Gases Medicinais (O2, Vc e Ar Compr)</t>
  </si>
  <si>
    <t>Manifold 2+2 - Vácuo, Ar Comprimido e Oxigenio</t>
  </si>
  <si>
    <t xml:space="preserve">un </t>
  </si>
  <si>
    <t>CLIMATIZAÇÃO</t>
  </si>
  <si>
    <t>Climatizador de ar tipo Self Contained - condensador remoto com descarga horizontal - 150.000 BTU/h - Completo conforme Memorial Descritivo</t>
  </si>
  <si>
    <t>19.04</t>
  </si>
  <si>
    <t>19.05</t>
  </si>
  <si>
    <t>19.06</t>
  </si>
  <si>
    <t>19.07</t>
  </si>
  <si>
    <t>19.08</t>
  </si>
  <si>
    <t>19.09</t>
  </si>
  <si>
    <t>19.10</t>
  </si>
  <si>
    <t>19.11</t>
  </si>
  <si>
    <t>19.12</t>
  </si>
  <si>
    <t>19.13</t>
  </si>
  <si>
    <t>19.14</t>
  </si>
  <si>
    <t>19.15</t>
  </si>
  <si>
    <t>19.16</t>
  </si>
  <si>
    <t>19.17</t>
  </si>
  <si>
    <t>19.18</t>
  </si>
  <si>
    <t>19.19</t>
  </si>
  <si>
    <t>19.21</t>
  </si>
  <si>
    <t>19.22</t>
  </si>
  <si>
    <t>19.23</t>
  </si>
  <si>
    <t>19.24</t>
  </si>
  <si>
    <t>19.25</t>
  </si>
  <si>
    <t>19.26</t>
  </si>
  <si>
    <t>19.27</t>
  </si>
  <si>
    <t>19.28</t>
  </si>
  <si>
    <t>19.29</t>
  </si>
  <si>
    <t>19.30</t>
  </si>
  <si>
    <t>19.31</t>
  </si>
  <si>
    <t>19.32</t>
  </si>
  <si>
    <t>19.33</t>
  </si>
  <si>
    <t>19.34</t>
  </si>
  <si>
    <t>19.35</t>
  </si>
  <si>
    <t>Caixa de filtros F8 para vazão de 17.000 m³/h</t>
  </si>
  <si>
    <t>20.02</t>
  </si>
  <si>
    <t>20.05</t>
  </si>
  <si>
    <t>20.06</t>
  </si>
  <si>
    <t>20.07</t>
  </si>
  <si>
    <t>20.08</t>
  </si>
  <si>
    <t>20.09</t>
  </si>
  <si>
    <t>20.11</t>
  </si>
  <si>
    <t>20.12</t>
  </si>
  <si>
    <t>20.13</t>
  </si>
  <si>
    <t>20.14</t>
  </si>
  <si>
    <t>20.15</t>
  </si>
  <si>
    <t>20.16</t>
  </si>
  <si>
    <t>20.17</t>
  </si>
  <si>
    <t>20.18</t>
  </si>
  <si>
    <t>20.19</t>
  </si>
  <si>
    <t>20.21</t>
  </si>
  <si>
    <t>20.22</t>
  </si>
  <si>
    <t>20.23</t>
  </si>
  <si>
    <t>20.24</t>
  </si>
  <si>
    <t>20.25</t>
  </si>
  <si>
    <t>20.26</t>
  </si>
  <si>
    <t>20.27</t>
  </si>
  <si>
    <t>20.28</t>
  </si>
  <si>
    <t>20.29</t>
  </si>
  <si>
    <t>20.30</t>
  </si>
  <si>
    <t>20.31</t>
  </si>
  <si>
    <t>20.32</t>
  </si>
  <si>
    <t>20.33</t>
  </si>
  <si>
    <t>20.34</t>
  </si>
  <si>
    <t>20.35</t>
  </si>
  <si>
    <t>20.36</t>
  </si>
  <si>
    <t>20.37</t>
  </si>
  <si>
    <t>20.38</t>
  </si>
  <si>
    <t>20.39</t>
  </si>
  <si>
    <t>20.40</t>
  </si>
  <si>
    <t>20.41</t>
  </si>
  <si>
    <t>20.42</t>
  </si>
  <si>
    <t>20.43</t>
  </si>
  <si>
    <t>20.44</t>
  </si>
  <si>
    <t>20.45</t>
  </si>
  <si>
    <t>20.46</t>
  </si>
  <si>
    <t>20.47</t>
  </si>
  <si>
    <t>20.48</t>
  </si>
  <si>
    <t>20.49</t>
  </si>
  <si>
    <t>20.50</t>
  </si>
  <si>
    <t>20.51</t>
  </si>
  <si>
    <t>20.52</t>
  </si>
  <si>
    <t>20.53</t>
  </si>
  <si>
    <t>20.54</t>
  </si>
  <si>
    <t>20.55</t>
  </si>
  <si>
    <t>20.56</t>
  </si>
  <si>
    <t>20.57</t>
  </si>
  <si>
    <t>20.58</t>
  </si>
  <si>
    <t>20.59</t>
  </si>
  <si>
    <t>20.60</t>
  </si>
  <si>
    <t>20.61</t>
  </si>
  <si>
    <t>20.62</t>
  </si>
  <si>
    <t>LIMPEZA FINAL DE OBRA</t>
  </si>
  <si>
    <t>SUBTOTAL DO EMPREENDIMENTO</t>
  </si>
  <si>
    <t>PREÇO TOTAL DO EMPREENDIMENTO</t>
  </si>
  <si>
    <t>07.08</t>
  </si>
  <si>
    <t xml:space="preserve">Aprovações legais, para Edifício Novo (Bombeiros, Prefeitura e outros) </t>
  </si>
  <si>
    <t>17.02.1240</t>
  </si>
  <si>
    <t>SECRETARIA DE ESTADO DA SAÚDE</t>
  </si>
  <si>
    <t>COORDENADORIA GERAL DA ADMINISTRAÇÃO - CGA</t>
  </si>
  <si>
    <t>GRUPO TÉCNICO DE EDIFICAÇÕES - GTE</t>
  </si>
  <si>
    <t>PLANILHA ORÇAMENTÁRIA</t>
  </si>
  <si>
    <t>REDE DE REABILITAÇÃO - LUCY MONTORO</t>
  </si>
  <si>
    <t>BDI - Elevador</t>
  </si>
  <si>
    <t>BDI - Materiais e Mão de Obra</t>
  </si>
  <si>
    <t>18.06.12</t>
  </si>
  <si>
    <t>PLANILHA RESUMIDA</t>
  </si>
  <si>
    <t>UNIDADE:</t>
  </si>
  <si>
    <t>OBJETO:</t>
  </si>
  <si>
    <t>LOCAL:</t>
  </si>
  <si>
    <t>CRONOGRAMA FISICO FINANCEIRO</t>
  </si>
  <si>
    <t>Itens</t>
  </si>
  <si>
    <t>VALOR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</si>
  <si>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</si>
  <si>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</si>
  <si>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</si>
  <si>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</si>
  <si>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</si>
  <si>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</si>
  <si>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</si>
  <si>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</si>
  <si>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</si>
  <si>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</si>
  <si>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</si>
  <si>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</si>
  <si>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</si>
  <si>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</si>
  <si>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</si>
  <si>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</si>
  <si>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</si>
  <si>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</si>
  <si>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Total</t>
  </si>
  <si>
    <t>TOTAL GERAL</t>
  </si>
  <si>
    <t>08.11</t>
  </si>
  <si>
    <t>08.12</t>
  </si>
  <si>
    <t>07.09</t>
  </si>
  <si>
    <t>10.05</t>
  </si>
  <si>
    <t>11.06</t>
  </si>
  <si>
    <t>BDI - Elevador (14,02%)</t>
  </si>
  <si>
    <t>BDI - Materiais e Mão de Obra (22,12%)</t>
  </si>
  <si>
    <t xml:space="preserve">Construção da Unidade de Presidente Prudente da Rede Lucy </t>
  </si>
  <si>
    <t>Rua João Joaquim Belmiro, 497 - Bairro Parque Residencial Servantes, Presidente Prudente – SP.</t>
  </si>
  <si>
    <t>Fonte:</t>
  </si>
  <si>
    <t>08.13</t>
  </si>
  <si>
    <t>20.63</t>
  </si>
  <si>
    <t>20.64</t>
  </si>
  <si>
    <t>20.65</t>
  </si>
  <si>
    <t>20.66</t>
  </si>
  <si>
    <t>20.67</t>
  </si>
  <si>
    <t>Base principal de preços: Boletim CDHU - VERSÃO 184 - Vigência: Novembro/21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</si>
</sst>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i/>
      <sz val="10"/>
      <name val="Verdana"/>
      <family val="2"/>
    </font>
    <font>
      <sz val="10"/>
      <color indexed="63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i/>
      <sz val="10"/>
      <color theme="1"/>
      <name val="Verdana"/>
      <family val="2"/>
    </font>
    <font>
      <i/>
      <sz val="9"/>
      <name val="Verdana"/>
      <family val="2"/>
    </font>
    <font>
      <i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name val="Verdana"/>
      <family val="2"/>
    </font>
    <font>
      <b/>
      <sz val="14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55">
    <xf numFmtId="0" fontId="0" fillId="0" borderId="0" xfId="0"/>
    <xf numFmtId="49" fontId="5" fillId="0" borderId="0" xfId="0" applyNumberFormat="1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" fontId="6" fillId="0" borderId="0" xfId="0" applyNumberFormat="1" applyFont="1" applyBorder="1" applyAlignment="1" applyProtection="1">
      <alignment vertical="center"/>
      <protection hidden="1"/>
    </xf>
    <xf numFmtId="1" fontId="6" fillId="0" borderId="0" xfId="0" applyNumberFormat="1" applyFont="1" applyFill="1" applyBorder="1" applyAlignment="1" applyProtection="1">
      <alignment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49" fontId="6" fillId="0" borderId="0" xfId="0" applyNumberFormat="1" applyFont="1" applyAlignment="1" applyProtection="1">
      <alignment horizontal="left" vertical="center" wrapText="1"/>
      <protection hidden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3" fontId="9" fillId="0" borderId="0" xfId="1" applyFont="1" applyAlignment="1">
      <alignment vertical="center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/>
    </xf>
    <xf numFmtId="43" fontId="9" fillId="0" borderId="0" xfId="1" applyFont="1" applyAlignment="1">
      <alignment horizontal="center" vertical="center"/>
    </xf>
    <xf numFmtId="0" fontId="9" fillId="0" borderId="6" xfId="0" applyFont="1" applyBorder="1" applyAlignment="1">
      <alignment horizontal="justify" vertical="center" wrapText="1"/>
    </xf>
    <xf numFmtId="43" fontId="9" fillId="0" borderId="1" xfId="1" applyFont="1" applyFill="1" applyBorder="1" applyAlignment="1">
      <alignment horizontal="justify" vertical="center" wrapText="1"/>
    </xf>
    <xf numFmtId="10" fontId="10" fillId="0" borderId="0" xfId="10" applyNumberFormat="1" applyFont="1" applyAlignment="1">
      <alignment vertical="center"/>
    </xf>
    <xf numFmtId="43" fontId="9" fillId="0" borderId="0" xfId="0" applyNumberFormat="1" applyFont="1" applyAlignment="1">
      <alignment vertical="center"/>
    </xf>
    <xf numFmtId="43" fontId="10" fillId="0" borderId="0" xfId="1" applyFont="1" applyAlignment="1">
      <alignment vertical="center"/>
    </xf>
    <xf numFmtId="0" fontId="5" fillId="3" borderId="1" xfId="4" applyNumberFormat="1" applyFont="1" applyFill="1" applyBorder="1" applyAlignment="1">
      <alignment horizontal="justify" vertical="center" wrapText="1"/>
    </xf>
    <xf numFmtId="0" fontId="5" fillId="0" borderId="1" xfId="4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43" fontId="11" fillId="0" borderId="0" xfId="1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3" borderId="0" xfId="4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vertical="center"/>
    </xf>
    <xf numFmtId="43" fontId="9" fillId="0" borderId="0" xfId="1" applyFont="1" applyFill="1" applyAlignment="1">
      <alignment vertical="center"/>
    </xf>
    <xf numFmtId="0" fontId="5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49" fontId="5" fillId="0" borderId="0" xfId="0" applyNumberFormat="1" applyFont="1" applyAlignment="1" applyProtection="1">
      <alignment horizontal="left" vertical="center"/>
      <protection hidden="1"/>
    </xf>
    <xf numFmtId="49" fontId="14" fillId="0" borderId="0" xfId="0" applyNumberFormat="1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4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164" fontId="1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4" fontId="6" fillId="0" borderId="0" xfId="0" applyNumberFormat="1" applyFont="1" applyFill="1" applyBorder="1" applyAlignment="1" applyProtection="1">
      <alignment horizontal="center" vertical="center"/>
      <protection hidden="1"/>
    </xf>
    <xf numFmtId="10" fontId="5" fillId="0" borderId="0" xfId="0" applyNumberFormat="1" applyFont="1" applyFill="1" applyBorder="1" applyAlignment="1" applyProtection="1">
      <alignment horizontal="right" vertical="center"/>
      <protection hidden="1"/>
    </xf>
    <xf numFmtId="9" fontId="5" fillId="0" borderId="0" xfId="0" applyNumberFormat="1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" fontId="6" fillId="0" borderId="0" xfId="0" applyNumberFormat="1" applyFont="1" applyAlignment="1" applyProtection="1">
      <alignment horizontal="center" vertical="center"/>
      <protection hidden="1"/>
    </xf>
    <xf numFmtId="164" fontId="6" fillId="0" borderId="0" xfId="0" applyNumberFormat="1" applyFont="1" applyAlignment="1" applyProtection="1">
      <alignment vertical="center"/>
      <protection hidden="1"/>
    </xf>
    <xf numFmtId="4" fontId="5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3" xfId="0" applyFont="1" applyFill="1" applyBorder="1" applyAlignment="1">
      <alignment vertical="center" wrapText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3" borderId="1" xfId="4" applyNumberFormat="1" applyFont="1" applyFill="1" applyBorder="1" applyAlignment="1">
      <alignment horizontal="justify" vertical="center" wrapText="1"/>
    </xf>
    <xf numFmtId="164" fontId="5" fillId="2" borderId="1" xfId="0" applyNumberFormat="1" applyFont="1" applyFill="1" applyBorder="1" applyAlignment="1" applyProtection="1">
      <alignment vertical="center"/>
      <protection hidden="1"/>
    </xf>
    <xf numFmtId="10" fontId="5" fillId="9" borderId="0" xfId="0" applyNumberFormat="1" applyFont="1" applyFill="1" applyBorder="1" applyAlignment="1" applyProtection="1">
      <alignment horizontal="right" vertical="center"/>
      <protection hidden="1"/>
    </xf>
    <xf numFmtId="165" fontId="5" fillId="0" borderId="0" xfId="10" applyNumberFormat="1" applyFont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10" fontId="6" fillId="8" borderId="1" xfId="10" applyNumberFormat="1" applyFont="1" applyFill="1" applyBorder="1" applyAlignment="1" applyProtection="1">
      <alignment horizontal="right" vertical="center"/>
      <protection hidden="1"/>
    </xf>
    <xf numFmtId="10" fontId="6" fillId="0" borderId="1" xfId="10" applyNumberFormat="1" applyFont="1" applyFill="1" applyBorder="1" applyAlignment="1" applyProtection="1">
      <alignment horizontal="right" vertical="center"/>
      <protection hidden="1"/>
    </xf>
    <xf numFmtId="10" fontId="6" fillId="0" borderId="1" xfId="10" applyNumberFormat="1" applyFont="1" applyFill="1" applyBorder="1" applyAlignment="1" applyProtection="1">
      <alignment vertical="center"/>
      <protection hidden="1"/>
    </xf>
    <xf numFmtId="10" fontId="6" fillId="8" borderId="1" xfId="10" applyNumberFormat="1" applyFont="1" applyFill="1" applyBorder="1" applyAlignment="1" applyProtection="1">
      <alignment vertical="center"/>
      <protection hidden="1"/>
    </xf>
    <xf numFmtId="10" fontId="6" fillId="0" borderId="1" xfId="0" applyNumberFormat="1" applyFont="1" applyFill="1" applyBorder="1" applyAlignment="1" applyProtection="1">
      <alignment vertical="center"/>
      <protection hidden="1"/>
    </xf>
    <xf numFmtId="10" fontId="6" fillId="8" borderId="1" xfId="0" applyNumberFormat="1" applyFont="1" applyFill="1" applyBorder="1" applyAlignment="1" applyProtection="1">
      <alignment vertical="center"/>
      <protection hidden="1"/>
    </xf>
    <xf numFmtId="10" fontId="6" fillId="9" borderId="1" xfId="0" applyNumberFormat="1" applyFont="1" applyFill="1" applyBorder="1" applyAlignment="1" applyProtection="1">
      <alignment vertical="center"/>
      <protection hidden="1"/>
    </xf>
    <xf numFmtId="10" fontId="6" fillId="9" borderId="1" xfId="10" applyNumberFormat="1" applyFont="1" applyFill="1" applyBorder="1" applyAlignment="1" applyProtection="1">
      <alignment vertical="center"/>
      <protection hidden="1"/>
    </xf>
    <xf numFmtId="4" fontId="6" fillId="0" borderId="0" xfId="0" applyNumberFormat="1" applyFont="1" applyFill="1" applyBorder="1" applyAlignment="1" applyProtection="1">
      <alignment horizontal="left" vertical="center"/>
      <protection hidden="1"/>
    </xf>
    <xf numFmtId="1" fontId="6" fillId="2" borderId="4" xfId="0" applyNumberFormat="1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164" fontId="15" fillId="0" borderId="15" xfId="0" applyNumberFormat="1" applyFont="1" applyFill="1" applyBorder="1" applyAlignment="1" applyProtection="1">
      <alignment horizontal="center" vertical="center"/>
      <protection hidden="1"/>
    </xf>
    <xf numFmtId="1" fontId="6" fillId="0" borderId="19" xfId="0" applyNumberFormat="1" applyFont="1" applyBorder="1" applyAlignment="1" applyProtection="1">
      <alignment horizontal="center" vertical="center"/>
      <protection hidden="1"/>
    </xf>
    <xf numFmtId="164" fontId="5" fillId="2" borderId="18" xfId="0" applyNumberFormat="1" applyFont="1" applyFill="1" applyBorder="1" applyAlignment="1" applyProtection="1">
      <alignment vertical="center"/>
      <protection hidden="1"/>
    </xf>
    <xf numFmtId="164" fontId="6" fillId="2" borderId="24" xfId="0" applyNumberFormat="1" applyFont="1" applyFill="1" applyBorder="1" applyAlignment="1" applyProtection="1">
      <alignment vertical="center"/>
      <protection hidden="1"/>
    </xf>
    <xf numFmtId="164" fontId="6" fillId="2" borderId="25" xfId="0" applyNumberFormat="1" applyFont="1" applyFill="1" applyBorder="1" applyAlignment="1" applyProtection="1">
      <alignment vertical="center"/>
      <protection hidden="1"/>
    </xf>
    <xf numFmtId="164" fontId="6" fillId="2" borderId="15" xfId="0" applyNumberFormat="1" applyFont="1" applyFill="1" applyBorder="1" applyAlignment="1" applyProtection="1">
      <alignment vertical="center"/>
      <protection hidden="1"/>
    </xf>
    <xf numFmtId="164" fontId="6" fillId="2" borderId="16" xfId="0" applyNumberFormat="1" applyFont="1" applyFill="1" applyBorder="1" applyAlignment="1" applyProtection="1">
      <alignment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164" fontId="15" fillId="0" borderId="27" xfId="0" applyNumberFormat="1" applyFont="1" applyFill="1" applyBorder="1" applyAlignment="1" applyProtection="1">
      <alignment horizontal="center" vertical="center"/>
      <protection hidden="1"/>
    </xf>
    <xf numFmtId="10" fontId="6" fillId="8" borderId="2" xfId="10" applyNumberFormat="1" applyFont="1" applyFill="1" applyBorder="1" applyAlignment="1" applyProtection="1">
      <alignment horizontal="right" vertical="center"/>
      <protection hidden="1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10" fontId="6" fillId="0" borderId="2" xfId="10" applyNumberFormat="1" applyFont="1" applyFill="1" applyBorder="1" applyAlignment="1" applyProtection="1">
      <alignment horizontal="right" vertical="center"/>
      <protection hidden="1"/>
    </xf>
    <xf numFmtId="10" fontId="6" fillId="0" borderId="2" xfId="10" applyNumberFormat="1" applyFont="1" applyFill="1" applyBorder="1" applyAlignment="1" applyProtection="1">
      <alignment vertical="center"/>
      <protection hidden="1"/>
    </xf>
    <xf numFmtId="10" fontId="6" fillId="0" borderId="2" xfId="0" applyNumberFormat="1" applyFont="1" applyFill="1" applyBorder="1" applyAlignment="1" applyProtection="1">
      <alignment vertical="center"/>
      <protection hidden="1"/>
    </xf>
    <xf numFmtId="10" fontId="6" fillId="9" borderId="2" xfId="10" applyNumberFormat="1" applyFont="1" applyFill="1" applyBorder="1" applyAlignment="1" applyProtection="1">
      <alignment vertical="center"/>
      <protection hidden="1"/>
    </xf>
    <xf numFmtId="10" fontId="6" fillId="9" borderId="2" xfId="0" applyNumberFormat="1" applyFont="1" applyFill="1" applyBorder="1" applyAlignment="1" applyProtection="1">
      <alignment vertical="center"/>
      <protection hidden="1"/>
    </xf>
    <xf numFmtId="164" fontId="6" fillId="2" borderId="27" xfId="0" applyNumberFormat="1" applyFont="1" applyFill="1" applyBorder="1" applyAlignment="1" applyProtection="1">
      <alignment vertical="center"/>
      <protection hidden="1"/>
    </xf>
    <xf numFmtId="164" fontId="5" fillId="2" borderId="2" xfId="0" applyNumberFormat="1" applyFont="1" applyFill="1" applyBorder="1" applyAlignment="1" applyProtection="1">
      <alignment vertical="center"/>
      <protection hidden="1"/>
    </xf>
    <xf numFmtId="164" fontId="6" fillId="2" borderId="23" xfId="0" applyNumberFormat="1" applyFont="1" applyFill="1" applyBorder="1" applyAlignment="1" applyProtection="1">
      <alignment vertical="center"/>
      <protection hidden="1"/>
    </xf>
    <xf numFmtId="164" fontId="6" fillId="2" borderId="30" xfId="0" applyNumberFormat="1" applyFont="1" applyFill="1" applyBorder="1" applyAlignment="1" applyProtection="1">
      <alignment vertical="center"/>
      <protection hidden="1"/>
    </xf>
    <xf numFmtId="164" fontId="5" fillId="2" borderId="10" xfId="0" applyNumberFormat="1" applyFont="1" applyFill="1" applyBorder="1" applyAlignment="1" applyProtection="1">
      <alignment vertical="center"/>
      <protection hidden="1"/>
    </xf>
    <xf numFmtId="164" fontId="6" fillId="2" borderId="31" xfId="0" applyNumberFormat="1" applyFont="1" applyFill="1" applyBorder="1" applyAlignment="1" applyProtection="1">
      <alignment vertical="center"/>
      <protection hidden="1"/>
    </xf>
    <xf numFmtId="0" fontId="6" fillId="2" borderId="35" xfId="0" applyFont="1" applyFill="1" applyBorder="1" applyAlignment="1" applyProtection="1">
      <alignment horizontal="center" vertical="center"/>
      <protection hidden="1"/>
    </xf>
    <xf numFmtId="164" fontId="15" fillId="0" borderId="30" xfId="0" applyNumberFormat="1" applyFont="1" applyFill="1" applyBorder="1" applyAlignment="1" applyProtection="1">
      <alignment horizontal="center" vertical="center"/>
      <protection hidden="1"/>
    </xf>
    <xf numFmtId="10" fontId="6" fillId="0" borderId="10" xfId="10" applyNumberFormat="1" applyFont="1" applyFill="1" applyBorder="1" applyAlignment="1" applyProtection="1">
      <alignment horizontal="right" vertical="center"/>
      <protection hidden="1"/>
    </xf>
    <xf numFmtId="164" fontId="15" fillId="0" borderId="10" xfId="0" applyNumberFormat="1" applyFont="1" applyFill="1" applyBorder="1" applyAlignment="1" applyProtection="1">
      <alignment horizontal="center" vertical="center"/>
      <protection hidden="1"/>
    </xf>
    <xf numFmtId="10" fontId="6" fillId="8" borderId="10" xfId="10" applyNumberFormat="1" applyFont="1" applyFill="1" applyBorder="1" applyAlignment="1" applyProtection="1">
      <alignment horizontal="right" vertical="center"/>
      <protection hidden="1"/>
    </xf>
    <xf numFmtId="10" fontId="6" fillId="0" borderId="10" xfId="10" applyNumberFormat="1" applyFont="1" applyFill="1" applyBorder="1" applyAlignment="1" applyProtection="1">
      <alignment vertical="center"/>
      <protection hidden="1"/>
    </xf>
    <xf numFmtId="10" fontId="6" fillId="8" borderId="10" xfId="10" applyNumberFormat="1" applyFont="1" applyFill="1" applyBorder="1" applyAlignment="1" applyProtection="1">
      <alignment vertical="center"/>
      <protection hidden="1"/>
    </xf>
    <xf numFmtId="10" fontId="6" fillId="0" borderId="10" xfId="0" applyNumberFormat="1" applyFont="1" applyFill="1" applyBorder="1" applyAlignment="1" applyProtection="1">
      <alignment vertical="center"/>
      <protection hidden="1"/>
    </xf>
    <xf numFmtId="0" fontId="6" fillId="9" borderId="10" xfId="0" applyFont="1" applyFill="1" applyBorder="1" applyAlignment="1" applyProtection="1">
      <alignment vertical="center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5" fillId="5" borderId="0" xfId="0" applyFont="1" applyFill="1" applyBorder="1" applyAlignment="1" applyProtection="1">
      <alignment vertical="center"/>
      <protection hidden="1"/>
    </xf>
    <xf numFmtId="49" fontId="17" fillId="0" borderId="0" xfId="0" applyNumberFormat="1" applyFont="1" applyAlignment="1" applyProtection="1">
      <alignment horizontal="left" vertical="center"/>
      <protection hidden="1"/>
    </xf>
    <xf numFmtId="164" fontId="5" fillId="0" borderId="32" xfId="0" applyNumberFormat="1" applyFont="1" applyFill="1" applyBorder="1" applyAlignment="1" applyProtection="1">
      <alignment horizontal="right" vertical="center"/>
      <protection hidden="1"/>
    </xf>
    <xf numFmtId="9" fontId="6" fillId="8" borderId="33" xfId="0" applyNumberFormat="1" applyFont="1" applyFill="1" applyBorder="1" applyAlignment="1" applyProtection="1">
      <alignment horizontal="right" vertical="center"/>
      <protection hidden="1"/>
    </xf>
    <xf numFmtId="164" fontId="5" fillId="0" borderId="33" xfId="0" applyNumberFormat="1" applyFont="1" applyFill="1" applyBorder="1" applyAlignment="1" applyProtection="1">
      <alignment horizontal="right" vertical="center"/>
      <protection hidden="1"/>
    </xf>
    <xf numFmtId="0" fontId="5" fillId="0" borderId="20" xfId="0" applyFont="1" applyBorder="1" applyAlignment="1" applyProtection="1">
      <alignment horizontal="right" vertical="center"/>
      <protection hidden="1"/>
    </xf>
    <xf numFmtId="164" fontId="6" fillId="2" borderId="32" xfId="0" applyNumberFormat="1" applyFont="1" applyFill="1" applyBorder="1" applyAlignment="1" applyProtection="1">
      <alignment horizontal="right" vertical="center"/>
      <protection hidden="1"/>
    </xf>
    <xf numFmtId="164" fontId="5" fillId="2" borderId="33" xfId="0" applyNumberFormat="1" applyFont="1" applyFill="1" applyBorder="1" applyAlignment="1" applyProtection="1">
      <alignment horizontal="right" vertical="center"/>
      <protection hidden="1"/>
    </xf>
    <xf numFmtId="164" fontId="6" fillId="2" borderId="34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1" fontId="16" fillId="0" borderId="0" xfId="0" applyNumberFormat="1" applyFont="1" applyAlignment="1" applyProtection="1">
      <alignment horizontal="right" vertical="center"/>
      <protection hidden="1"/>
    </xf>
    <xf numFmtId="0" fontId="7" fillId="0" borderId="0" xfId="0" applyFont="1" applyAlignment="1">
      <alignment vertical="center" wrapText="1"/>
    </xf>
    <xf numFmtId="1" fontId="19" fillId="0" borderId="0" xfId="0" applyNumberFormat="1" applyFont="1" applyAlignment="1" applyProtection="1">
      <alignment horizontal="righ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 applyProtection="1">
      <alignment horizontal="center" vertical="center"/>
      <protection hidden="1"/>
    </xf>
    <xf numFmtId="43" fontId="21" fillId="0" borderId="0" xfId="1" applyFont="1" applyAlignment="1">
      <alignment vertical="center"/>
    </xf>
    <xf numFmtId="0" fontId="5" fillId="7" borderId="7" xfId="2" applyFont="1" applyFill="1" applyBorder="1" applyAlignment="1" applyProtection="1">
      <alignment horizontal="right" vertical="center" wrapText="1"/>
      <protection locked="0"/>
    </xf>
    <xf numFmtId="0" fontId="5" fillId="3" borderId="9" xfId="4" applyNumberFormat="1" applyFont="1" applyFill="1" applyBorder="1" applyAlignment="1">
      <alignment horizontal="justify" vertical="center" wrapText="1"/>
    </xf>
    <xf numFmtId="0" fontId="6" fillId="7" borderId="36" xfId="2" applyFont="1" applyFill="1" applyBorder="1" applyAlignment="1" applyProtection="1">
      <alignment horizontal="right" vertical="center" wrapText="1"/>
      <protection locked="0"/>
    </xf>
    <xf numFmtId="43" fontId="6" fillId="7" borderId="16" xfId="1" applyFont="1" applyFill="1" applyBorder="1" applyAlignment="1">
      <alignment vertical="center" wrapText="1"/>
    </xf>
    <xf numFmtId="43" fontId="5" fillId="7" borderId="18" xfId="1" applyFont="1" applyFill="1" applyBorder="1" applyAlignment="1">
      <alignment vertical="center" wrapText="1"/>
    </xf>
    <xf numFmtId="0" fontId="6" fillId="7" borderId="37" xfId="2" applyFont="1" applyFill="1" applyBorder="1" applyAlignment="1" applyProtection="1">
      <alignment horizontal="right" vertical="center" wrapText="1"/>
      <protection locked="0"/>
    </xf>
    <xf numFmtId="43" fontId="6" fillId="7" borderId="25" xfId="1" applyFont="1" applyFill="1" applyBorder="1" applyAlignment="1">
      <alignment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43" fontId="5" fillId="0" borderId="18" xfId="1" applyFont="1" applyBorder="1" applyAlignment="1">
      <alignment vertical="center"/>
    </xf>
    <xf numFmtId="43" fontId="9" fillId="0" borderId="18" xfId="1" applyFont="1" applyFill="1" applyBorder="1" applyAlignment="1">
      <alignment vertical="center"/>
    </xf>
    <xf numFmtId="0" fontId="9" fillId="0" borderId="17" xfId="0" quotePrefix="1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 wrapText="1"/>
    </xf>
    <xf numFmtId="0" fontId="6" fillId="7" borderId="24" xfId="0" applyNumberFormat="1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4" fontId="6" fillId="7" borderId="24" xfId="0" applyNumberFormat="1" applyFont="1" applyFill="1" applyBorder="1" applyAlignment="1">
      <alignment horizontal="center" vertical="center" wrapText="1"/>
    </xf>
    <xf numFmtId="4" fontId="6" fillId="7" borderId="24" xfId="3" applyNumberFormat="1" applyFont="1" applyFill="1" applyBorder="1" applyAlignment="1">
      <alignment horizontal="center" vertical="center" wrapText="1"/>
    </xf>
    <xf numFmtId="4" fontId="6" fillId="7" borderId="25" xfId="3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justify" vertical="center" wrapText="1"/>
    </xf>
    <xf numFmtId="0" fontId="5" fillId="0" borderId="39" xfId="0" applyFont="1" applyBorder="1" applyAlignment="1">
      <alignment vertical="center"/>
    </xf>
    <xf numFmtId="0" fontId="6" fillId="2" borderId="17" xfId="0" quotePrefix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justify" vertical="center" wrapText="1"/>
    </xf>
    <xf numFmtId="43" fontId="6" fillId="2" borderId="1" xfId="1" applyFont="1" applyFill="1" applyBorder="1" applyAlignment="1">
      <alignment vertical="center"/>
    </xf>
    <xf numFmtId="43" fontId="6" fillId="2" borderId="18" xfId="1" applyFont="1" applyFill="1" applyBorder="1" applyAlignment="1">
      <alignment vertical="center"/>
    </xf>
    <xf numFmtId="0" fontId="5" fillId="0" borderId="17" xfId="0" quotePrefix="1" applyFont="1" applyBorder="1" applyAlignment="1">
      <alignment horizontal="center" vertical="center"/>
    </xf>
    <xf numFmtId="0" fontId="6" fillId="0" borderId="17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3" fontId="6" fillId="0" borderId="1" xfId="1" applyFont="1" applyBorder="1" applyAlignment="1">
      <alignment vertical="center"/>
    </xf>
    <xf numFmtId="43" fontId="6" fillId="0" borderId="18" xfId="1" applyFont="1" applyBorder="1" applyAlignment="1">
      <alignment vertical="center"/>
    </xf>
    <xf numFmtId="43" fontId="5" fillId="3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3" fontId="5" fillId="0" borderId="18" xfId="1" applyFont="1" applyFill="1" applyBorder="1" applyAlignment="1">
      <alignment vertical="center"/>
    </xf>
    <xf numFmtId="0" fontId="5" fillId="0" borderId="17" xfId="0" quotePrefix="1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3" fontId="5" fillId="0" borderId="9" xfId="1" applyFont="1" applyBorder="1" applyAlignment="1">
      <alignment vertical="center"/>
    </xf>
    <xf numFmtId="43" fontId="5" fillId="0" borderId="41" xfId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7" borderId="26" xfId="0" quotePrefix="1" applyFont="1" applyFill="1" applyBorder="1" applyAlignment="1">
      <alignment horizontal="center" vertical="center"/>
    </xf>
    <xf numFmtId="0" fontId="6" fillId="7" borderId="42" xfId="0" applyFont="1" applyFill="1" applyBorder="1" applyAlignment="1">
      <alignment horizontal="center" vertical="center"/>
    </xf>
    <xf numFmtId="0" fontId="6" fillId="7" borderId="21" xfId="0" quotePrefix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6" fillId="7" borderId="22" xfId="0" quotePrefix="1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7" borderId="43" xfId="2" applyFont="1" applyFill="1" applyBorder="1" applyAlignment="1" applyProtection="1">
      <alignment horizontal="center" vertical="center"/>
      <protection locked="0"/>
    </xf>
    <xf numFmtId="10" fontId="5" fillId="7" borderId="2" xfId="2" applyNumberFormat="1" applyFont="1" applyFill="1" applyBorder="1" applyAlignment="1" applyProtection="1">
      <alignment horizontal="center" vertical="center"/>
      <protection locked="0"/>
    </xf>
    <xf numFmtId="10" fontId="5" fillId="7" borderId="44" xfId="9" applyNumberFormat="1" applyFont="1" applyFill="1" applyBorder="1" applyAlignment="1" applyProtection="1">
      <alignment horizontal="center" vertical="center"/>
      <protection locked="0"/>
    </xf>
    <xf numFmtId="0" fontId="6" fillId="7" borderId="23" xfId="2" quotePrefix="1" applyFont="1" applyFill="1" applyBorder="1" applyAlignment="1" applyProtection="1">
      <alignment horizontal="center" vertical="center"/>
      <protection locked="0"/>
    </xf>
    <xf numFmtId="43" fontId="5" fillId="7" borderId="27" xfId="1" applyFont="1" applyFill="1" applyBorder="1" applyAlignment="1">
      <alignment horizontal="right" vertical="center" wrapText="1"/>
    </xf>
    <xf numFmtId="43" fontId="5" fillId="7" borderId="2" xfId="1" applyFont="1" applyFill="1" applyBorder="1" applyAlignment="1">
      <alignment horizontal="right" vertical="center" wrapText="1"/>
    </xf>
    <xf numFmtId="43" fontId="5" fillId="7" borderId="23" xfId="1" applyFont="1" applyFill="1" applyBorder="1" applyAlignment="1">
      <alignment horizontal="right" vertical="center" wrapText="1"/>
    </xf>
    <xf numFmtId="0" fontId="5" fillId="7" borderId="44" xfId="2" applyFont="1" applyFill="1" applyBorder="1" applyAlignment="1" applyProtection="1">
      <alignment horizontal="right" vertical="center" wrapText="1"/>
      <protection locked="0"/>
    </xf>
    <xf numFmtId="0" fontId="9" fillId="0" borderId="45" xfId="0" applyFont="1" applyBorder="1" applyAlignment="1">
      <alignment horizontal="justify" vertical="center" wrapText="1"/>
    </xf>
    <xf numFmtId="0" fontId="10" fillId="7" borderId="26" xfId="0" quotePrefix="1" applyFont="1" applyFill="1" applyBorder="1" applyAlignment="1">
      <alignment horizontal="center" vertical="center"/>
    </xf>
    <xf numFmtId="0" fontId="6" fillId="7" borderId="43" xfId="2" applyFont="1" applyFill="1" applyBorder="1" applyAlignment="1" applyProtection="1">
      <alignment horizontal="right" vertical="center" wrapText="1"/>
      <protection locked="0"/>
    </xf>
    <xf numFmtId="43" fontId="6" fillId="7" borderId="46" xfId="1" applyFont="1" applyFill="1" applyBorder="1" applyAlignment="1">
      <alignment vertical="center" wrapText="1"/>
    </xf>
    <xf numFmtId="10" fontId="9" fillId="7" borderId="21" xfId="0" quotePrefix="1" applyNumberFormat="1" applyFont="1" applyFill="1" applyBorder="1" applyAlignment="1">
      <alignment horizontal="center" vertical="center"/>
    </xf>
    <xf numFmtId="43" fontId="5" fillId="7" borderId="47" xfId="1" applyFont="1" applyFill="1" applyBorder="1" applyAlignment="1">
      <alignment vertical="center" wrapText="1"/>
    </xf>
    <xf numFmtId="0" fontId="10" fillId="7" borderId="22" xfId="0" quotePrefix="1" applyFont="1" applyFill="1" applyBorder="1" applyAlignment="1">
      <alignment horizontal="center" vertical="center"/>
    </xf>
    <xf numFmtId="0" fontId="6" fillId="7" borderId="23" xfId="2" applyFont="1" applyFill="1" applyBorder="1" applyAlignment="1" applyProtection="1">
      <alignment horizontal="right" vertical="center" wrapText="1"/>
      <protection locked="0"/>
    </xf>
    <xf numFmtId="43" fontId="6" fillId="7" borderId="48" xfId="1" applyFont="1" applyFill="1" applyBorder="1" applyAlignment="1">
      <alignment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 wrapText="1"/>
    </xf>
    <xf numFmtId="3" fontId="5" fillId="3" borderId="3" xfId="0" applyNumberFormat="1" applyFont="1" applyFill="1" applyBorder="1" applyAlignment="1">
      <alignment vertical="center" wrapText="1"/>
    </xf>
    <xf numFmtId="0" fontId="5" fillId="3" borderId="17" xfId="0" quotePrefix="1" applyFont="1" applyFill="1" applyBorder="1" applyAlignment="1">
      <alignment horizontal="center" vertical="center"/>
    </xf>
    <xf numFmtId="43" fontId="5" fillId="3" borderId="18" xfId="1" applyFont="1" applyFill="1" applyBorder="1" applyAlignment="1">
      <alignment vertical="center"/>
    </xf>
    <xf numFmtId="43" fontId="5" fillId="0" borderId="0" xfId="0" applyNumberFormat="1" applyFont="1" applyAlignment="1" applyProtection="1">
      <alignment vertical="center"/>
      <protection hidden="1"/>
    </xf>
    <xf numFmtId="43" fontId="5" fillId="0" borderId="0" xfId="0" applyNumberFormat="1" applyFont="1" applyAlignment="1" applyProtection="1">
      <alignment horizontal="right" vertical="center"/>
      <protection hidden="1"/>
    </xf>
    <xf numFmtId="43" fontId="5" fillId="4" borderId="0" xfId="0" applyNumberFormat="1" applyFont="1" applyFill="1" applyAlignment="1" applyProtection="1">
      <alignment vertical="center"/>
      <protection hidden="1"/>
    </xf>
    <xf numFmtId="4" fontId="9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6" fillId="2" borderId="1" xfId="1" applyNumberFormat="1" applyFont="1" applyFill="1" applyBorder="1" applyAlignment="1">
      <alignment vertical="center"/>
    </xf>
    <xf numFmtId="4" fontId="5" fillId="0" borderId="1" xfId="1" applyNumberFormat="1" applyFont="1" applyBorder="1" applyAlignment="1">
      <alignment vertical="center"/>
    </xf>
    <xf numFmtId="4" fontId="5" fillId="0" borderId="1" xfId="1" applyNumberFormat="1" applyFont="1" applyFill="1" applyBorder="1" applyAlignment="1">
      <alignment vertical="center"/>
    </xf>
    <xf numFmtId="4" fontId="6" fillId="0" borderId="1" xfId="1" applyNumberFormat="1" applyFont="1" applyBorder="1" applyAlignment="1">
      <alignment vertical="center"/>
    </xf>
    <xf numFmtId="4" fontId="5" fillId="3" borderId="1" xfId="1" applyNumberFormat="1" applyFont="1" applyFill="1" applyBorder="1" applyAlignment="1">
      <alignment vertical="center"/>
    </xf>
    <xf numFmtId="4" fontId="5" fillId="0" borderId="9" xfId="1" applyNumberFormat="1" applyFont="1" applyBorder="1" applyAlignment="1">
      <alignment vertical="center"/>
    </xf>
    <xf numFmtId="4" fontId="5" fillId="7" borderId="30" xfId="1" applyNumberFormat="1" applyFont="1" applyFill="1" applyBorder="1" applyAlignment="1">
      <alignment horizontal="right" vertical="center" wrapText="1"/>
    </xf>
    <xf numFmtId="4" fontId="5" fillId="7" borderId="10" xfId="1" applyNumberFormat="1" applyFont="1" applyFill="1" applyBorder="1" applyAlignment="1">
      <alignment horizontal="right" vertical="center" wrapText="1"/>
    </xf>
    <xf numFmtId="4" fontId="5" fillId="7" borderId="31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/>
    </xf>
    <xf numFmtId="0" fontId="23" fillId="7" borderId="16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6" fillId="2" borderId="22" xfId="0" applyFont="1" applyFill="1" applyBorder="1" applyAlignment="1" applyProtection="1">
      <alignment horizontal="right" vertical="center"/>
      <protection hidden="1"/>
    </xf>
    <xf numFmtId="0" fontId="6" fillId="2" borderId="23" xfId="0" applyFont="1" applyFill="1" applyBorder="1" applyAlignment="1" applyProtection="1">
      <alignment horizontal="right" vertical="center"/>
      <protection hidden="1"/>
    </xf>
    <xf numFmtId="49" fontId="12" fillId="0" borderId="0" xfId="0" applyNumberFormat="1" applyFont="1" applyAlignment="1" applyProtection="1">
      <alignment horizontal="center" vertical="center"/>
      <protection hidden="1"/>
    </xf>
    <xf numFmtId="164" fontId="6" fillId="0" borderId="18" xfId="0" applyNumberFormat="1" applyFont="1" applyFill="1" applyBorder="1" applyAlignment="1" applyProtection="1">
      <alignment vertical="center"/>
      <protection hidden="1"/>
    </xf>
    <xf numFmtId="164" fontId="6" fillId="0" borderId="25" xfId="0" applyNumberFormat="1" applyFont="1" applyFill="1" applyBorder="1" applyAlignment="1" applyProtection="1">
      <alignment vertical="center"/>
      <protection hidden="1"/>
    </xf>
    <xf numFmtId="0" fontId="6" fillId="2" borderId="26" xfId="0" applyFont="1" applyFill="1" applyBorder="1" applyAlignment="1" applyProtection="1">
      <alignment horizontal="right" vertical="center"/>
      <protection hidden="1"/>
    </xf>
    <xf numFmtId="0" fontId="6" fillId="2" borderId="27" xfId="0" applyFont="1" applyFill="1" applyBorder="1" applyAlignment="1" applyProtection="1">
      <alignment horizontal="right" vertical="center"/>
      <protection hidden="1"/>
    </xf>
    <xf numFmtId="0" fontId="5" fillId="2" borderId="21" xfId="0" applyFont="1" applyFill="1" applyBorder="1" applyAlignment="1" applyProtection="1">
      <alignment horizontal="right" vertical="center"/>
      <protection hidden="1"/>
    </xf>
    <xf numFmtId="0" fontId="5" fillId="2" borderId="2" xfId="0" applyFont="1" applyFill="1" applyBorder="1" applyAlignment="1" applyProtection="1">
      <alignment horizontal="right" vertical="center"/>
      <protection hidden="1"/>
    </xf>
    <xf numFmtId="43" fontId="6" fillId="0" borderId="9" xfId="0" applyNumberFormat="1" applyFont="1" applyBorder="1" applyAlignment="1" applyProtection="1">
      <alignment horizontal="left" vertical="center"/>
      <protection hidden="1"/>
    </xf>
    <xf numFmtId="43" fontId="6" fillId="0" borderId="6" xfId="0" applyNumberFormat="1" applyFont="1" applyBorder="1" applyAlignment="1" applyProtection="1">
      <alignment horizontal="left" vertical="center"/>
      <protection hidden="1"/>
    </xf>
    <xf numFmtId="1" fontId="6" fillId="0" borderId="17" xfId="0" applyNumberFormat="1" applyFont="1" applyBorder="1" applyAlignment="1" applyProtection="1">
      <alignment horizontal="center" vertical="center"/>
      <protection hidden="1"/>
    </xf>
    <xf numFmtId="43" fontId="6" fillId="0" borderId="29" xfId="0" applyNumberFormat="1" applyFont="1" applyBorder="1" applyAlignment="1" applyProtection="1">
      <alignment horizontal="left" vertical="center"/>
      <protection hidden="1"/>
    </xf>
    <xf numFmtId="1" fontId="6" fillId="0" borderId="28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43" fontId="6" fillId="0" borderId="1" xfId="0" applyNumberFormat="1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164" fontId="6" fillId="0" borderId="18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1" fontId="6" fillId="0" borderId="14" xfId="0" applyNumberFormat="1" applyFont="1" applyBorder="1" applyAlignment="1" applyProtection="1">
      <alignment horizontal="center" vertical="center"/>
      <protection hidden="1"/>
    </xf>
    <xf numFmtId="164" fontId="6" fillId="0" borderId="15" xfId="0" applyNumberFormat="1" applyFont="1" applyBorder="1" applyAlignment="1" applyProtection="1">
      <alignment horizontal="left" vertical="center"/>
      <protection hidden="1"/>
    </xf>
    <xf numFmtId="164" fontId="6" fillId="0" borderId="16" xfId="0" applyNumberFormat="1" applyFont="1" applyFill="1" applyBorder="1" applyAlignment="1" applyProtection="1">
      <alignment vertical="center"/>
      <protection hidden="1"/>
    </xf>
    <xf numFmtId="0" fontId="9" fillId="0" borderId="19" xfId="0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3" borderId="0" xfId="4" applyNumberFormat="1" applyFont="1" applyFill="1" applyBorder="1" applyAlignment="1">
      <alignment horizontal="justify" vertical="center" wrapText="1"/>
    </xf>
    <xf numFmtId="0" fontId="11" fillId="0" borderId="19" xfId="0" applyFont="1" applyBorder="1" applyAlignment="1">
      <alignment vertical="center"/>
    </xf>
    <xf numFmtId="43" fontId="11" fillId="0" borderId="0" xfId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6" borderId="0" xfId="4" applyNumberFormat="1" applyFont="1" applyFill="1" applyBorder="1" applyAlignment="1">
      <alignment horizontal="justify" vertical="center" wrapText="1"/>
    </xf>
  </cellXfs>
  <cellStyles count="12">
    <cellStyle name="Moeda" xfId="3" builtinId="4"/>
    <cellStyle name="Normal" xfId="0" builtinId="0"/>
    <cellStyle name="Normal 2" xfId="2"/>
    <cellStyle name="Normal 9 2" xfId="5"/>
    <cellStyle name="Porcentagem" xfId="10" builtinId="5"/>
    <cellStyle name="Porcentagem 2" xfId="9"/>
    <cellStyle name="Porcentagem 3" xfId="7"/>
    <cellStyle name="Vírgula" xfId="1" builtinId="3"/>
    <cellStyle name="Vírgula 2" xfId="11"/>
    <cellStyle name="Vírgula 2 2" xfId="4"/>
    <cellStyle name="Vírgula 3" xfId="6"/>
    <cellStyle name="Vírgula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45141</xdr:colOff>
      <xdr:row>0</xdr:row>
      <xdr:rowOff>107674</xdr:rowOff>
    </xdr:from>
    <xdr:to>
      <xdr:col>1</xdr:col>
      <xdr:colOff>59898</xdr:colOff>
      <xdr:row>4</xdr:row>
      <xdr:rowOff>34452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141" y="107674"/>
          <a:ext cx="776757" cy="69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45141</xdr:colOff>
      <xdr:row>0</xdr:row>
      <xdr:rowOff>107674</xdr:rowOff>
    </xdr:from>
    <xdr:to>
      <xdr:col>1</xdr:col>
      <xdr:colOff>59898</xdr:colOff>
      <xdr:row>4</xdr:row>
      <xdr:rowOff>34452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141" y="107674"/>
          <a:ext cx="748182" cy="69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8643</xdr:colOff>
      <xdr:row>0</xdr:row>
      <xdr:rowOff>49306</xdr:rowOff>
    </xdr:from>
    <xdr:to>
      <xdr:col>1</xdr:col>
      <xdr:colOff>792255</xdr:colOff>
      <xdr:row>3</xdr:row>
      <xdr:rowOff>106456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114" y="49306"/>
          <a:ext cx="783612" cy="751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io/Nextcloud/Compartilhamentos/DARIO/PROMISS&#195;O/PROMISS&#195;O/&#218;LTIMA%20REVIS&#195;O/ATUAL/Hospital%20de%20Promiss&#210;o%20-%20OR&#199;AMENTO%20COZINHA%20E%20AMBULATORIO%20DO%20HOSPITAL%20CDHU%2018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erdado182"/>
      <sheetName val="Planilha"/>
      <sheetName val="Resumo"/>
      <sheetName val="Cronograma"/>
      <sheetName val="BDI"/>
      <sheetName val="LeisSociais"/>
      <sheetName val="Com001"/>
      <sheetName val="Com002"/>
      <sheetName val="Com003"/>
      <sheetName val="Com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BreakPreview" zoomScaleNormal="100" zoomScaleSheetLayoutView="100" workbookViewId="0">
      <selection activeCell="C40" sqref="C40"/>
    </sheetView>
  </sheetViews>
  <sheetFormatPr defaultRowHeight="12.75" x14ac:dyDescent="0.25"/>
  <cols>
    <col min="1" max="1" width="11.42578125" style="9" customWidth="1"/>
    <col min="2" max="2" width="73.28515625" style="12" customWidth="1"/>
    <col min="3" max="3" width="19.140625" style="10" customWidth="1"/>
    <col min="4" max="4" width="9.140625" style="10"/>
    <col min="5" max="5" width="21.42578125" style="11" customWidth="1"/>
    <col min="6" max="16384" width="9.140625" style="10"/>
  </cols>
  <sheetData>
    <row r="1" spans="1:9" x14ac:dyDescent="0.25">
      <c r="B1" s="10"/>
      <c r="C1" s="12"/>
      <c r="E1" s="10"/>
      <c r="I1" s="11"/>
    </row>
    <row r="2" spans="1:9" ht="18" x14ac:dyDescent="0.25">
      <c r="B2" s="211" t="s">
        <v>1515</v>
      </c>
      <c r="C2" s="211"/>
      <c r="D2" s="117"/>
      <c r="E2" s="117"/>
      <c r="F2" s="117"/>
      <c r="G2" s="117"/>
      <c r="I2" s="11"/>
    </row>
    <row r="3" spans="1:9" ht="15" customHeight="1" x14ac:dyDescent="0.25">
      <c r="B3" s="212" t="s">
        <v>1516</v>
      </c>
      <c r="C3" s="212"/>
      <c r="D3" s="163"/>
      <c r="E3" s="163"/>
      <c r="F3" s="163"/>
      <c r="G3" s="163"/>
      <c r="I3" s="11"/>
    </row>
    <row r="4" spans="1:9" ht="15" customHeight="1" x14ac:dyDescent="0.25">
      <c r="B4" s="212" t="s">
        <v>1517</v>
      </c>
      <c r="C4" s="212"/>
      <c r="D4" s="163"/>
      <c r="E4" s="163"/>
      <c r="F4" s="163"/>
      <c r="G4" s="163"/>
      <c r="I4" s="11"/>
    </row>
    <row r="5" spans="1:9" ht="14.25" x14ac:dyDescent="0.25">
      <c r="B5" s="4"/>
      <c r="C5" s="106"/>
      <c r="D5" s="1"/>
      <c r="E5" s="10"/>
      <c r="I5" s="11"/>
    </row>
    <row r="6" spans="1:9" ht="14.25" x14ac:dyDescent="0.25">
      <c r="A6" s="4" t="s">
        <v>1524</v>
      </c>
      <c r="B6" s="106" t="s">
        <v>1519</v>
      </c>
      <c r="D6" s="1"/>
      <c r="E6" s="10"/>
      <c r="I6" s="11"/>
    </row>
    <row r="7" spans="1:9" ht="14.25" x14ac:dyDescent="0.25">
      <c r="A7" s="5" t="s">
        <v>1525</v>
      </c>
      <c r="B7" s="106" t="s">
        <v>1557</v>
      </c>
      <c r="D7" s="2"/>
      <c r="E7" s="10"/>
      <c r="I7" s="11"/>
    </row>
    <row r="8" spans="1:9" x14ac:dyDescent="0.25">
      <c r="A8" s="5" t="s">
        <v>1526</v>
      </c>
      <c r="B8" s="38" t="s">
        <v>1558</v>
      </c>
      <c r="D8" s="2"/>
      <c r="E8" s="10"/>
      <c r="I8" s="11"/>
    </row>
    <row r="9" spans="1:9" ht="5.25" customHeight="1" x14ac:dyDescent="0.25">
      <c r="B9" s="10"/>
      <c r="D9" s="3"/>
      <c r="E9" s="10"/>
      <c r="I9" s="11"/>
    </row>
    <row r="10" spans="1:9" s="120" customFormat="1" ht="11.25" x14ac:dyDescent="0.25">
      <c r="A10" s="118" t="s">
        <v>1559</v>
      </c>
      <c r="B10" s="119" t="s">
        <v>1566</v>
      </c>
      <c r="D10" s="121"/>
      <c r="I10" s="122"/>
    </row>
    <row r="11" spans="1:9" s="120" customFormat="1" ht="11.25" x14ac:dyDescent="0.25">
      <c r="A11" s="118"/>
      <c r="B11" s="119"/>
      <c r="D11" s="121"/>
      <c r="I11" s="122"/>
    </row>
    <row r="12" spans="1:9" ht="13.5" thickBot="1" x14ac:dyDescent="0.3">
      <c r="B12" s="116"/>
      <c r="C12" s="115"/>
      <c r="D12" s="3"/>
      <c r="E12" s="10"/>
      <c r="I12" s="11"/>
    </row>
    <row r="13" spans="1:9" ht="24" customHeight="1" x14ac:dyDescent="0.25">
      <c r="A13" s="213" t="s">
        <v>1523</v>
      </c>
      <c r="B13" s="214"/>
      <c r="C13" s="215"/>
    </row>
    <row r="14" spans="1:9" s="9" customFormat="1" ht="24" customHeight="1" thickBot="1" x14ac:dyDescent="0.3">
      <c r="A14" s="135" t="s">
        <v>1038</v>
      </c>
      <c r="B14" s="137" t="s">
        <v>1040</v>
      </c>
      <c r="C14" s="140" t="s">
        <v>1044</v>
      </c>
      <c r="E14" s="14"/>
    </row>
    <row r="15" spans="1:9" ht="6" customHeight="1" x14ac:dyDescent="0.25">
      <c r="A15" s="130"/>
      <c r="B15" s="15"/>
      <c r="C15" s="131"/>
    </row>
    <row r="16" spans="1:9" s="13" customFormat="1" ht="15" customHeight="1" x14ac:dyDescent="0.25">
      <c r="A16" s="134" t="str">
        <f>PLANILHA!A16</f>
        <v>01</v>
      </c>
      <c r="B16" s="16" t="str">
        <f>PLANILHA!C16</f>
        <v>SERVIÇO TÉCNICO ESPECIALIZADO</v>
      </c>
      <c r="C16" s="133">
        <f>PLANILHA!G16</f>
        <v>0</v>
      </c>
      <c r="E16" s="17"/>
    </row>
    <row r="17" spans="1:5" ht="15" customHeight="1" x14ac:dyDescent="0.25">
      <c r="A17" s="134" t="str">
        <f>PLANILHA!A36</f>
        <v>02</v>
      </c>
      <c r="B17" s="16" t="str">
        <f>PLANILHA!C36</f>
        <v>INICIO, APOIO E ADMINISTRACAO DA OBRA</v>
      </c>
      <c r="C17" s="133">
        <f>PLANILHA!G36</f>
        <v>0</v>
      </c>
      <c r="E17" s="17"/>
    </row>
    <row r="18" spans="1:5" ht="15" customHeight="1" x14ac:dyDescent="0.25">
      <c r="A18" s="134" t="str">
        <f>PLANILHA!A53</f>
        <v>03</v>
      </c>
      <c r="B18" s="16" t="str">
        <f>PLANILHA!C53</f>
        <v>SERVICO EM SOLO E ROCHA, MECANIZADO</v>
      </c>
      <c r="C18" s="133">
        <f>PLANILHA!G53</f>
        <v>0</v>
      </c>
      <c r="E18" s="17"/>
    </row>
    <row r="19" spans="1:5" ht="15" customHeight="1" x14ac:dyDescent="0.25">
      <c r="A19" s="134" t="str">
        <f>PLANILHA!A60</f>
        <v>04</v>
      </c>
      <c r="B19" s="16" t="str">
        <f>PLANILHA!C60</f>
        <v>INFRAESTRUTURA</v>
      </c>
      <c r="C19" s="133">
        <f>PLANILHA!G60</f>
        <v>0</v>
      </c>
      <c r="E19" s="17"/>
    </row>
    <row r="20" spans="1:5" ht="15" customHeight="1" x14ac:dyDescent="0.25">
      <c r="A20" s="134" t="str">
        <f>PLANILHA!A87</f>
        <v>05</v>
      </c>
      <c r="B20" s="16" t="str">
        <f>PLANILHA!C87</f>
        <v>ALVENARIAS E ELEMENTO DIVISOR</v>
      </c>
      <c r="C20" s="133">
        <f>PLANILHA!G87</f>
        <v>0</v>
      </c>
      <c r="E20" s="17"/>
    </row>
    <row r="21" spans="1:5" ht="15" customHeight="1" x14ac:dyDescent="0.25">
      <c r="A21" s="134" t="str">
        <f>PLANILHA!A97</f>
        <v>06</v>
      </c>
      <c r="B21" s="16" t="str">
        <f>PLANILHA!C97</f>
        <v>COBERTURA</v>
      </c>
      <c r="C21" s="133">
        <f>PLANILHA!G97</f>
        <v>0</v>
      </c>
      <c r="E21" s="17"/>
    </row>
    <row r="22" spans="1:5" ht="15" customHeight="1" x14ac:dyDescent="0.25">
      <c r="A22" s="134" t="str">
        <f>PLANILHA!A110</f>
        <v>07</v>
      </c>
      <c r="B22" s="16" t="str">
        <f>PLANILHA!C110</f>
        <v>REVESTIMENTOS DE PAREDES INTERNO E EXTERNO</v>
      </c>
      <c r="C22" s="133">
        <f>PLANILHA!G110</f>
        <v>0</v>
      </c>
      <c r="E22" s="17"/>
    </row>
    <row r="23" spans="1:5" ht="15" customHeight="1" x14ac:dyDescent="0.25">
      <c r="A23" s="134" t="str">
        <f>PLANILHA!A122</f>
        <v>08</v>
      </c>
      <c r="B23" s="16" t="str">
        <f>PLANILHA!C122</f>
        <v>REVESTIMENTOS DE PISOS INTERNOS E EXTERNOS</v>
      </c>
      <c r="C23" s="133">
        <f>PLANILHA!G122</f>
        <v>0</v>
      </c>
      <c r="E23" s="17"/>
    </row>
    <row r="24" spans="1:5" ht="15" customHeight="1" x14ac:dyDescent="0.25">
      <c r="A24" s="134" t="str">
        <f>PLANILHA!A137</f>
        <v>09</v>
      </c>
      <c r="B24" s="16" t="str">
        <f>PLANILHA!C137</f>
        <v>FORROS</v>
      </c>
      <c r="C24" s="133">
        <f>PLANILHA!G137</f>
        <v>0</v>
      </c>
      <c r="E24" s="17"/>
    </row>
    <row r="25" spans="1:5" ht="15" customHeight="1" x14ac:dyDescent="0.25">
      <c r="A25" s="134" t="str">
        <f>PLANILHA!A145</f>
        <v>10</v>
      </c>
      <c r="B25" s="16" t="str">
        <f>PLANILHA!C145</f>
        <v>ESQUADRIA, MARCENARIA E ELEMENTO EM MADEIRA</v>
      </c>
      <c r="C25" s="133">
        <f>PLANILHA!G145</f>
        <v>0</v>
      </c>
      <c r="E25" s="17"/>
    </row>
    <row r="26" spans="1:5" ht="15" customHeight="1" x14ac:dyDescent="0.25">
      <c r="A26" s="134" t="str">
        <f>PLANILHA!A152</f>
        <v>11</v>
      </c>
      <c r="B26" s="16" t="str">
        <f>PLANILHA!C152</f>
        <v>ESQUADRIA, SERRALHERIA E ELEMENTO EM ALUMINIO</v>
      </c>
      <c r="C26" s="133">
        <f>PLANILHA!G152</f>
        <v>0</v>
      </c>
      <c r="E26" s="17"/>
    </row>
    <row r="27" spans="1:5" ht="15" customHeight="1" x14ac:dyDescent="0.25">
      <c r="A27" s="134" t="str">
        <f>PLANILHA!A160</f>
        <v>12</v>
      </c>
      <c r="B27" s="16" t="str">
        <f>PLANILHA!C160</f>
        <v>ESQUADRIA E ELEMENTO EM VIDRO</v>
      </c>
      <c r="C27" s="133">
        <f>PLANILHA!G160</f>
        <v>0</v>
      </c>
      <c r="E27" s="17"/>
    </row>
    <row r="28" spans="1:5" ht="15" customHeight="1" x14ac:dyDescent="0.25">
      <c r="A28" s="134" t="str">
        <f>PLANILHA!A165</f>
        <v>13</v>
      </c>
      <c r="B28" s="16" t="str">
        <f>PLANILHA!C165</f>
        <v>ESQUADRIA E ELEMENTO EM MATERIAL ESPECIAL</v>
      </c>
      <c r="C28" s="133">
        <f>PLANILHA!G165</f>
        <v>0</v>
      </c>
      <c r="E28" s="17"/>
    </row>
    <row r="29" spans="1:5" ht="15" customHeight="1" x14ac:dyDescent="0.25">
      <c r="A29" s="134" t="str">
        <f>PLANILHA!A169</f>
        <v>14</v>
      </c>
      <c r="B29" s="16" t="str">
        <f>PLANILHA!C169</f>
        <v>FERRAGEM COMPLEMENTAR PARA ESQUADRIAS</v>
      </c>
      <c r="C29" s="133">
        <f>PLANILHA!G169</f>
        <v>0</v>
      </c>
      <c r="E29" s="17"/>
    </row>
    <row r="30" spans="1:5" ht="15" customHeight="1" x14ac:dyDescent="0.25">
      <c r="A30" s="134" t="str">
        <f>PLANILHA!A180</f>
        <v>15</v>
      </c>
      <c r="B30" s="16" t="str">
        <f>PLANILHA!C180</f>
        <v>ACESSIBILIDADE</v>
      </c>
      <c r="C30" s="133">
        <f>PLANILHA!G180</f>
        <v>0</v>
      </c>
      <c r="E30" s="17"/>
    </row>
    <row r="31" spans="1:5" ht="15" customHeight="1" x14ac:dyDescent="0.25">
      <c r="A31" s="134" t="str">
        <f>PLANILHA!A186</f>
        <v>16</v>
      </c>
      <c r="B31" s="16" t="str">
        <f>PLANILHA!C186</f>
        <v>PINTURA</v>
      </c>
      <c r="C31" s="133">
        <f>PLANILHA!G186</f>
        <v>0</v>
      </c>
      <c r="E31" s="17"/>
    </row>
    <row r="32" spans="1:5" ht="15" customHeight="1" x14ac:dyDescent="0.25">
      <c r="A32" s="134" t="str">
        <f>PLANILHA!A191</f>
        <v>17</v>
      </c>
      <c r="B32" s="16" t="str">
        <f>PLANILHA!C191</f>
        <v>INST. ELÉTRICAS, TELEFONIA E SISTEMAS ELETRÔNICOS</v>
      </c>
      <c r="C32" s="133">
        <f>PLANILHA!G191</f>
        <v>0</v>
      </c>
      <c r="E32" s="17"/>
    </row>
    <row r="33" spans="1:5" ht="15" customHeight="1" x14ac:dyDescent="0.25">
      <c r="A33" s="134" t="str">
        <f>PLANILHA!A371</f>
        <v>18</v>
      </c>
      <c r="B33" s="16" t="str">
        <f>PLANILHA!C371</f>
        <v>INST. HIDRÁULICAS, INCÊNDIO E GASES MEDICINAIS</v>
      </c>
      <c r="C33" s="133">
        <f>PLANILHA!G371</f>
        <v>0</v>
      </c>
      <c r="E33" s="17"/>
    </row>
    <row r="34" spans="1:5" ht="15" customHeight="1" x14ac:dyDescent="0.25">
      <c r="A34" s="134" t="str">
        <f>PLANILHA!A464</f>
        <v>19</v>
      </c>
      <c r="B34" s="16" t="str">
        <f>PLANILHA!C464</f>
        <v>CLIMATIZAÇÃO</v>
      </c>
      <c r="C34" s="133">
        <f>PLANILHA!G464</f>
        <v>0</v>
      </c>
      <c r="E34" s="17"/>
    </row>
    <row r="35" spans="1:5" ht="15" customHeight="1" x14ac:dyDescent="0.25">
      <c r="A35" s="134" t="str">
        <f>PLANILHA!A501</f>
        <v>20</v>
      </c>
      <c r="B35" s="16" t="str">
        <f>PLANILHA!C501</f>
        <v>SERVIÇOS EXTERNOS</v>
      </c>
      <c r="C35" s="133">
        <f>PLANILHA!G501</f>
        <v>0</v>
      </c>
      <c r="E35" s="17"/>
    </row>
    <row r="36" spans="1:5" ht="15" customHeight="1" x14ac:dyDescent="0.25">
      <c r="A36" s="134" t="str">
        <f>PLANILHA!A570</f>
        <v>21</v>
      </c>
      <c r="B36" s="16" t="str">
        <f>PLANILHA!C570</f>
        <v>CONFORTO MECANICO, EQUIPAMENTO E SISTEMA</v>
      </c>
      <c r="C36" s="133">
        <f>PLANILHA!G570</f>
        <v>0</v>
      </c>
      <c r="E36" s="17"/>
    </row>
    <row r="37" spans="1:5" ht="15" customHeight="1" x14ac:dyDescent="0.25">
      <c r="A37" s="134" t="str">
        <f>PLANILHA!A574</f>
        <v>22</v>
      </c>
      <c r="B37" s="16" t="str">
        <f>PLANILHA!C574</f>
        <v>LIMPEZA FINAL DE OBRA</v>
      </c>
      <c r="C37" s="133">
        <f>PLANILHA!G574</f>
        <v>0</v>
      </c>
      <c r="E37" s="17"/>
    </row>
    <row r="38" spans="1:5" ht="5.25" customHeight="1" thickBot="1" x14ac:dyDescent="0.3">
      <c r="A38" s="189"/>
      <c r="B38" s="180"/>
      <c r="C38" s="190"/>
    </row>
    <row r="39" spans="1:5" ht="15" customHeight="1" x14ac:dyDescent="0.25">
      <c r="A39" s="181"/>
      <c r="B39" s="182" t="s">
        <v>1510</v>
      </c>
      <c r="C39" s="183">
        <f>SUM(C16:C37)</f>
        <v>0</v>
      </c>
    </row>
    <row r="40" spans="1:5" ht="15" customHeight="1" x14ac:dyDescent="0.25">
      <c r="A40" s="184"/>
      <c r="B40" s="179" t="s">
        <v>1555</v>
      </c>
      <c r="C40" s="185">
        <f>C36*0.1402</f>
        <v>0</v>
      </c>
    </row>
    <row r="41" spans="1:5" ht="15" customHeight="1" x14ac:dyDescent="0.25">
      <c r="A41" s="184"/>
      <c r="B41" s="179" t="s">
        <v>1556</v>
      </c>
      <c r="C41" s="185">
        <f>(C39-C36)*0.2212</f>
        <v>0</v>
      </c>
    </row>
    <row r="42" spans="1:5" ht="15" customHeight="1" thickBot="1" x14ac:dyDescent="0.3">
      <c r="A42" s="186"/>
      <c r="B42" s="187" t="s">
        <v>1511</v>
      </c>
      <c r="C42" s="188">
        <f>SUM(C39:C41)</f>
        <v>0</v>
      </c>
    </row>
    <row r="46" spans="1:5" x14ac:dyDescent="0.25">
      <c r="C46" s="18"/>
    </row>
    <row r="48" spans="1:5" x14ac:dyDescent="0.25">
      <c r="C48" s="18"/>
    </row>
  </sheetData>
  <mergeCells count="4">
    <mergeCell ref="B2:C2"/>
    <mergeCell ref="B3:C3"/>
    <mergeCell ref="B4:C4"/>
    <mergeCell ref="A13:C13"/>
  </mergeCells>
  <printOptions horizontalCentered="1"/>
  <pageMargins left="0.59055118110236227" right="0.31496062992125984" top="0.51181102362204722" bottom="0.31496062992125984" header="0.31496062992125984" footer="0.31496062992125984"/>
  <pageSetup paperSize="9" scale="90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86"/>
  <sheetViews>
    <sheetView view="pageBreakPreview" topLeftCell="A554" zoomScaleNormal="100" zoomScaleSheetLayoutView="100" workbookViewId="0">
      <selection activeCell="F16" sqref="F16:F576"/>
    </sheetView>
  </sheetViews>
  <sheetFormatPr defaultRowHeight="12.75" x14ac:dyDescent="0.25"/>
  <cols>
    <col min="1" max="1" width="10.5703125" style="9" customWidth="1"/>
    <col min="2" max="2" width="10.5703125" style="10" customWidth="1"/>
    <col min="3" max="3" width="60.85546875" style="12" customWidth="1"/>
    <col min="4" max="4" width="8.5703125" style="10" customWidth="1"/>
    <col min="5" max="5" width="12.42578125" style="199" bestFit="1" customWidth="1"/>
    <col min="6" max="6" width="15.28515625" style="10" customWidth="1"/>
    <col min="7" max="7" width="17.7109375" style="10" bestFit="1" customWidth="1"/>
    <col min="8" max="8" width="9.140625" style="10"/>
    <col min="9" max="9" width="21.42578125" style="11" customWidth="1"/>
    <col min="10" max="10" width="16.7109375" style="10" bestFit="1" customWidth="1"/>
    <col min="11" max="11" width="14.7109375" style="10" customWidth="1"/>
    <col min="12" max="12" width="9.7109375" style="10" bestFit="1" customWidth="1"/>
    <col min="13" max="13" width="11.5703125" style="10" bestFit="1" customWidth="1"/>
    <col min="14" max="16384" width="9.140625" style="10"/>
  </cols>
  <sheetData>
    <row r="2" spans="1:9" ht="18" x14ac:dyDescent="0.25">
      <c r="B2" s="211" t="s">
        <v>1515</v>
      </c>
      <c r="C2" s="211"/>
      <c r="D2" s="211"/>
      <c r="E2" s="211"/>
      <c r="F2" s="211"/>
      <c r="G2" s="211"/>
    </row>
    <row r="3" spans="1:9" ht="15" customHeight="1" x14ac:dyDescent="0.25">
      <c r="B3" s="212" t="s">
        <v>1516</v>
      </c>
      <c r="C3" s="212"/>
      <c r="D3" s="212"/>
      <c r="E3" s="212"/>
      <c r="F3" s="212"/>
      <c r="G3" s="212"/>
    </row>
    <row r="4" spans="1:9" ht="15" customHeight="1" x14ac:dyDescent="0.25">
      <c r="B4" s="212" t="s">
        <v>1517</v>
      </c>
      <c r="C4" s="212"/>
      <c r="D4" s="212"/>
      <c r="E4" s="212"/>
      <c r="F4" s="212"/>
      <c r="G4" s="212"/>
    </row>
    <row r="5" spans="1:9" ht="14.25" x14ac:dyDescent="0.25">
      <c r="B5" s="4"/>
      <c r="C5" s="106"/>
      <c r="D5" s="1"/>
    </row>
    <row r="6" spans="1:9" ht="14.25" x14ac:dyDescent="0.25">
      <c r="A6" s="4" t="s">
        <v>1524</v>
      </c>
      <c r="B6" s="106" t="s">
        <v>1519</v>
      </c>
      <c r="C6" s="10"/>
      <c r="D6" s="1"/>
    </row>
    <row r="7" spans="1:9" ht="14.25" x14ac:dyDescent="0.25">
      <c r="A7" s="5" t="s">
        <v>1525</v>
      </c>
      <c r="B7" s="106" t="s">
        <v>1557</v>
      </c>
      <c r="C7" s="10"/>
      <c r="D7" s="2"/>
    </row>
    <row r="8" spans="1:9" x14ac:dyDescent="0.25">
      <c r="A8" s="7" t="s">
        <v>1526</v>
      </c>
      <c r="B8" s="38" t="s">
        <v>1558</v>
      </c>
      <c r="C8" s="10"/>
      <c r="D8" s="3"/>
    </row>
    <row r="9" spans="1:9" ht="5.25" customHeight="1" x14ac:dyDescent="0.25">
      <c r="C9" s="10"/>
      <c r="D9" s="3"/>
    </row>
    <row r="10" spans="1:9" s="120" customFormat="1" ht="11.25" x14ac:dyDescent="0.25">
      <c r="A10" s="118" t="s">
        <v>1559</v>
      </c>
      <c r="B10" s="119" t="s">
        <v>1566</v>
      </c>
      <c r="D10" s="121"/>
      <c r="E10" s="200"/>
      <c r="I10" s="122"/>
    </row>
    <row r="11" spans="1:9" s="120" customFormat="1" ht="11.25" x14ac:dyDescent="0.25">
      <c r="A11" s="118"/>
      <c r="B11" s="119"/>
      <c r="D11" s="121"/>
      <c r="E11" s="200"/>
      <c r="I11" s="122"/>
    </row>
    <row r="12" spans="1:9" ht="13.5" thickBot="1" x14ac:dyDescent="0.3">
      <c r="B12" s="116"/>
      <c r="C12" s="115"/>
      <c r="D12" s="3"/>
    </row>
    <row r="13" spans="1:9" ht="24.75" customHeight="1" x14ac:dyDescent="0.25">
      <c r="A13" s="216" t="s">
        <v>1518</v>
      </c>
      <c r="B13" s="217"/>
      <c r="C13" s="217"/>
      <c r="D13" s="217"/>
      <c r="E13" s="217"/>
      <c r="F13" s="217"/>
      <c r="G13" s="218"/>
    </row>
    <row r="14" spans="1:9" s="9" customFormat="1" ht="24" customHeight="1" thickBot="1" x14ac:dyDescent="0.3">
      <c r="A14" s="135" t="s">
        <v>1038</v>
      </c>
      <c r="B14" s="136" t="s">
        <v>1039</v>
      </c>
      <c r="C14" s="137" t="s">
        <v>1040</v>
      </c>
      <c r="D14" s="137" t="s">
        <v>1041</v>
      </c>
      <c r="E14" s="138" t="s">
        <v>1042</v>
      </c>
      <c r="F14" s="139" t="s">
        <v>1043</v>
      </c>
      <c r="G14" s="140" t="s">
        <v>1044</v>
      </c>
      <c r="I14" s="14"/>
    </row>
    <row r="15" spans="1:9" x14ac:dyDescent="0.25">
      <c r="A15" s="141"/>
      <c r="B15" s="142"/>
      <c r="C15" s="143"/>
      <c r="D15" s="142"/>
      <c r="E15" s="201"/>
      <c r="F15" s="142"/>
      <c r="G15" s="144"/>
    </row>
    <row r="16" spans="1:9" s="13" customFormat="1" x14ac:dyDescent="0.25">
      <c r="A16" s="145" t="s">
        <v>0</v>
      </c>
      <c r="B16" s="146"/>
      <c r="C16" s="147" t="s">
        <v>1045</v>
      </c>
      <c r="D16" s="146"/>
      <c r="E16" s="202"/>
      <c r="F16" s="148"/>
      <c r="G16" s="149">
        <f>SUM(G17:G34)</f>
        <v>0</v>
      </c>
      <c r="I16" s="19"/>
    </row>
    <row r="17" spans="1:7" ht="38.25" x14ac:dyDescent="0.25">
      <c r="A17" s="150" t="s">
        <v>1046</v>
      </c>
      <c r="B17" s="22" t="s">
        <v>3</v>
      </c>
      <c r="C17" s="20" t="s">
        <v>4</v>
      </c>
      <c r="D17" s="22" t="s">
        <v>2</v>
      </c>
      <c r="E17" s="203">
        <v>1</v>
      </c>
      <c r="F17" s="23"/>
      <c r="G17" s="132">
        <f t="shared" ref="G17:G85" si="0">E17*F17</f>
        <v>0</v>
      </c>
    </row>
    <row r="18" spans="1:7" ht="38.25" x14ac:dyDescent="0.25">
      <c r="A18" s="150" t="s">
        <v>1</v>
      </c>
      <c r="B18" s="22" t="s">
        <v>6</v>
      </c>
      <c r="C18" s="20" t="s">
        <v>7</v>
      </c>
      <c r="D18" s="22" t="s">
        <v>2</v>
      </c>
      <c r="E18" s="203">
        <v>1</v>
      </c>
      <c r="F18" s="23"/>
      <c r="G18" s="132">
        <f t="shared" si="0"/>
        <v>0</v>
      </c>
    </row>
    <row r="19" spans="1:7" x14ac:dyDescent="0.25">
      <c r="A19" s="150" t="s">
        <v>1047</v>
      </c>
      <c r="B19" s="22" t="s">
        <v>9</v>
      </c>
      <c r="C19" s="20" t="s">
        <v>10</v>
      </c>
      <c r="D19" s="22" t="s">
        <v>2</v>
      </c>
      <c r="E19" s="203">
        <v>22</v>
      </c>
      <c r="F19" s="23"/>
      <c r="G19" s="132">
        <f t="shared" si="0"/>
        <v>0</v>
      </c>
    </row>
    <row r="20" spans="1:7" x14ac:dyDescent="0.25">
      <c r="A20" s="150" t="s">
        <v>1048</v>
      </c>
      <c r="B20" s="22" t="s">
        <v>11</v>
      </c>
      <c r="C20" s="20" t="s">
        <v>12</v>
      </c>
      <c r="D20" s="22" t="s">
        <v>2</v>
      </c>
      <c r="E20" s="203">
        <v>6</v>
      </c>
      <c r="F20" s="23"/>
      <c r="G20" s="132">
        <f t="shared" si="0"/>
        <v>0</v>
      </c>
    </row>
    <row r="21" spans="1:7" x14ac:dyDescent="0.25">
      <c r="A21" s="150" t="s">
        <v>1049</v>
      </c>
      <c r="B21" s="22" t="s">
        <v>13</v>
      </c>
      <c r="C21" s="20" t="s">
        <v>14</v>
      </c>
      <c r="D21" s="22" t="s">
        <v>2</v>
      </c>
      <c r="E21" s="203">
        <v>15</v>
      </c>
      <c r="F21" s="23"/>
      <c r="G21" s="132">
        <f t="shared" si="0"/>
        <v>0</v>
      </c>
    </row>
    <row r="22" spans="1:7" x14ac:dyDescent="0.25">
      <c r="A22" s="150" t="s">
        <v>5</v>
      </c>
      <c r="B22" s="22" t="s">
        <v>15</v>
      </c>
      <c r="C22" s="20" t="s">
        <v>16</v>
      </c>
      <c r="D22" s="22" t="s">
        <v>2</v>
      </c>
      <c r="E22" s="203">
        <v>2</v>
      </c>
      <c r="F22" s="23"/>
      <c r="G22" s="132">
        <f t="shared" si="0"/>
        <v>0</v>
      </c>
    </row>
    <row r="23" spans="1:7" x14ac:dyDescent="0.25">
      <c r="A23" s="150" t="s">
        <v>1050</v>
      </c>
      <c r="B23" s="22" t="s">
        <v>17</v>
      </c>
      <c r="C23" s="20" t="s">
        <v>18</v>
      </c>
      <c r="D23" s="22" t="s">
        <v>2</v>
      </c>
      <c r="E23" s="203">
        <v>18</v>
      </c>
      <c r="F23" s="23"/>
      <c r="G23" s="132">
        <f t="shared" si="0"/>
        <v>0</v>
      </c>
    </row>
    <row r="24" spans="1:7" x14ac:dyDescent="0.25">
      <c r="A24" s="150" t="s">
        <v>1051</v>
      </c>
      <c r="B24" s="22" t="s">
        <v>19</v>
      </c>
      <c r="C24" s="20" t="s">
        <v>20</v>
      </c>
      <c r="D24" s="22" t="s">
        <v>2</v>
      </c>
      <c r="E24" s="203">
        <v>4</v>
      </c>
      <c r="F24" s="23"/>
      <c r="G24" s="132">
        <f t="shared" si="0"/>
        <v>0</v>
      </c>
    </row>
    <row r="25" spans="1:7" x14ac:dyDescent="0.25">
      <c r="A25" s="150" t="s">
        <v>1052</v>
      </c>
      <c r="B25" s="22" t="s">
        <v>21</v>
      </c>
      <c r="C25" s="20" t="s">
        <v>22</v>
      </c>
      <c r="D25" s="22" t="s">
        <v>2</v>
      </c>
      <c r="E25" s="203">
        <v>18</v>
      </c>
      <c r="F25" s="23"/>
      <c r="G25" s="132">
        <f t="shared" si="0"/>
        <v>0</v>
      </c>
    </row>
    <row r="26" spans="1:7" x14ac:dyDescent="0.25">
      <c r="A26" s="150" t="s">
        <v>1053</v>
      </c>
      <c r="B26" s="22" t="s">
        <v>23</v>
      </c>
      <c r="C26" s="20" t="s">
        <v>24</v>
      </c>
      <c r="D26" s="22" t="s">
        <v>2</v>
      </c>
      <c r="E26" s="203">
        <v>4</v>
      </c>
      <c r="F26" s="23"/>
      <c r="G26" s="132">
        <f t="shared" si="0"/>
        <v>0</v>
      </c>
    </row>
    <row r="27" spans="1:7" x14ac:dyDescent="0.25">
      <c r="A27" s="150" t="s">
        <v>1054</v>
      </c>
      <c r="B27" s="22" t="s">
        <v>25</v>
      </c>
      <c r="C27" s="20" t="s">
        <v>26</v>
      </c>
      <c r="D27" s="22" t="s">
        <v>2</v>
      </c>
      <c r="E27" s="203">
        <v>10</v>
      </c>
      <c r="F27" s="23"/>
      <c r="G27" s="132">
        <f t="shared" si="0"/>
        <v>0</v>
      </c>
    </row>
    <row r="28" spans="1:7" x14ac:dyDescent="0.25">
      <c r="A28" s="150" t="s">
        <v>1055</v>
      </c>
      <c r="B28" s="22" t="s">
        <v>27</v>
      </c>
      <c r="C28" s="20" t="s">
        <v>28</v>
      </c>
      <c r="D28" s="22" t="s">
        <v>2</v>
      </c>
      <c r="E28" s="203">
        <v>2</v>
      </c>
      <c r="F28" s="23"/>
      <c r="G28" s="132">
        <f t="shared" si="0"/>
        <v>0</v>
      </c>
    </row>
    <row r="29" spans="1:7" ht="25.5" x14ac:dyDescent="0.25">
      <c r="A29" s="150" t="s">
        <v>1056</v>
      </c>
      <c r="B29" s="22" t="s">
        <v>29</v>
      </c>
      <c r="C29" s="21" t="s">
        <v>30</v>
      </c>
      <c r="D29" s="22" t="s">
        <v>31</v>
      </c>
      <c r="E29" s="203">
        <v>1</v>
      </c>
      <c r="F29" s="23"/>
      <c r="G29" s="132">
        <f t="shared" si="0"/>
        <v>0</v>
      </c>
    </row>
    <row r="30" spans="1:7" ht="25.5" x14ac:dyDescent="0.25">
      <c r="A30" s="150" t="s">
        <v>1057</v>
      </c>
      <c r="B30" s="22" t="s">
        <v>33</v>
      </c>
      <c r="C30" s="21" t="s">
        <v>34</v>
      </c>
      <c r="D30" s="22" t="s">
        <v>32</v>
      </c>
      <c r="E30" s="203">
        <v>8191.4</v>
      </c>
      <c r="F30" s="23"/>
      <c r="G30" s="132">
        <f t="shared" si="0"/>
        <v>0</v>
      </c>
    </row>
    <row r="31" spans="1:7" ht="25.5" x14ac:dyDescent="0.25">
      <c r="A31" s="150" t="s">
        <v>1058</v>
      </c>
      <c r="B31" s="22" t="s">
        <v>35</v>
      </c>
      <c r="C31" s="21" t="s">
        <v>36</v>
      </c>
      <c r="D31" s="22" t="s">
        <v>31</v>
      </c>
      <c r="E31" s="203">
        <v>1</v>
      </c>
      <c r="F31" s="23"/>
      <c r="G31" s="132">
        <f t="shared" si="0"/>
        <v>0</v>
      </c>
    </row>
    <row r="32" spans="1:7" x14ac:dyDescent="0.25">
      <c r="A32" s="150" t="s">
        <v>1059</v>
      </c>
      <c r="B32" s="22" t="s">
        <v>38</v>
      </c>
      <c r="C32" s="21" t="s">
        <v>39</v>
      </c>
      <c r="D32" s="22" t="s">
        <v>37</v>
      </c>
      <c r="E32" s="203">
        <v>180</v>
      </c>
      <c r="F32" s="23"/>
      <c r="G32" s="132">
        <f t="shared" si="0"/>
        <v>0</v>
      </c>
    </row>
    <row r="33" spans="1:10" ht="25.5" x14ac:dyDescent="0.25">
      <c r="A33" s="150" t="s">
        <v>8</v>
      </c>
      <c r="B33" s="22" t="s">
        <v>1102</v>
      </c>
      <c r="C33" s="20" t="s">
        <v>1513</v>
      </c>
      <c r="D33" s="22" t="s">
        <v>2</v>
      </c>
      <c r="E33" s="203">
        <v>1</v>
      </c>
      <c r="F33" s="23"/>
      <c r="G33" s="132">
        <f t="shared" si="0"/>
        <v>0</v>
      </c>
    </row>
    <row r="34" spans="1:10" ht="25.5" x14ac:dyDescent="0.25">
      <c r="A34" s="150" t="s">
        <v>1060</v>
      </c>
      <c r="B34" s="22" t="s">
        <v>1102</v>
      </c>
      <c r="C34" s="20" t="s">
        <v>1061</v>
      </c>
      <c r="D34" s="22" t="s">
        <v>1062</v>
      </c>
      <c r="E34" s="203">
        <v>1</v>
      </c>
      <c r="F34" s="24"/>
      <c r="G34" s="132">
        <f t="shared" ref="G34" si="1">ROUND(E34*F34,2)</f>
        <v>0</v>
      </c>
      <c r="J34" s="18"/>
    </row>
    <row r="35" spans="1:10" x14ac:dyDescent="0.25">
      <c r="A35" s="150"/>
      <c r="B35" s="22"/>
      <c r="C35" s="20"/>
      <c r="D35" s="22"/>
      <c r="E35" s="203"/>
      <c r="F35" s="23"/>
      <c r="G35" s="132"/>
    </row>
    <row r="36" spans="1:10" x14ac:dyDescent="0.25">
      <c r="A36" s="145" t="s">
        <v>42</v>
      </c>
      <c r="B36" s="146"/>
      <c r="C36" s="147" t="s">
        <v>43</v>
      </c>
      <c r="D36" s="146"/>
      <c r="E36" s="202"/>
      <c r="F36" s="148"/>
      <c r="G36" s="149">
        <f>SUM(G37:G52)</f>
        <v>0</v>
      </c>
    </row>
    <row r="37" spans="1:10" ht="25.5" x14ac:dyDescent="0.25">
      <c r="A37" s="150" t="s">
        <v>44</v>
      </c>
      <c r="B37" s="22" t="s">
        <v>45</v>
      </c>
      <c r="C37" s="20" t="s">
        <v>46</v>
      </c>
      <c r="D37" s="22" t="s">
        <v>32</v>
      </c>
      <c r="E37" s="203">
        <v>160</v>
      </c>
      <c r="F37" s="23"/>
      <c r="G37" s="132">
        <f t="shared" si="0"/>
        <v>0</v>
      </c>
    </row>
    <row r="38" spans="1:10" x14ac:dyDescent="0.25">
      <c r="A38" s="150" t="s">
        <v>51</v>
      </c>
      <c r="B38" s="22" t="s">
        <v>47</v>
      </c>
      <c r="C38" s="20" t="s">
        <v>48</v>
      </c>
      <c r="D38" s="22" t="s">
        <v>32</v>
      </c>
      <c r="E38" s="203">
        <v>80</v>
      </c>
      <c r="F38" s="23"/>
      <c r="G38" s="132">
        <f t="shared" si="0"/>
        <v>0</v>
      </c>
    </row>
    <row r="39" spans="1:10" x14ac:dyDescent="0.25">
      <c r="A39" s="150" t="s">
        <v>52</v>
      </c>
      <c r="B39" s="22" t="s">
        <v>49</v>
      </c>
      <c r="C39" s="20" t="s">
        <v>50</v>
      </c>
      <c r="D39" s="22" t="s">
        <v>32</v>
      </c>
      <c r="E39" s="203">
        <v>240</v>
      </c>
      <c r="F39" s="23"/>
      <c r="G39" s="132">
        <f t="shared" si="0"/>
        <v>0</v>
      </c>
    </row>
    <row r="40" spans="1:10" x14ac:dyDescent="0.25">
      <c r="A40" s="150" t="s">
        <v>1063</v>
      </c>
      <c r="B40" s="22" t="s">
        <v>54</v>
      </c>
      <c r="C40" s="20" t="s">
        <v>55</v>
      </c>
      <c r="D40" s="22" t="s">
        <v>32</v>
      </c>
      <c r="E40" s="203">
        <v>440.00000000000006</v>
      </c>
      <c r="F40" s="23"/>
      <c r="G40" s="132">
        <f t="shared" si="0"/>
        <v>0</v>
      </c>
    </row>
    <row r="41" spans="1:10" ht="25.5" x14ac:dyDescent="0.25">
      <c r="A41" s="150" t="s">
        <v>56</v>
      </c>
      <c r="B41" s="22" t="s">
        <v>57</v>
      </c>
      <c r="C41" s="20" t="s">
        <v>58</v>
      </c>
      <c r="D41" s="22" t="s">
        <v>37</v>
      </c>
      <c r="E41" s="204">
        <v>5000</v>
      </c>
      <c r="F41" s="23"/>
      <c r="G41" s="132">
        <f t="shared" si="0"/>
        <v>0</v>
      </c>
      <c r="J41" s="18"/>
    </row>
    <row r="42" spans="1:10" ht="25.5" x14ac:dyDescent="0.25">
      <c r="A42" s="150" t="s">
        <v>66</v>
      </c>
      <c r="B42" s="22" t="s">
        <v>59</v>
      </c>
      <c r="C42" s="20" t="s">
        <v>60</v>
      </c>
      <c r="D42" s="22" t="s">
        <v>32</v>
      </c>
      <c r="E42" s="204">
        <v>15000</v>
      </c>
      <c r="F42" s="23"/>
      <c r="G42" s="132">
        <f t="shared" si="0"/>
        <v>0</v>
      </c>
      <c r="J42" s="18"/>
    </row>
    <row r="43" spans="1:10" x14ac:dyDescent="0.25">
      <c r="A43" s="150" t="s">
        <v>1064</v>
      </c>
      <c r="B43" s="22" t="s">
        <v>61</v>
      </c>
      <c r="C43" s="20" t="s">
        <v>62</v>
      </c>
      <c r="D43" s="22" t="s">
        <v>63</v>
      </c>
      <c r="E43" s="204">
        <v>500</v>
      </c>
      <c r="F43" s="23"/>
      <c r="G43" s="132">
        <f t="shared" si="0"/>
        <v>0</v>
      </c>
      <c r="J43" s="18"/>
    </row>
    <row r="44" spans="1:10" ht="25.5" x14ac:dyDescent="0.25">
      <c r="A44" s="150" t="s">
        <v>67</v>
      </c>
      <c r="B44" s="22" t="s">
        <v>64</v>
      </c>
      <c r="C44" s="20" t="s">
        <v>65</v>
      </c>
      <c r="D44" s="22" t="s">
        <v>53</v>
      </c>
      <c r="E44" s="204">
        <v>3000</v>
      </c>
      <c r="F44" s="23"/>
      <c r="G44" s="132">
        <f t="shared" si="0"/>
        <v>0</v>
      </c>
      <c r="J44" s="18"/>
    </row>
    <row r="45" spans="1:10" x14ac:dyDescent="0.25">
      <c r="A45" s="150" t="s">
        <v>70</v>
      </c>
      <c r="B45" s="22" t="s">
        <v>68</v>
      </c>
      <c r="C45" s="20" t="s">
        <v>69</v>
      </c>
      <c r="D45" s="22" t="s">
        <v>32</v>
      </c>
      <c r="E45" s="203">
        <v>8.6</v>
      </c>
      <c r="F45" s="23"/>
      <c r="G45" s="132">
        <f t="shared" si="0"/>
        <v>0</v>
      </c>
    </row>
    <row r="46" spans="1:10" ht="38.25" x14ac:dyDescent="0.25">
      <c r="A46" s="150" t="s">
        <v>73</v>
      </c>
      <c r="B46" s="22" t="s">
        <v>71</v>
      </c>
      <c r="C46" s="20" t="s">
        <v>72</v>
      </c>
      <c r="D46" s="22" t="s">
        <v>32</v>
      </c>
      <c r="E46" s="203">
        <v>8191.4</v>
      </c>
      <c r="F46" s="23"/>
      <c r="G46" s="132">
        <f t="shared" si="0"/>
        <v>0</v>
      </c>
    </row>
    <row r="47" spans="1:10" ht="25.5" x14ac:dyDescent="0.25">
      <c r="A47" s="150" t="s">
        <v>1065</v>
      </c>
      <c r="B47" s="22" t="s">
        <v>416</v>
      </c>
      <c r="C47" s="20" t="s">
        <v>417</v>
      </c>
      <c r="D47" s="22" t="s">
        <v>2</v>
      </c>
      <c r="E47" s="203">
        <v>8</v>
      </c>
      <c r="F47" s="23"/>
      <c r="G47" s="132">
        <f t="shared" si="0"/>
        <v>0</v>
      </c>
    </row>
    <row r="48" spans="1:10" x14ac:dyDescent="0.25">
      <c r="A48" s="150" t="s">
        <v>1066</v>
      </c>
      <c r="B48" s="22" t="s">
        <v>74</v>
      </c>
      <c r="C48" s="20" t="s">
        <v>75</v>
      </c>
      <c r="D48" s="22" t="s">
        <v>32</v>
      </c>
      <c r="E48" s="203">
        <v>2972.36</v>
      </c>
      <c r="F48" s="23"/>
      <c r="G48" s="132">
        <f t="shared" si="0"/>
        <v>0</v>
      </c>
    </row>
    <row r="49" spans="1:9" x14ac:dyDescent="0.25">
      <c r="A49" s="150" t="s">
        <v>1067</v>
      </c>
      <c r="B49" s="22" t="s">
        <v>76</v>
      </c>
      <c r="C49" s="20" t="s">
        <v>77</v>
      </c>
      <c r="D49" s="22" t="s">
        <v>37</v>
      </c>
      <c r="E49" s="203">
        <v>600</v>
      </c>
      <c r="F49" s="23"/>
      <c r="G49" s="132">
        <f t="shared" si="0"/>
        <v>0</v>
      </c>
    </row>
    <row r="50" spans="1:9" x14ac:dyDescent="0.25">
      <c r="A50" s="150" t="s">
        <v>1068</v>
      </c>
      <c r="B50" s="22" t="s">
        <v>78</v>
      </c>
      <c r="C50" s="20" t="s">
        <v>79</v>
      </c>
      <c r="D50" s="22" t="s">
        <v>37</v>
      </c>
      <c r="E50" s="203">
        <v>458</v>
      </c>
      <c r="F50" s="23"/>
      <c r="G50" s="132">
        <f t="shared" si="0"/>
        <v>0</v>
      </c>
    </row>
    <row r="51" spans="1:9" x14ac:dyDescent="0.25">
      <c r="A51" s="150" t="s">
        <v>1069</v>
      </c>
      <c r="B51" s="22" t="s">
        <v>80</v>
      </c>
      <c r="C51" s="20" t="s">
        <v>81</v>
      </c>
      <c r="D51" s="22" t="s">
        <v>32</v>
      </c>
      <c r="E51" s="203">
        <v>220</v>
      </c>
      <c r="F51" s="23"/>
      <c r="G51" s="132">
        <f t="shared" si="0"/>
        <v>0</v>
      </c>
    </row>
    <row r="52" spans="1:9" x14ac:dyDescent="0.25">
      <c r="A52" s="150"/>
      <c r="B52" s="22"/>
      <c r="C52" s="20"/>
      <c r="D52" s="22"/>
      <c r="E52" s="203"/>
      <c r="F52" s="23"/>
      <c r="G52" s="132"/>
    </row>
    <row r="53" spans="1:9" x14ac:dyDescent="0.25">
      <c r="A53" s="145" t="s">
        <v>82</v>
      </c>
      <c r="B53" s="146"/>
      <c r="C53" s="147" t="s">
        <v>111</v>
      </c>
      <c r="D53" s="146"/>
      <c r="E53" s="202"/>
      <c r="F53" s="148"/>
      <c r="G53" s="149">
        <f>SUM(G54:G59)</f>
        <v>0</v>
      </c>
    </row>
    <row r="54" spans="1:9" ht="25.5" x14ac:dyDescent="0.25">
      <c r="A54" s="150" t="s">
        <v>83</v>
      </c>
      <c r="B54" s="22" t="s">
        <v>113</v>
      </c>
      <c r="C54" s="20" t="s">
        <v>114</v>
      </c>
      <c r="D54" s="22" t="s">
        <v>40</v>
      </c>
      <c r="E54" s="203">
        <v>4097.5</v>
      </c>
      <c r="F54" s="23"/>
      <c r="G54" s="132">
        <f t="shared" si="0"/>
        <v>0</v>
      </c>
    </row>
    <row r="55" spans="1:9" x14ac:dyDescent="0.25">
      <c r="A55" s="150" t="s">
        <v>84</v>
      </c>
      <c r="B55" s="22" t="s">
        <v>115</v>
      </c>
      <c r="C55" s="20" t="s">
        <v>116</v>
      </c>
      <c r="D55" s="22" t="s">
        <v>40</v>
      </c>
      <c r="E55" s="203">
        <v>2378.75</v>
      </c>
      <c r="F55" s="23"/>
      <c r="G55" s="132">
        <f t="shared" si="0"/>
        <v>0</v>
      </c>
    </row>
    <row r="56" spans="1:9" ht="25.5" x14ac:dyDescent="0.25">
      <c r="A56" s="150" t="s">
        <v>85</v>
      </c>
      <c r="B56" s="22" t="s">
        <v>98</v>
      </c>
      <c r="C56" s="20" t="s">
        <v>99</v>
      </c>
      <c r="D56" s="22" t="s">
        <v>97</v>
      </c>
      <c r="E56" s="203">
        <v>80953.262000000002</v>
      </c>
      <c r="F56" s="23"/>
      <c r="G56" s="132">
        <f t="shared" si="0"/>
        <v>0</v>
      </c>
    </row>
    <row r="57" spans="1:9" ht="25.5" x14ac:dyDescent="0.25">
      <c r="A57" s="150" t="s">
        <v>86</v>
      </c>
      <c r="B57" s="22" t="s">
        <v>121</v>
      </c>
      <c r="C57" s="20" t="s">
        <v>122</v>
      </c>
      <c r="D57" s="22" t="s">
        <v>40</v>
      </c>
      <c r="E57" s="203">
        <v>3277.46</v>
      </c>
      <c r="F57" s="23"/>
      <c r="G57" s="132">
        <f t="shared" si="0"/>
        <v>0</v>
      </c>
    </row>
    <row r="58" spans="1:9" ht="25.5" x14ac:dyDescent="0.25">
      <c r="A58" s="150" t="s">
        <v>87</v>
      </c>
      <c r="B58" s="22" t="s">
        <v>123</v>
      </c>
      <c r="C58" s="20" t="s">
        <v>124</v>
      </c>
      <c r="D58" s="22" t="s">
        <v>40</v>
      </c>
      <c r="E58" s="203">
        <v>2378.75</v>
      </c>
      <c r="F58" s="23"/>
      <c r="G58" s="132">
        <f t="shared" si="0"/>
        <v>0</v>
      </c>
    </row>
    <row r="59" spans="1:9" x14ac:dyDescent="0.25">
      <c r="A59" s="150"/>
      <c r="B59" s="22"/>
      <c r="C59" s="20"/>
      <c r="D59" s="22"/>
      <c r="E59" s="203"/>
      <c r="F59" s="23"/>
      <c r="G59" s="132"/>
    </row>
    <row r="60" spans="1:9" x14ac:dyDescent="0.25">
      <c r="A60" s="145" t="s">
        <v>88</v>
      </c>
      <c r="B60" s="146"/>
      <c r="C60" s="147" t="s">
        <v>1071</v>
      </c>
      <c r="D60" s="146"/>
      <c r="E60" s="202"/>
      <c r="F60" s="148"/>
      <c r="G60" s="149">
        <f>G61+G67+G76</f>
        <v>0</v>
      </c>
    </row>
    <row r="61" spans="1:9" s="13" customFormat="1" x14ac:dyDescent="0.25">
      <c r="A61" s="151" t="s">
        <v>89</v>
      </c>
      <c r="B61" s="152"/>
      <c r="C61" s="55" t="s">
        <v>1077</v>
      </c>
      <c r="D61" s="152"/>
      <c r="E61" s="205"/>
      <c r="F61" s="153"/>
      <c r="G61" s="154">
        <f>SUM(G62:G66)</f>
        <v>0</v>
      </c>
      <c r="I61" s="19"/>
    </row>
    <row r="62" spans="1:9" ht="25.5" x14ac:dyDescent="0.25">
      <c r="A62" s="150" t="s">
        <v>1072</v>
      </c>
      <c r="B62" s="22" t="s">
        <v>181</v>
      </c>
      <c r="C62" s="20" t="s">
        <v>182</v>
      </c>
      <c r="D62" s="22" t="s">
        <v>31</v>
      </c>
      <c r="E62" s="203">
        <v>1</v>
      </c>
      <c r="F62" s="23"/>
      <c r="G62" s="132">
        <f t="shared" si="0"/>
        <v>0</v>
      </c>
    </row>
    <row r="63" spans="1:9" x14ac:dyDescent="0.25">
      <c r="A63" s="150" t="s">
        <v>1073</v>
      </c>
      <c r="B63" s="22" t="s">
        <v>183</v>
      </c>
      <c r="C63" s="20" t="s">
        <v>184</v>
      </c>
      <c r="D63" s="22" t="s">
        <v>37</v>
      </c>
      <c r="E63" s="203">
        <v>2120</v>
      </c>
      <c r="F63" s="23"/>
      <c r="G63" s="132">
        <f t="shared" si="0"/>
        <v>0</v>
      </c>
    </row>
    <row r="64" spans="1:9" x14ac:dyDescent="0.25">
      <c r="A64" s="150" t="s">
        <v>1074</v>
      </c>
      <c r="B64" s="22" t="s">
        <v>161</v>
      </c>
      <c r="C64" s="20" t="s">
        <v>162</v>
      </c>
      <c r="D64" s="22" t="s">
        <v>40</v>
      </c>
      <c r="E64" s="203">
        <v>330</v>
      </c>
      <c r="F64" s="23"/>
      <c r="G64" s="132">
        <f t="shared" ref="G64:G66" si="2">E64*F64</f>
        <v>0</v>
      </c>
    </row>
    <row r="65" spans="1:9" ht="25.5" x14ac:dyDescent="0.25">
      <c r="A65" s="150" t="s">
        <v>1075</v>
      </c>
      <c r="B65" s="22" t="s">
        <v>169</v>
      </c>
      <c r="C65" s="20" t="s">
        <v>170</v>
      </c>
      <c r="D65" s="22" t="s">
        <v>40</v>
      </c>
      <c r="E65" s="203">
        <v>330</v>
      </c>
      <c r="F65" s="23"/>
      <c r="G65" s="132">
        <f t="shared" si="2"/>
        <v>0</v>
      </c>
      <c r="H65" s="25"/>
      <c r="I65" s="26"/>
    </row>
    <row r="66" spans="1:9" x14ac:dyDescent="0.25">
      <c r="A66" s="150" t="s">
        <v>1076</v>
      </c>
      <c r="B66" s="22" t="s">
        <v>150</v>
      </c>
      <c r="C66" s="20" t="s">
        <v>151</v>
      </c>
      <c r="D66" s="22" t="s">
        <v>91</v>
      </c>
      <c r="E66" s="203">
        <v>3370</v>
      </c>
      <c r="F66" s="23"/>
      <c r="G66" s="132">
        <f t="shared" si="2"/>
        <v>0</v>
      </c>
    </row>
    <row r="67" spans="1:9" s="13" customFormat="1" x14ac:dyDescent="0.25">
      <c r="A67" s="151" t="s">
        <v>90</v>
      </c>
      <c r="B67" s="152"/>
      <c r="C67" s="55" t="s">
        <v>1078</v>
      </c>
      <c r="D67" s="152"/>
      <c r="E67" s="205"/>
      <c r="F67" s="153"/>
      <c r="G67" s="154">
        <f>SUM(G68:G75)</f>
        <v>0</v>
      </c>
      <c r="I67" s="19"/>
    </row>
    <row r="68" spans="1:9" ht="25.5" x14ac:dyDescent="0.25">
      <c r="A68" s="150" t="s">
        <v>1079</v>
      </c>
      <c r="B68" s="22" t="s">
        <v>103</v>
      </c>
      <c r="C68" s="20" t="s">
        <v>104</v>
      </c>
      <c r="D68" s="22" t="s">
        <v>40</v>
      </c>
      <c r="E68" s="203">
        <v>368</v>
      </c>
      <c r="F68" s="23"/>
      <c r="G68" s="132">
        <f t="shared" ref="G68:G70" si="3">E68*F68</f>
        <v>0</v>
      </c>
    </row>
    <row r="69" spans="1:9" x14ac:dyDescent="0.25">
      <c r="A69" s="150" t="s">
        <v>1080</v>
      </c>
      <c r="B69" s="22" t="s">
        <v>106</v>
      </c>
      <c r="C69" s="20" t="s">
        <v>107</v>
      </c>
      <c r="D69" s="22" t="s">
        <v>40</v>
      </c>
      <c r="E69" s="203">
        <v>134</v>
      </c>
      <c r="F69" s="23"/>
      <c r="G69" s="132">
        <f t="shared" si="3"/>
        <v>0</v>
      </c>
    </row>
    <row r="70" spans="1:9" x14ac:dyDescent="0.25">
      <c r="A70" s="150" t="s">
        <v>1081</v>
      </c>
      <c r="B70" s="22" t="s">
        <v>108</v>
      </c>
      <c r="C70" s="20" t="s">
        <v>109</v>
      </c>
      <c r="D70" s="22" t="s">
        <v>40</v>
      </c>
      <c r="E70" s="203">
        <v>234</v>
      </c>
      <c r="F70" s="23"/>
      <c r="G70" s="132">
        <f t="shared" si="3"/>
        <v>0</v>
      </c>
    </row>
    <row r="71" spans="1:9" x14ac:dyDescent="0.25">
      <c r="A71" s="150" t="s">
        <v>1082</v>
      </c>
      <c r="B71" s="22" t="s">
        <v>173</v>
      </c>
      <c r="C71" s="20" t="s">
        <v>174</v>
      </c>
      <c r="D71" s="22" t="s">
        <v>40</v>
      </c>
      <c r="E71" s="203">
        <v>33</v>
      </c>
      <c r="F71" s="23"/>
      <c r="G71" s="132">
        <f t="shared" ref="G71" si="4">E71*F71</f>
        <v>0</v>
      </c>
    </row>
    <row r="72" spans="1:9" x14ac:dyDescent="0.25">
      <c r="A72" s="150" t="s">
        <v>1083</v>
      </c>
      <c r="B72" s="22" t="s">
        <v>140</v>
      </c>
      <c r="C72" s="20" t="s">
        <v>141</v>
      </c>
      <c r="D72" s="22" t="s">
        <v>32</v>
      </c>
      <c r="E72" s="203">
        <v>1480</v>
      </c>
      <c r="F72" s="23"/>
      <c r="G72" s="132">
        <f t="shared" si="0"/>
        <v>0</v>
      </c>
    </row>
    <row r="73" spans="1:9" x14ac:dyDescent="0.25">
      <c r="A73" s="150" t="s">
        <v>1084</v>
      </c>
      <c r="B73" s="22" t="s">
        <v>150</v>
      </c>
      <c r="C73" s="20" t="s">
        <v>151</v>
      </c>
      <c r="D73" s="22" t="s">
        <v>91</v>
      </c>
      <c r="E73" s="203">
        <v>14948</v>
      </c>
      <c r="F73" s="23"/>
      <c r="G73" s="132">
        <f t="shared" si="0"/>
        <v>0</v>
      </c>
    </row>
    <row r="74" spans="1:9" x14ac:dyDescent="0.25">
      <c r="A74" s="150" t="s">
        <v>1085</v>
      </c>
      <c r="B74" s="22" t="s">
        <v>159</v>
      </c>
      <c r="C74" s="20" t="s">
        <v>160</v>
      </c>
      <c r="D74" s="22" t="s">
        <v>40</v>
      </c>
      <c r="E74" s="203">
        <v>202</v>
      </c>
      <c r="F74" s="23"/>
      <c r="G74" s="132">
        <f t="shared" si="0"/>
        <v>0</v>
      </c>
    </row>
    <row r="75" spans="1:9" ht="25.5" x14ac:dyDescent="0.25">
      <c r="A75" s="150" t="s">
        <v>1086</v>
      </c>
      <c r="B75" s="22" t="s">
        <v>167</v>
      </c>
      <c r="C75" s="20" t="s">
        <v>168</v>
      </c>
      <c r="D75" s="22" t="s">
        <v>40</v>
      </c>
      <c r="E75" s="203">
        <v>202</v>
      </c>
      <c r="F75" s="23"/>
      <c r="G75" s="132">
        <f t="shared" si="0"/>
        <v>0</v>
      </c>
    </row>
    <row r="76" spans="1:9" s="13" customFormat="1" x14ac:dyDescent="0.25">
      <c r="A76" s="151" t="s">
        <v>92</v>
      </c>
      <c r="B76" s="152"/>
      <c r="C76" s="55" t="s">
        <v>1070</v>
      </c>
      <c r="D76" s="152"/>
      <c r="E76" s="205"/>
      <c r="F76" s="153"/>
      <c r="G76" s="154">
        <f>SUM(G77:G86)</f>
        <v>0</v>
      </c>
      <c r="I76" s="19"/>
    </row>
    <row r="77" spans="1:9" x14ac:dyDescent="0.25">
      <c r="A77" s="150" t="s">
        <v>1087</v>
      </c>
      <c r="B77" s="22" t="s">
        <v>142</v>
      </c>
      <c r="C77" s="20" t="s">
        <v>143</v>
      </c>
      <c r="D77" s="22" t="s">
        <v>32</v>
      </c>
      <c r="E77" s="203">
        <v>2200</v>
      </c>
      <c r="F77" s="23"/>
      <c r="G77" s="132">
        <f t="shared" ref="G77" si="5">E77*F77</f>
        <v>0</v>
      </c>
    </row>
    <row r="78" spans="1:9" x14ac:dyDescent="0.25">
      <c r="A78" s="150" t="s">
        <v>1088</v>
      </c>
      <c r="B78" s="22" t="s">
        <v>145</v>
      </c>
      <c r="C78" s="20" t="s">
        <v>146</v>
      </c>
      <c r="D78" s="22" t="s">
        <v>32</v>
      </c>
      <c r="E78" s="203">
        <v>1500</v>
      </c>
      <c r="F78" s="23"/>
      <c r="G78" s="132">
        <f t="shared" si="0"/>
        <v>0</v>
      </c>
    </row>
    <row r="79" spans="1:9" x14ac:dyDescent="0.25">
      <c r="A79" s="150" t="s">
        <v>1089</v>
      </c>
      <c r="B79" s="22" t="s">
        <v>161</v>
      </c>
      <c r="C79" s="20" t="s">
        <v>162</v>
      </c>
      <c r="D79" s="22" t="s">
        <v>40</v>
      </c>
      <c r="E79" s="203">
        <v>319.5</v>
      </c>
      <c r="F79" s="23"/>
      <c r="G79" s="132">
        <f t="shared" si="0"/>
        <v>0</v>
      </c>
    </row>
    <row r="80" spans="1:9" ht="25.5" x14ac:dyDescent="0.25">
      <c r="A80" s="150" t="s">
        <v>1090</v>
      </c>
      <c r="B80" s="22" t="s">
        <v>169</v>
      </c>
      <c r="C80" s="20" t="s">
        <v>170</v>
      </c>
      <c r="D80" s="22" t="s">
        <v>40</v>
      </c>
      <c r="E80" s="203">
        <v>320</v>
      </c>
      <c r="F80" s="23"/>
      <c r="G80" s="132">
        <f t="shared" si="0"/>
        <v>0</v>
      </c>
    </row>
    <row r="81" spans="1:13" x14ac:dyDescent="0.25">
      <c r="A81" s="150" t="s">
        <v>1091</v>
      </c>
      <c r="B81" s="22" t="s">
        <v>150</v>
      </c>
      <c r="C81" s="20" t="s">
        <v>151</v>
      </c>
      <c r="D81" s="22" t="s">
        <v>91</v>
      </c>
      <c r="E81" s="203">
        <v>30033</v>
      </c>
      <c r="F81" s="23"/>
      <c r="G81" s="132">
        <f t="shared" si="0"/>
        <v>0</v>
      </c>
    </row>
    <row r="82" spans="1:13" x14ac:dyDescent="0.25">
      <c r="A82" s="150" t="s">
        <v>1092</v>
      </c>
      <c r="B82" s="22" t="s">
        <v>153</v>
      </c>
      <c r="C82" s="20" t="s">
        <v>154</v>
      </c>
      <c r="D82" s="22" t="s">
        <v>91</v>
      </c>
      <c r="E82" s="203">
        <v>8708</v>
      </c>
      <c r="F82" s="23"/>
      <c r="G82" s="132">
        <f t="shared" si="0"/>
        <v>0</v>
      </c>
    </row>
    <row r="83" spans="1:13" ht="25.5" x14ac:dyDescent="0.25">
      <c r="A83" s="150" t="s">
        <v>1093</v>
      </c>
      <c r="B83" s="22" t="s">
        <v>188</v>
      </c>
      <c r="C83" s="20" t="s">
        <v>189</v>
      </c>
      <c r="D83" s="22" t="s">
        <v>32</v>
      </c>
      <c r="E83" s="206">
        <v>2400</v>
      </c>
      <c r="F83" s="23"/>
      <c r="G83" s="132">
        <f t="shared" si="0"/>
        <v>0</v>
      </c>
    </row>
    <row r="84" spans="1:13" x14ac:dyDescent="0.25">
      <c r="A84" s="150" t="s">
        <v>1094</v>
      </c>
      <c r="B84" s="22" t="s">
        <v>128</v>
      </c>
      <c r="C84" s="20" t="s">
        <v>129</v>
      </c>
      <c r="D84" s="22" t="s">
        <v>130</v>
      </c>
      <c r="E84" s="203">
        <v>4399.6000000000004</v>
      </c>
      <c r="F84" s="23"/>
      <c r="G84" s="132">
        <f t="shared" si="0"/>
        <v>0</v>
      </c>
      <c r="I84" s="27"/>
      <c r="J84" s="28"/>
    </row>
    <row r="85" spans="1:13" x14ac:dyDescent="0.25">
      <c r="A85" s="150" t="s">
        <v>1095</v>
      </c>
      <c r="B85" s="22" t="s">
        <v>131</v>
      </c>
      <c r="C85" s="20" t="s">
        <v>132</v>
      </c>
      <c r="D85" s="22" t="s">
        <v>40</v>
      </c>
      <c r="E85" s="203">
        <v>4399.6000000000004</v>
      </c>
      <c r="F85" s="23"/>
      <c r="G85" s="132">
        <f t="shared" si="0"/>
        <v>0</v>
      </c>
      <c r="I85" s="27"/>
      <c r="J85" s="28"/>
    </row>
    <row r="86" spans="1:13" x14ac:dyDescent="0.25">
      <c r="A86" s="150"/>
      <c r="B86" s="22"/>
      <c r="C86" s="20"/>
      <c r="D86" s="22"/>
      <c r="E86" s="203"/>
      <c r="F86" s="23"/>
      <c r="G86" s="132"/>
    </row>
    <row r="87" spans="1:13" x14ac:dyDescent="0.25">
      <c r="A87" s="145" t="s">
        <v>93</v>
      </c>
      <c r="B87" s="146"/>
      <c r="C87" s="147" t="s">
        <v>1096</v>
      </c>
      <c r="D87" s="146"/>
      <c r="E87" s="202"/>
      <c r="F87" s="148"/>
      <c r="G87" s="149">
        <f>SUM(G88:G96)</f>
        <v>0</v>
      </c>
    </row>
    <row r="88" spans="1:13" ht="25.5" x14ac:dyDescent="0.25">
      <c r="A88" s="150" t="s">
        <v>1166</v>
      </c>
      <c r="B88" s="22" t="s">
        <v>194</v>
      </c>
      <c r="C88" s="20" t="s">
        <v>195</v>
      </c>
      <c r="D88" s="22" t="s">
        <v>32</v>
      </c>
      <c r="E88" s="203">
        <v>224</v>
      </c>
      <c r="F88" s="23"/>
      <c r="G88" s="132">
        <f t="shared" ref="G88:G163" si="6">E88*F88</f>
        <v>0</v>
      </c>
      <c r="K88" s="18"/>
    </row>
    <row r="89" spans="1:13" ht="25.5" x14ac:dyDescent="0.25">
      <c r="A89" s="150" t="s">
        <v>1167</v>
      </c>
      <c r="B89" s="22" t="s">
        <v>192</v>
      </c>
      <c r="C89" s="20" t="s">
        <v>193</v>
      </c>
      <c r="D89" s="22" t="s">
        <v>32</v>
      </c>
      <c r="E89" s="203">
        <v>336</v>
      </c>
      <c r="F89" s="23"/>
      <c r="G89" s="132">
        <f t="shared" si="6"/>
        <v>0</v>
      </c>
    </row>
    <row r="90" spans="1:13" ht="25.5" x14ac:dyDescent="0.25">
      <c r="A90" s="150" t="s">
        <v>1168</v>
      </c>
      <c r="B90" s="22" t="s">
        <v>200</v>
      </c>
      <c r="C90" s="20" t="s">
        <v>201</v>
      </c>
      <c r="D90" s="22" t="s">
        <v>32</v>
      </c>
      <c r="E90" s="203">
        <v>4223</v>
      </c>
      <c r="F90" s="23"/>
      <c r="G90" s="132">
        <f t="shared" si="6"/>
        <v>0</v>
      </c>
      <c r="I90" s="249"/>
      <c r="J90" s="254"/>
      <c r="K90" s="248"/>
      <c r="L90" s="248"/>
      <c r="M90" s="248"/>
    </row>
    <row r="91" spans="1:13" ht="25.5" x14ac:dyDescent="0.25">
      <c r="A91" s="150" t="s">
        <v>94</v>
      </c>
      <c r="B91" s="22" t="s">
        <v>202</v>
      </c>
      <c r="C91" s="20" t="s">
        <v>203</v>
      </c>
      <c r="D91" s="22" t="s">
        <v>32</v>
      </c>
      <c r="E91" s="203">
        <v>1408</v>
      </c>
      <c r="F91" s="23"/>
      <c r="G91" s="132">
        <f t="shared" si="6"/>
        <v>0</v>
      </c>
      <c r="I91" s="249"/>
      <c r="J91" s="254"/>
      <c r="K91" s="248"/>
      <c r="L91" s="248"/>
      <c r="M91" s="248"/>
    </row>
    <row r="92" spans="1:13" x14ac:dyDescent="0.25">
      <c r="A92" s="150" t="s">
        <v>1169</v>
      </c>
      <c r="B92" s="22" t="s">
        <v>206</v>
      </c>
      <c r="C92" s="20" t="s">
        <v>207</v>
      </c>
      <c r="D92" s="22" t="s">
        <v>40</v>
      </c>
      <c r="E92" s="203">
        <v>30</v>
      </c>
      <c r="F92" s="23"/>
      <c r="G92" s="132">
        <f t="shared" si="6"/>
        <v>0</v>
      </c>
      <c r="I92" s="247"/>
      <c r="J92" s="248"/>
      <c r="K92" s="248"/>
      <c r="L92" s="248"/>
      <c r="M92" s="248"/>
    </row>
    <row r="93" spans="1:13" ht="38.25" x14ac:dyDescent="0.25">
      <c r="A93" s="150" t="s">
        <v>1170</v>
      </c>
      <c r="B93" s="22" t="s">
        <v>208</v>
      </c>
      <c r="C93" s="20" t="s">
        <v>209</v>
      </c>
      <c r="D93" s="191" t="s">
        <v>32</v>
      </c>
      <c r="E93" s="206">
        <v>58</v>
      </c>
      <c r="F93" s="23"/>
      <c r="G93" s="132">
        <f t="shared" si="6"/>
        <v>0</v>
      </c>
      <c r="I93" s="247"/>
      <c r="J93" s="248"/>
      <c r="K93" s="248"/>
      <c r="L93" s="248"/>
      <c r="M93" s="248"/>
    </row>
    <row r="94" spans="1:13" ht="25.5" x14ac:dyDescent="0.25">
      <c r="A94" s="150" t="s">
        <v>95</v>
      </c>
      <c r="B94" s="22" t="s">
        <v>210</v>
      </c>
      <c r="C94" s="20" t="s">
        <v>211</v>
      </c>
      <c r="D94" s="22" t="s">
        <v>32</v>
      </c>
      <c r="E94" s="203">
        <v>40</v>
      </c>
      <c r="F94" s="23"/>
      <c r="G94" s="132">
        <f t="shared" si="6"/>
        <v>0</v>
      </c>
      <c r="I94" s="247"/>
      <c r="J94" s="248"/>
      <c r="K94" s="248"/>
      <c r="L94" s="248"/>
      <c r="M94" s="248"/>
    </row>
    <row r="95" spans="1:13" ht="25.5" x14ac:dyDescent="0.25">
      <c r="A95" s="150" t="s">
        <v>96</v>
      </c>
      <c r="B95" s="22" t="s">
        <v>389</v>
      </c>
      <c r="C95" s="20" t="s">
        <v>390</v>
      </c>
      <c r="D95" s="22" t="s">
        <v>32</v>
      </c>
      <c r="E95" s="203">
        <v>100</v>
      </c>
      <c r="F95" s="23"/>
      <c r="G95" s="132">
        <f t="shared" si="6"/>
        <v>0</v>
      </c>
      <c r="I95" s="247"/>
      <c r="J95" s="248"/>
      <c r="K95" s="248"/>
      <c r="L95" s="248"/>
      <c r="M95" s="248"/>
    </row>
    <row r="96" spans="1:13" x14ac:dyDescent="0.25">
      <c r="A96" s="150"/>
      <c r="B96" s="22"/>
      <c r="C96" s="20"/>
      <c r="D96" s="22"/>
      <c r="E96" s="203"/>
      <c r="F96" s="23"/>
      <c r="G96" s="132"/>
      <c r="I96" s="247"/>
      <c r="J96" s="248"/>
      <c r="K96" s="248"/>
      <c r="L96" s="248"/>
      <c r="M96" s="248"/>
    </row>
    <row r="97" spans="1:13" x14ac:dyDescent="0.25">
      <c r="A97" s="145" t="s">
        <v>100</v>
      </c>
      <c r="B97" s="146"/>
      <c r="C97" s="147" t="s">
        <v>1097</v>
      </c>
      <c r="D97" s="146"/>
      <c r="E97" s="202"/>
      <c r="F97" s="148"/>
      <c r="G97" s="149">
        <f>SUM(G98:G109)</f>
        <v>0</v>
      </c>
      <c r="I97" s="247"/>
      <c r="J97" s="248"/>
      <c r="K97" s="248"/>
      <c r="L97" s="248"/>
      <c r="M97" s="248"/>
    </row>
    <row r="98" spans="1:13" ht="25.5" x14ac:dyDescent="0.25">
      <c r="A98" s="150" t="s">
        <v>101</v>
      </c>
      <c r="B98" s="22" t="s">
        <v>215</v>
      </c>
      <c r="C98" s="20" t="s">
        <v>216</v>
      </c>
      <c r="D98" s="22" t="s">
        <v>91</v>
      </c>
      <c r="E98" s="203">
        <v>55182</v>
      </c>
      <c r="F98" s="23"/>
      <c r="G98" s="132">
        <f t="shared" ref="G98:G108" si="7">E98*F98</f>
        <v>0</v>
      </c>
      <c r="I98" s="247"/>
      <c r="J98" s="248"/>
      <c r="K98" s="248"/>
      <c r="L98" s="248"/>
      <c r="M98" s="248"/>
    </row>
    <row r="99" spans="1:13" x14ac:dyDescent="0.25">
      <c r="A99" s="150" t="s">
        <v>102</v>
      </c>
      <c r="B99" s="22" t="s">
        <v>394</v>
      </c>
      <c r="C99" s="20" t="s">
        <v>395</v>
      </c>
      <c r="D99" s="22" t="s">
        <v>91</v>
      </c>
      <c r="E99" s="203">
        <v>55182</v>
      </c>
      <c r="F99" s="23"/>
      <c r="G99" s="132">
        <f t="shared" si="7"/>
        <v>0</v>
      </c>
      <c r="I99" s="247"/>
      <c r="J99" s="248"/>
      <c r="K99" s="248"/>
      <c r="L99" s="248"/>
      <c r="M99" s="248"/>
    </row>
    <row r="100" spans="1:13" ht="38.25" x14ac:dyDescent="0.25">
      <c r="A100" s="150" t="s">
        <v>1171</v>
      </c>
      <c r="B100" s="22" t="s">
        <v>222</v>
      </c>
      <c r="C100" s="20" t="s">
        <v>223</v>
      </c>
      <c r="D100" s="22" t="s">
        <v>32</v>
      </c>
      <c r="E100" s="203">
        <v>2334</v>
      </c>
      <c r="F100" s="23"/>
      <c r="G100" s="132">
        <f t="shared" si="7"/>
        <v>0</v>
      </c>
      <c r="I100" s="247"/>
      <c r="J100" s="248"/>
      <c r="K100" s="248"/>
      <c r="L100" s="248"/>
      <c r="M100" s="248"/>
    </row>
    <row r="101" spans="1:13" ht="25.5" x14ac:dyDescent="0.25">
      <c r="A101" s="150" t="s">
        <v>1172</v>
      </c>
      <c r="B101" s="191" t="s">
        <v>220</v>
      </c>
      <c r="C101" s="20" t="s">
        <v>221</v>
      </c>
      <c r="D101" s="191" t="s">
        <v>37</v>
      </c>
      <c r="E101" s="206">
        <v>145</v>
      </c>
      <c r="F101" s="23"/>
      <c r="G101" s="132">
        <f t="shared" si="7"/>
        <v>0</v>
      </c>
      <c r="I101" s="247"/>
      <c r="J101" s="248"/>
      <c r="K101" s="248"/>
      <c r="L101" s="248"/>
      <c r="M101" s="248"/>
    </row>
    <row r="102" spans="1:13" x14ac:dyDescent="0.25">
      <c r="A102" s="150" t="s">
        <v>1173</v>
      </c>
      <c r="B102" s="191" t="s">
        <v>324</v>
      </c>
      <c r="C102" s="20" t="s">
        <v>325</v>
      </c>
      <c r="D102" s="191" t="s">
        <v>32</v>
      </c>
      <c r="E102" s="206">
        <v>88</v>
      </c>
      <c r="F102" s="23"/>
      <c r="G102" s="132">
        <f t="shared" si="7"/>
        <v>0</v>
      </c>
    </row>
    <row r="103" spans="1:13" x14ac:dyDescent="0.25">
      <c r="A103" s="150" t="s">
        <v>1174</v>
      </c>
      <c r="B103" s="191" t="s">
        <v>224</v>
      </c>
      <c r="C103" s="20" t="s">
        <v>225</v>
      </c>
      <c r="D103" s="191" t="s">
        <v>37</v>
      </c>
      <c r="E103" s="206">
        <v>500</v>
      </c>
      <c r="F103" s="23"/>
      <c r="G103" s="132">
        <f t="shared" si="7"/>
        <v>0</v>
      </c>
    </row>
    <row r="104" spans="1:13" ht="25.5" x14ac:dyDescent="0.25">
      <c r="A104" s="150" t="s">
        <v>1175</v>
      </c>
      <c r="B104" s="191" t="s">
        <v>385</v>
      </c>
      <c r="C104" s="20" t="s">
        <v>386</v>
      </c>
      <c r="D104" s="191" t="s">
        <v>32</v>
      </c>
      <c r="E104" s="206">
        <v>449</v>
      </c>
      <c r="F104" s="23"/>
      <c r="G104" s="132">
        <f t="shared" si="7"/>
        <v>0</v>
      </c>
    </row>
    <row r="105" spans="1:13" ht="25.5" x14ac:dyDescent="0.25">
      <c r="A105" s="150" t="s">
        <v>1176</v>
      </c>
      <c r="B105" s="22" t="s">
        <v>383</v>
      </c>
      <c r="C105" s="20" t="s">
        <v>384</v>
      </c>
      <c r="D105" s="22" t="s">
        <v>32</v>
      </c>
      <c r="E105" s="203">
        <v>449</v>
      </c>
      <c r="F105" s="23"/>
      <c r="G105" s="132">
        <f t="shared" si="7"/>
        <v>0</v>
      </c>
    </row>
    <row r="106" spans="1:13" x14ac:dyDescent="0.25">
      <c r="A106" s="150" t="s">
        <v>1177</v>
      </c>
      <c r="B106" s="22" t="s">
        <v>387</v>
      </c>
      <c r="C106" s="20" t="s">
        <v>388</v>
      </c>
      <c r="D106" s="22" t="s">
        <v>32</v>
      </c>
      <c r="E106" s="203">
        <v>398</v>
      </c>
      <c r="F106" s="23"/>
      <c r="G106" s="132">
        <f t="shared" si="7"/>
        <v>0</v>
      </c>
    </row>
    <row r="107" spans="1:13" ht="25.5" x14ac:dyDescent="0.25">
      <c r="A107" s="150" t="s">
        <v>1178</v>
      </c>
      <c r="B107" s="22" t="s">
        <v>389</v>
      </c>
      <c r="C107" s="20" t="s">
        <v>390</v>
      </c>
      <c r="D107" s="22" t="s">
        <v>32</v>
      </c>
      <c r="E107" s="203">
        <v>449</v>
      </c>
      <c r="F107" s="23"/>
      <c r="G107" s="132">
        <f t="shared" si="7"/>
        <v>0</v>
      </c>
    </row>
    <row r="108" spans="1:13" x14ac:dyDescent="0.25">
      <c r="A108" s="150" t="s">
        <v>105</v>
      </c>
      <c r="B108" s="22" t="s">
        <v>228</v>
      </c>
      <c r="C108" s="20" t="s">
        <v>229</v>
      </c>
      <c r="D108" s="22" t="s">
        <v>40</v>
      </c>
      <c r="E108" s="203">
        <v>11.502500000000001</v>
      </c>
      <c r="F108" s="23"/>
      <c r="G108" s="132">
        <f t="shared" si="7"/>
        <v>0</v>
      </c>
    </row>
    <row r="109" spans="1:13" x14ac:dyDescent="0.25">
      <c r="A109" s="150"/>
      <c r="B109" s="22"/>
      <c r="C109" s="20"/>
      <c r="D109" s="22"/>
      <c r="E109" s="203"/>
      <c r="F109" s="23"/>
      <c r="G109" s="132"/>
    </row>
    <row r="110" spans="1:13" x14ac:dyDescent="0.25">
      <c r="A110" s="145" t="s">
        <v>110</v>
      </c>
      <c r="B110" s="146"/>
      <c r="C110" s="147" t="s">
        <v>1098</v>
      </c>
      <c r="D110" s="146"/>
      <c r="E110" s="202"/>
      <c r="F110" s="148"/>
      <c r="G110" s="149">
        <f>SUM(G111:G121)</f>
        <v>0</v>
      </c>
    </row>
    <row r="111" spans="1:13" x14ac:dyDescent="0.25">
      <c r="A111" s="150" t="s">
        <v>112</v>
      </c>
      <c r="B111" s="22" t="s">
        <v>235</v>
      </c>
      <c r="C111" s="20" t="s">
        <v>236</v>
      </c>
      <c r="D111" s="22" t="s">
        <v>32</v>
      </c>
      <c r="E111" s="203">
        <v>11260</v>
      </c>
      <c r="F111" s="23"/>
      <c r="G111" s="132">
        <f t="shared" ref="G111" si="8">E111*F111</f>
        <v>0</v>
      </c>
      <c r="J111" s="18"/>
    </row>
    <row r="112" spans="1:13" x14ac:dyDescent="0.25">
      <c r="A112" s="150" t="s">
        <v>117</v>
      </c>
      <c r="B112" s="22" t="s">
        <v>239</v>
      </c>
      <c r="C112" s="20" t="s">
        <v>240</v>
      </c>
      <c r="D112" s="22" t="s">
        <v>32</v>
      </c>
      <c r="E112" s="203">
        <v>8670</v>
      </c>
      <c r="F112" s="23"/>
      <c r="G112" s="132">
        <f t="shared" si="6"/>
        <v>0</v>
      </c>
    </row>
    <row r="113" spans="1:11" x14ac:dyDescent="0.25">
      <c r="A113" s="150" t="s">
        <v>1179</v>
      </c>
      <c r="B113" s="53" t="s">
        <v>237</v>
      </c>
      <c r="C113" s="20" t="s">
        <v>238</v>
      </c>
      <c r="D113" s="22" t="s">
        <v>32</v>
      </c>
      <c r="E113" s="203">
        <v>2590</v>
      </c>
      <c r="F113" s="23"/>
      <c r="G113" s="132">
        <f t="shared" si="6"/>
        <v>0</v>
      </c>
    </row>
    <row r="114" spans="1:11" ht="25.5" x14ac:dyDescent="0.25">
      <c r="A114" s="150" t="s">
        <v>1180</v>
      </c>
      <c r="B114" s="192" t="s">
        <v>246</v>
      </c>
      <c r="C114" s="20" t="s">
        <v>247</v>
      </c>
      <c r="D114" s="191" t="s">
        <v>37</v>
      </c>
      <c r="E114" s="206">
        <v>580.5</v>
      </c>
      <c r="F114" s="155"/>
      <c r="G114" s="132">
        <f t="shared" ref="G114:G115" si="9">E114*F114</f>
        <v>0</v>
      </c>
    </row>
    <row r="115" spans="1:11" x14ac:dyDescent="0.25">
      <c r="A115" s="150" t="s">
        <v>118</v>
      </c>
      <c r="B115" s="193" t="s">
        <v>248</v>
      </c>
      <c r="C115" s="20" t="s">
        <v>249</v>
      </c>
      <c r="D115" s="191" t="s">
        <v>32</v>
      </c>
      <c r="E115" s="206">
        <v>2590</v>
      </c>
      <c r="F115" s="155"/>
      <c r="G115" s="132">
        <f t="shared" si="9"/>
        <v>0</v>
      </c>
    </row>
    <row r="116" spans="1:11" ht="38.25" x14ac:dyDescent="0.25">
      <c r="A116" s="150" t="s">
        <v>119</v>
      </c>
      <c r="B116" s="191" t="s">
        <v>257</v>
      </c>
      <c r="C116" s="20" t="s">
        <v>258</v>
      </c>
      <c r="D116" s="191" t="s">
        <v>32</v>
      </c>
      <c r="E116" s="206">
        <v>1200</v>
      </c>
      <c r="F116" s="155"/>
      <c r="G116" s="132">
        <f t="shared" si="6"/>
        <v>0</v>
      </c>
    </row>
    <row r="117" spans="1:11" x14ac:dyDescent="0.25">
      <c r="A117" s="150" t="s">
        <v>1181</v>
      </c>
      <c r="B117" s="191" t="s">
        <v>352</v>
      </c>
      <c r="C117" s="20" t="s">
        <v>353</v>
      </c>
      <c r="D117" s="191" t="s">
        <v>37</v>
      </c>
      <c r="E117" s="206">
        <v>180</v>
      </c>
      <c r="F117" s="155"/>
      <c r="G117" s="132">
        <f t="shared" si="6"/>
        <v>0</v>
      </c>
    </row>
    <row r="118" spans="1:11" x14ac:dyDescent="0.25">
      <c r="A118" s="150" t="s">
        <v>1512</v>
      </c>
      <c r="B118" s="191" t="s">
        <v>281</v>
      </c>
      <c r="C118" s="20" t="s">
        <v>282</v>
      </c>
      <c r="D118" s="191" t="s">
        <v>32</v>
      </c>
      <c r="E118" s="206">
        <v>182</v>
      </c>
      <c r="F118" s="23"/>
      <c r="G118" s="132">
        <f t="shared" si="6"/>
        <v>0</v>
      </c>
      <c r="H118" s="25"/>
      <c r="I118" s="26"/>
      <c r="J118" s="25"/>
    </row>
    <row r="119" spans="1:11" ht="25.5" x14ac:dyDescent="0.25">
      <c r="A119" s="150" t="s">
        <v>1552</v>
      </c>
      <c r="B119" s="191" t="s">
        <v>373</v>
      </c>
      <c r="C119" s="20" t="s">
        <v>374</v>
      </c>
      <c r="D119" s="22" t="s">
        <v>32</v>
      </c>
      <c r="E119" s="203">
        <v>117</v>
      </c>
      <c r="F119" s="23"/>
      <c r="G119" s="132">
        <f t="shared" ref="G119" si="10">E119*F119</f>
        <v>0</v>
      </c>
      <c r="H119" s="25"/>
      <c r="I119" s="26"/>
      <c r="J119" s="25"/>
    </row>
    <row r="120" spans="1:11" ht="38.25" x14ac:dyDescent="0.25">
      <c r="A120" s="150" t="s">
        <v>120</v>
      </c>
      <c r="B120" s="192" t="s">
        <v>277</v>
      </c>
      <c r="C120" s="20" t="s">
        <v>278</v>
      </c>
      <c r="D120" s="22" t="s">
        <v>32</v>
      </c>
      <c r="E120" s="203">
        <v>16.799999999999997</v>
      </c>
      <c r="F120" s="23"/>
      <c r="G120" s="132">
        <f t="shared" ref="G120" si="11">E120*F120</f>
        <v>0</v>
      </c>
      <c r="H120" s="25"/>
      <c r="I120" s="26"/>
      <c r="J120" s="25"/>
    </row>
    <row r="121" spans="1:11" x14ac:dyDescent="0.25">
      <c r="A121" s="150"/>
      <c r="B121" s="22"/>
      <c r="C121" s="20"/>
      <c r="D121" s="22"/>
      <c r="E121" s="203"/>
      <c r="F121" s="23"/>
      <c r="G121" s="132"/>
    </row>
    <row r="122" spans="1:11" x14ac:dyDescent="0.25">
      <c r="A122" s="145" t="s">
        <v>125</v>
      </c>
      <c r="B122" s="146"/>
      <c r="C122" s="147" t="s">
        <v>1099</v>
      </c>
      <c r="D122" s="146"/>
      <c r="E122" s="202"/>
      <c r="F122" s="148"/>
      <c r="G122" s="149">
        <f>SUM(G123:G136)</f>
        <v>0</v>
      </c>
    </row>
    <row r="123" spans="1:11" x14ac:dyDescent="0.25">
      <c r="A123" s="150" t="s">
        <v>126</v>
      </c>
      <c r="B123" s="22" t="s">
        <v>173</v>
      </c>
      <c r="C123" s="20" t="s">
        <v>174</v>
      </c>
      <c r="D123" s="22" t="s">
        <v>40</v>
      </c>
      <c r="E123" s="206">
        <v>149.00000000000003</v>
      </c>
      <c r="F123" s="23"/>
      <c r="G123" s="132">
        <f t="shared" ref="G123" si="12">E123*F123</f>
        <v>0</v>
      </c>
    </row>
    <row r="124" spans="1:11" x14ac:dyDescent="0.25">
      <c r="A124" s="150" t="s">
        <v>127</v>
      </c>
      <c r="B124" s="191" t="s">
        <v>175</v>
      </c>
      <c r="C124" s="20" t="s">
        <v>176</v>
      </c>
      <c r="D124" s="191" t="s">
        <v>32</v>
      </c>
      <c r="E124" s="206">
        <v>2974</v>
      </c>
      <c r="F124" s="155"/>
      <c r="G124" s="132">
        <f t="shared" si="6"/>
        <v>0</v>
      </c>
    </row>
    <row r="125" spans="1:11" ht="38.25" x14ac:dyDescent="0.25">
      <c r="A125" s="150" t="s">
        <v>133</v>
      </c>
      <c r="B125" s="191" t="s">
        <v>208</v>
      </c>
      <c r="C125" s="20" t="s">
        <v>209</v>
      </c>
      <c r="D125" s="191" t="s">
        <v>32</v>
      </c>
      <c r="E125" s="206">
        <v>75</v>
      </c>
      <c r="F125" s="155"/>
      <c r="G125" s="132">
        <f t="shared" si="6"/>
        <v>0</v>
      </c>
      <c r="I125" s="26"/>
    </row>
    <row r="126" spans="1:11" x14ac:dyDescent="0.25">
      <c r="A126" s="150" t="s">
        <v>1182</v>
      </c>
      <c r="B126" s="191" t="s">
        <v>228</v>
      </c>
      <c r="C126" s="20" t="s">
        <v>229</v>
      </c>
      <c r="D126" s="191" t="s">
        <v>40</v>
      </c>
      <c r="E126" s="206">
        <v>149.00000000000003</v>
      </c>
      <c r="F126" s="155"/>
      <c r="G126" s="132">
        <f t="shared" si="6"/>
        <v>0</v>
      </c>
      <c r="J126" s="18"/>
      <c r="K126" s="18"/>
    </row>
    <row r="127" spans="1:11" x14ac:dyDescent="0.25">
      <c r="A127" s="150" t="s">
        <v>134</v>
      </c>
      <c r="B127" s="191" t="s">
        <v>230</v>
      </c>
      <c r="C127" s="20" t="s">
        <v>231</v>
      </c>
      <c r="D127" s="191" t="s">
        <v>40</v>
      </c>
      <c r="E127" s="206">
        <v>95</v>
      </c>
      <c r="F127" s="155"/>
      <c r="G127" s="132">
        <f t="shared" si="6"/>
        <v>0</v>
      </c>
      <c r="J127" s="18"/>
    </row>
    <row r="128" spans="1:11" x14ac:dyDescent="0.25">
      <c r="A128" s="150" t="s">
        <v>135</v>
      </c>
      <c r="B128" s="192" t="s">
        <v>232</v>
      </c>
      <c r="C128" s="20" t="s">
        <v>233</v>
      </c>
      <c r="D128" s="191" t="s">
        <v>32</v>
      </c>
      <c r="E128" s="206">
        <v>1150</v>
      </c>
      <c r="F128" s="155"/>
      <c r="G128" s="132">
        <f t="shared" si="6"/>
        <v>0</v>
      </c>
      <c r="J128" s="18"/>
    </row>
    <row r="129" spans="1:9" ht="51" x14ac:dyDescent="0.25">
      <c r="A129" s="150" t="s">
        <v>136</v>
      </c>
      <c r="B129" s="191" t="s">
        <v>253</v>
      </c>
      <c r="C129" s="20" t="s">
        <v>254</v>
      </c>
      <c r="D129" s="191" t="s">
        <v>32</v>
      </c>
      <c r="E129" s="206">
        <v>1150</v>
      </c>
      <c r="F129" s="155"/>
      <c r="G129" s="132">
        <f t="shared" si="6"/>
        <v>0</v>
      </c>
    </row>
    <row r="130" spans="1:9" ht="38.25" x14ac:dyDescent="0.25">
      <c r="A130" s="150" t="s">
        <v>1183</v>
      </c>
      <c r="B130" s="191" t="s">
        <v>255</v>
      </c>
      <c r="C130" s="20" t="s">
        <v>256</v>
      </c>
      <c r="D130" s="191" t="s">
        <v>37</v>
      </c>
      <c r="E130" s="206">
        <v>1000</v>
      </c>
      <c r="F130" s="155"/>
      <c r="G130" s="132">
        <f t="shared" si="6"/>
        <v>0</v>
      </c>
    </row>
    <row r="131" spans="1:9" ht="25.5" x14ac:dyDescent="0.25">
      <c r="A131" s="150" t="s">
        <v>1184</v>
      </c>
      <c r="B131" s="191" t="s">
        <v>272</v>
      </c>
      <c r="C131" s="20" t="s">
        <v>273</v>
      </c>
      <c r="D131" s="191" t="s">
        <v>32</v>
      </c>
      <c r="E131" s="206">
        <v>150</v>
      </c>
      <c r="F131" s="155"/>
      <c r="G131" s="132">
        <f t="shared" si="6"/>
        <v>0</v>
      </c>
    </row>
    <row r="132" spans="1:9" ht="25.5" x14ac:dyDescent="0.25">
      <c r="A132" s="150" t="s">
        <v>137</v>
      </c>
      <c r="B132" s="191" t="s">
        <v>279</v>
      </c>
      <c r="C132" s="20" t="s">
        <v>280</v>
      </c>
      <c r="D132" s="191" t="s">
        <v>32</v>
      </c>
      <c r="E132" s="206">
        <v>150</v>
      </c>
      <c r="F132" s="155"/>
      <c r="G132" s="132">
        <f t="shared" si="6"/>
        <v>0</v>
      </c>
    </row>
    <row r="133" spans="1:9" ht="25.5" x14ac:dyDescent="0.25">
      <c r="A133" s="150" t="s">
        <v>1550</v>
      </c>
      <c r="B133" s="191" t="s">
        <v>285</v>
      </c>
      <c r="C133" s="20" t="s">
        <v>286</v>
      </c>
      <c r="D133" s="191" t="s">
        <v>37</v>
      </c>
      <c r="E133" s="206">
        <v>50</v>
      </c>
      <c r="F133" s="155"/>
      <c r="G133" s="132">
        <f t="shared" si="6"/>
        <v>0</v>
      </c>
    </row>
    <row r="134" spans="1:9" ht="25.5" x14ac:dyDescent="0.25">
      <c r="A134" s="150" t="s">
        <v>1551</v>
      </c>
      <c r="B134" s="22" t="s">
        <v>275</v>
      </c>
      <c r="C134" s="20" t="s">
        <v>276</v>
      </c>
      <c r="D134" s="22" t="s">
        <v>32</v>
      </c>
      <c r="E134" s="203">
        <v>1421</v>
      </c>
      <c r="F134" s="23"/>
      <c r="G134" s="132">
        <f t="shared" si="6"/>
        <v>0</v>
      </c>
    </row>
    <row r="135" spans="1:9" ht="38.25" x14ac:dyDescent="0.25">
      <c r="A135" s="150" t="s">
        <v>1560</v>
      </c>
      <c r="B135" s="22" t="s">
        <v>283</v>
      </c>
      <c r="C135" s="20" t="s">
        <v>284</v>
      </c>
      <c r="D135" s="22" t="s">
        <v>37</v>
      </c>
      <c r="E135" s="203">
        <v>1000</v>
      </c>
      <c r="F135" s="23"/>
      <c r="G135" s="132">
        <f t="shared" si="6"/>
        <v>0</v>
      </c>
    </row>
    <row r="136" spans="1:9" x14ac:dyDescent="0.25">
      <c r="A136" s="150"/>
      <c r="B136" s="22"/>
      <c r="C136" s="20"/>
      <c r="D136" s="22"/>
      <c r="E136" s="203"/>
      <c r="F136" s="23"/>
      <c r="G136" s="132"/>
    </row>
    <row r="137" spans="1:9" x14ac:dyDescent="0.25">
      <c r="A137" s="145" t="s">
        <v>138</v>
      </c>
      <c r="B137" s="146"/>
      <c r="C137" s="147" t="s">
        <v>1101</v>
      </c>
      <c r="D137" s="146"/>
      <c r="E137" s="202"/>
      <c r="F137" s="148"/>
      <c r="G137" s="149">
        <f>SUM(G138:G144)</f>
        <v>0</v>
      </c>
    </row>
    <row r="138" spans="1:9" ht="25.5" x14ac:dyDescent="0.25">
      <c r="A138" s="194" t="s">
        <v>139</v>
      </c>
      <c r="B138" s="191" t="s">
        <v>289</v>
      </c>
      <c r="C138" s="20" t="s">
        <v>290</v>
      </c>
      <c r="D138" s="191" t="s">
        <v>32</v>
      </c>
      <c r="E138" s="206">
        <v>2416</v>
      </c>
      <c r="F138" s="155"/>
      <c r="G138" s="195">
        <f t="shared" si="6"/>
        <v>0</v>
      </c>
    </row>
    <row r="139" spans="1:9" ht="25.5" x14ac:dyDescent="0.25">
      <c r="A139" s="194" t="s">
        <v>144</v>
      </c>
      <c r="B139" s="191" t="s">
        <v>291</v>
      </c>
      <c r="C139" s="20" t="s">
        <v>292</v>
      </c>
      <c r="D139" s="191" t="s">
        <v>32</v>
      </c>
      <c r="E139" s="206">
        <v>306</v>
      </c>
      <c r="F139" s="155"/>
      <c r="G139" s="195">
        <f t="shared" si="6"/>
        <v>0</v>
      </c>
    </row>
    <row r="140" spans="1:9" s="29" customFormat="1" ht="25.5" x14ac:dyDescent="0.25">
      <c r="A140" s="194" t="s">
        <v>1185</v>
      </c>
      <c r="B140" s="191" t="s">
        <v>1102</v>
      </c>
      <c r="C140" s="20" t="s">
        <v>1103</v>
      </c>
      <c r="D140" s="191" t="s">
        <v>37</v>
      </c>
      <c r="E140" s="206">
        <v>2000</v>
      </c>
      <c r="F140" s="155"/>
      <c r="G140" s="195">
        <f t="shared" si="6"/>
        <v>0</v>
      </c>
      <c r="I140" s="30"/>
    </row>
    <row r="141" spans="1:9" ht="25.5" x14ac:dyDescent="0.25">
      <c r="A141" s="194" t="s">
        <v>147</v>
      </c>
      <c r="B141" s="191" t="s">
        <v>215</v>
      </c>
      <c r="C141" s="20" t="s">
        <v>216</v>
      </c>
      <c r="D141" s="191" t="s">
        <v>91</v>
      </c>
      <c r="E141" s="206">
        <v>5044</v>
      </c>
      <c r="F141" s="155"/>
      <c r="G141" s="195">
        <f t="shared" ref="G141:G143" si="13">E141*F141</f>
        <v>0</v>
      </c>
    </row>
    <row r="142" spans="1:9" x14ac:dyDescent="0.25">
      <c r="A142" s="194" t="s">
        <v>1186</v>
      </c>
      <c r="B142" s="191" t="s">
        <v>394</v>
      </c>
      <c r="C142" s="20" t="s">
        <v>395</v>
      </c>
      <c r="D142" s="191" t="s">
        <v>91</v>
      </c>
      <c r="E142" s="206">
        <v>5044</v>
      </c>
      <c r="F142" s="155"/>
      <c r="G142" s="195">
        <f t="shared" si="13"/>
        <v>0</v>
      </c>
    </row>
    <row r="143" spans="1:9" ht="25.5" x14ac:dyDescent="0.25">
      <c r="A143" s="194" t="s">
        <v>1187</v>
      </c>
      <c r="B143" s="191" t="s">
        <v>293</v>
      </c>
      <c r="C143" s="20" t="s">
        <v>294</v>
      </c>
      <c r="D143" s="191" t="s">
        <v>32</v>
      </c>
      <c r="E143" s="206">
        <v>211</v>
      </c>
      <c r="F143" s="155"/>
      <c r="G143" s="195">
        <f t="shared" si="13"/>
        <v>0</v>
      </c>
    </row>
    <row r="144" spans="1:9" x14ac:dyDescent="0.25">
      <c r="A144" s="194"/>
      <c r="B144" s="191"/>
      <c r="C144" s="20"/>
      <c r="D144" s="191"/>
      <c r="E144" s="206"/>
      <c r="F144" s="155"/>
      <c r="G144" s="195"/>
    </row>
    <row r="145" spans="1:7" x14ac:dyDescent="0.25">
      <c r="A145" s="145" t="s">
        <v>148</v>
      </c>
      <c r="B145" s="146"/>
      <c r="C145" s="147" t="s">
        <v>295</v>
      </c>
      <c r="D145" s="146"/>
      <c r="E145" s="202"/>
      <c r="F145" s="148"/>
      <c r="G145" s="149">
        <f>SUM(G146:G151)</f>
        <v>0</v>
      </c>
    </row>
    <row r="146" spans="1:7" ht="25.5" x14ac:dyDescent="0.25">
      <c r="A146" s="150" t="s">
        <v>149</v>
      </c>
      <c r="B146" s="191" t="s">
        <v>296</v>
      </c>
      <c r="C146" s="20" t="s">
        <v>297</v>
      </c>
      <c r="D146" s="191" t="s">
        <v>2</v>
      </c>
      <c r="E146" s="206">
        <v>70</v>
      </c>
      <c r="F146" s="155"/>
      <c r="G146" s="132">
        <f t="shared" ref="G146" si="14">E146*F146</f>
        <v>0</v>
      </c>
    </row>
    <row r="147" spans="1:7" ht="25.5" x14ac:dyDescent="0.25">
      <c r="A147" s="150" t="s">
        <v>152</v>
      </c>
      <c r="B147" s="191" t="s">
        <v>298</v>
      </c>
      <c r="C147" s="20" t="s">
        <v>299</v>
      </c>
      <c r="D147" s="191" t="s">
        <v>2</v>
      </c>
      <c r="E147" s="206">
        <v>7</v>
      </c>
      <c r="F147" s="155"/>
      <c r="G147" s="132">
        <f t="shared" si="6"/>
        <v>0</v>
      </c>
    </row>
    <row r="148" spans="1:7" x14ac:dyDescent="0.25">
      <c r="A148" s="150" t="s">
        <v>1188</v>
      </c>
      <c r="B148" s="191" t="s">
        <v>354</v>
      </c>
      <c r="C148" s="20" t="s">
        <v>355</v>
      </c>
      <c r="D148" s="191" t="s">
        <v>91</v>
      </c>
      <c r="E148" s="206">
        <v>371</v>
      </c>
      <c r="F148" s="155"/>
      <c r="G148" s="132">
        <f t="shared" si="6"/>
        <v>0</v>
      </c>
    </row>
    <row r="149" spans="1:7" ht="25.5" x14ac:dyDescent="0.25">
      <c r="A149" s="150" t="s">
        <v>1189</v>
      </c>
      <c r="B149" s="191" t="s">
        <v>300</v>
      </c>
      <c r="C149" s="20" t="s">
        <v>301</v>
      </c>
      <c r="D149" s="191" t="s">
        <v>32</v>
      </c>
      <c r="E149" s="206">
        <v>40</v>
      </c>
      <c r="F149" s="155"/>
      <c r="G149" s="132">
        <f t="shared" si="6"/>
        <v>0</v>
      </c>
    </row>
    <row r="150" spans="1:7" ht="25.5" x14ac:dyDescent="0.25">
      <c r="A150" s="150" t="s">
        <v>1553</v>
      </c>
      <c r="B150" s="22" t="s">
        <v>302</v>
      </c>
      <c r="C150" s="20" t="s">
        <v>303</v>
      </c>
      <c r="D150" s="22" t="s">
        <v>32</v>
      </c>
      <c r="E150" s="203">
        <v>77</v>
      </c>
      <c r="F150" s="23"/>
      <c r="G150" s="132">
        <f t="shared" si="6"/>
        <v>0</v>
      </c>
    </row>
    <row r="151" spans="1:7" x14ac:dyDescent="0.25">
      <c r="A151" s="150"/>
      <c r="B151" s="22"/>
      <c r="C151" s="20"/>
      <c r="D151" s="22"/>
      <c r="E151" s="203"/>
      <c r="F151" s="23"/>
      <c r="G151" s="132"/>
    </row>
    <row r="152" spans="1:7" x14ac:dyDescent="0.25">
      <c r="A152" s="145" t="s">
        <v>155</v>
      </c>
      <c r="B152" s="146"/>
      <c r="C152" s="147" t="s">
        <v>310</v>
      </c>
      <c r="D152" s="146"/>
      <c r="E152" s="202"/>
      <c r="F152" s="148"/>
      <c r="G152" s="149">
        <f>SUM(G153:G159)</f>
        <v>0</v>
      </c>
    </row>
    <row r="153" spans="1:7" x14ac:dyDescent="0.25">
      <c r="A153" s="150" t="s">
        <v>156</v>
      </c>
      <c r="B153" s="22" t="s">
        <v>313</v>
      </c>
      <c r="C153" s="20" t="s">
        <v>314</v>
      </c>
      <c r="D153" s="22" t="s">
        <v>32</v>
      </c>
      <c r="E153" s="203">
        <v>117</v>
      </c>
      <c r="F153" s="23"/>
      <c r="G153" s="132">
        <f t="shared" ref="G153" si="15">E153*F153</f>
        <v>0</v>
      </c>
    </row>
    <row r="154" spans="1:7" x14ac:dyDescent="0.25">
      <c r="A154" s="150" t="s">
        <v>163</v>
      </c>
      <c r="B154" s="191" t="s">
        <v>315</v>
      </c>
      <c r="C154" s="20" t="s">
        <v>316</v>
      </c>
      <c r="D154" s="191" t="s">
        <v>32</v>
      </c>
      <c r="E154" s="206">
        <v>486</v>
      </c>
      <c r="F154" s="23"/>
      <c r="G154" s="132">
        <f t="shared" ref="G154" si="16">E154*F154</f>
        <v>0</v>
      </c>
    </row>
    <row r="155" spans="1:7" ht="25.5" x14ac:dyDescent="0.25">
      <c r="A155" s="150" t="s">
        <v>164</v>
      </c>
      <c r="B155" s="191" t="s">
        <v>319</v>
      </c>
      <c r="C155" s="20" t="s">
        <v>320</v>
      </c>
      <c r="D155" s="191" t="s">
        <v>32</v>
      </c>
      <c r="E155" s="206">
        <v>117</v>
      </c>
      <c r="F155" s="23"/>
      <c r="G155" s="132">
        <f t="shared" ref="G155" si="17">E155*F155</f>
        <v>0</v>
      </c>
    </row>
    <row r="156" spans="1:7" x14ac:dyDescent="0.25">
      <c r="A156" s="150" t="s">
        <v>165</v>
      </c>
      <c r="B156" s="191" t="s">
        <v>311</v>
      </c>
      <c r="C156" s="20" t="s">
        <v>312</v>
      </c>
      <c r="D156" s="191" t="s">
        <v>32</v>
      </c>
      <c r="E156" s="206">
        <v>122</v>
      </c>
      <c r="F156" s="23"/>
      <c r="G156" s="132">
        <f t="shared" si="6"/>
        <v>0</v>
      </c>
    </row>
    <row r="157" spans="1:7" x14ac:dyDescent="0.25">
      <c r="A157" s="150" t="s">
        <v>166</v>
      </c>
      <c r="B157" s="191" t="s">
        <v>317</v>
      </c>
      <c r="C157" s="20" t="s">
        <v>318</v>
      </c>
      <c r="D157" s="191" t="s">
        <v>32</v>
      </c>
      <c r="E157" s="206">
        <v>48</v>
      </c>
      <c r="F157" s="23"/>
      <c r="G157" s="132">
        <f t="shared" si="6"/>
        <v>0</v>
      </c>
    </row>
    <row r="158" spans="1:7" ht="25.5" x14ac:dyDescent="0.25">
      <c r="A158" s="150" t="s">
        <v>1554</v>
      </c>
      <c r="B158" s="191" t="s">
        <v>371</v>
      </c>
      <c r="C158" s="20" t="s">
        <v>372</v>
      </c>
      <c r="D158" s="191" t="s">
        <v>32</v>
      </c>
      <c r="E158" s="206">
        <v>725</v>
      </c>
      <c r="F158" s="23"/>
      <c r="G158" s="132">
        <f t="shared" ref="G158" si="18">E158*F158</f>
        <v>0</v>
      </c>
    </row>
    <row r="159" spans="1:7" x14ac:dyDescent="0.25">
      <c r="A159" s="194"/>
      <c r="B159" s="191"/>
      <c r="C159" s="20"/>
      <c r="D159" s="191"/>
      <c r="E159" s="206"/>
      <c r="F159" s="23"/>
      <c r="G159" s="132"/>
    </row>
    <row r="160" spans="1:7" x14ac:dyDescent="0.25">
      <c r="A160" s="145" t="s">
        <v>177</v>
      </c>
      <c r="B160" s="146"/>
      <c r="C160" s="147" t="s">
        <v>321</v>
      </c>
      <c r="D160" s="146"/>
      <c r="E160" s="202"/>
      <c r="F160" s="148"/>
      <c r="G160" s="149">
        <f>SUM(G161:G164)</f>
        <v>0</v>
      </c>
    </row>
    <row r="161" spans="1:7" x14ac:dyDescent="0.25">
      <c r="A161" s="194" t="s">
        <v>178</v>
      </c>
      <c r="B161" s="191" t="s">
        <v>322</v>
      </c>
      <c r="C161" s="20" t="s">
        <v>323</v>
      </c>
      <c r="D161" s="191" t="s">
        <v>32</v>
      </c>
      <c r="E161" s="206">
        <v>117</v>
      </c>
      <c r="F161" s="23"/>
      <c r="G161" s="132">
        <f t="shared" ref="G161" si="19">E161*F161</f>
        <v>0</v>
      </c>
    </row>
    <row r="162" spans="1:7" x14ac:dyDescent="0.25">
      <c r="A162" s="194" t="s">
        <v>1190</v>
      </c>
      <c r="B162" s="191" t="s">
        <v>324</v>
      </c>
      <c r="C162" s="20" t="s">
        <v>325</v>
      </c>
      <c r="D162" s="191" t="s">
        <v>32</v>
      </c>
      <c r="E162" s="206">
        <v>608</v>
      </c>
      <c r="F162" s="23"/>
      <c r="G162" s="132">
        <f t="shared" si="6"/>
        <v>0</v>
      </c>
    </row>
    <row r="163" spans="1:7" x14ac:dyDescent="0.25">
      <c r="A163" s="194" t="s">
        <v>1191</v>
      </c>
      <c r="B163" s="22" t="s">
        <v>326</v>
      </c>
      <c r="C163" s="20" t="s">
        <v>327</v>
      </c>
      <c r="D163" s="22" t="s">
        <v>32</v>
      </c>
      <c r="E163" s="203">
        <v>24</v>
      </c>
      <c r="F163" s="23"/>
      <c r="G163" s="132">
        <f t="shared" si="6"/>
        <v>0</v>
      </c>
    </row>
    <row r="164" spans="1:7" x14ac:dyDescent="0.25">
      <c r="A164" s="150"/>
      <c r="B164" s="22"/>
      <c r="C164" s="20"/>
      <c r="D164" s="22"/>
      <c r="E164" s="203"/>
      <c r="F164" s="23"/>
      <c r="G164" s="132"/>
    </row>
    <row r="165" spans="1:7" x14ac:dyDescent="0.25">
      <c r="A165" s="145" t="s">
        <v>185</v>
      </c>
      <c r="B165" s="146"/>
      <c r="C165" s="147" t="s">
        <v>328</v>
      </c>
      <c r="D165" s="146"/>
      <c r="E165" s="202"/>
      <c r="F165" s="148"/>
      <c r="G165" s="149">
        <f>SUM(G166:G168)</f>
        <v>0</v>
      </c>
    </row>
    <row r="166" spans="1:7" ht="25.5" x14ac:dyDescent="0.25">
      <c r="A166" s="150" t="s">
        <v>186</v>
      </c>
      <c r="B166" s="22" t="s">
        <v>329</v>
      </c>
      <c r="C166" s="20" t="s">
        <v>330</v>
      </c>
      <c r="D166" s="22" t="s">
        <v>37</v>
      </c>
      <c r="E166" s="203">
        <v>450</v>
      </c>
      <c r="F166" s="23"/>
      <c r="G166" s="132">
        <f t="shared" ref="G166" si="20">E166*F166</f>
        <v>0</v>
      </c>
    </row>
    <row r="167" spans="1:7" x14ac:dyDescent="0.25">
      <c r="A167" s="150" t="s">
        <v>187</v>
      </c>
      <c r="B167" s="22" t="s">
        <v>331</v>
      </c>
      <c r="C167" s="20" t="s">
        <v>332</v>
      </c>
      <c r="D167" s="22" t="s">
        <v>37</v>
      </c>
      <c r="E167" s="203">
        <v>80</v>
      </c>
      <c r="F167" s="23"/>
      <c r="G167" s="132">
        <f t="shared" ref="G167:G258" si="21">E167*F167</f>
        <v>0</v>
      </c>
    </row>
    <row r="168" spans="1:7" x14ac:dyDescent="0.25">
      <c r="A168" s="150"/>
      <c r="B168" s="22"/>
      <c r="C168" s="20"/>
      <c r="D168" s="22"/>
      <c r="E168" s="203"/>
      <c r="F168" s="23"/>
      <c r="G168" s="132"/>
    </row>
    <row r="169" spans="1:7" x14ac:dyDescent="0.25">
      <c r="A169" s="145" t="s">
        <v>190</v>
      </c>
      <c r="B169" s="146"/>
      <c r="C169" s="147" t="s">
        <v>333</v>
      </c>
      <c r="D169" s="146"/>
      <c r="E169" s="202"/>
      <c r="F169" s="148"/>
      <c r="G169" s="149">
        <f>SUM(G170:G179)</f>
        <v>0</v>
      </c>
    </row>
    <row r="170" spans="1:7" ht="25.5" x14ac:dyDescent="0.25">
      <c r="A170" s="150" t="s">
        <v>191</v>
      </c>
      <c r="B170" s="22" t="s">
        <v>334</v>
      </c>
      <c r="C170" s="20" t="s">
        <v>335</v>
      </c>
      <c r="D170" s="22" t="s">
        <v>41</v>
      </c>
      <c r="E170" s="203">
        <v>70</v>
      </c>
      <c r="F170" s="23"/>
      <c r="G170" s="132">
        <f t="shared" ref="G170" si="22">E170*F170</f>
        <v>0</v>
      </c>
    </row>
    <row r="171" spans="1:7" ht="25.5" x14ac:dyDescent="0.25">
      <c r="A171" s="150" t="s">
        <v>196</v>
      </c>
      <c r="B171" s="22" t="s">
        <v>336</v>
      </c>
      <c r="C171" s="20" t="s">
        <v>337</v>
      </c>
      <c r="D171" s="22" t="s">
        <v>41</v>
      </c>
      <c r="E171" s="203">
        <v>7</v>
      </c>
      <c r="F171" s="23"/>
      <c r="G171" s="132">
        <f t="shared" si="21"/>
        <v>0</v>
      </c>
    </row>
    <row r="172" spans="1:7" ht="25.5" x14ac:dyDescent="0.25">
      <c r="A172" s="150" t="s">
        <v>197</v>
      </c>
      <c r="B172" s="22" t="s">
        <v>340</v>
      </c>
      <c r="C172" s="20" t="s">
        <v>341</v>
      </c>
      <c r="D172" s="22" t="s">
        <v>2</v>
      </c>
      <c r="E172" s="203">
        <v>20</v>
      </c>
      <c r="F172" s="23"/>
      <c r="G172" s="132">
        <f t="shared" si="21"/>
        <v>0</v>
      </c>
    </row>
    <row r="173" spans="1:7" ht="25.5" x14ac:dyDescent="0.25">
      <c r="A173" s="150" t="s">
        <v>198</v>
      </c>
      <c r="B173" s="22" t="s">
        <v>342</v>
      </c>
      <c r="C173" s="20" t="s">
        <v>343</v>
      </c>
      <c r="D173" s="22" t="s">
        <v>41</v>
      </c>
      <c r="E173" s="203">
        <v>3</v>
      </c>
      <c r="F173" s="23"/>
      <c r="G173" s="132">
        <f t="shared" si="21"/>
        <v>0</v>
      </c>
    </row>
    <row r="174" spans="1:7" ht="25.5" x14ac:dyDescent="0.25">
      <c r="A174" s="150" t="s">
        <v>199</v>
      </c>
      <c r="B174" s="22" t="s">
        <v>346</v>
      </c>
      <c r="C174" s="20" t="s">
        <v>347</v>
      </c>
      <c r="D174" s="22" t="s">
        <v>2</v>
      </c>
      <c r="E174" s="203">
        <v>10</v>
      </c>
      <c r="F174" s="23"/>
      <c r="G174" s="132">
        <f t="shared" si="21"/>
        <v>0</v>
      </c>
    </row>
    <row r="175" spans="1:7" ht="25.5" x14ac:dyDescent="0.25">
      <c r="A175" s="150" t="s">
        <v>1192</v>
      </c>
      <c r="B175" s="22" t="s">
        <v>338</v>
      </c>
      <c r="C175" s="20" t="s">
        <v>339</v>
      </c>
      <c r="D175" s="22" t="s">
        <v>41</v>
      </c>
      <c r="E175" s="203">
        <v>20</v>
      </c>
      <c r="F175" s="23"/>
      <c r="G175" s="132">
        <f t="shared" si="21"/>
        <v>0</v>
      </c>
    </row>
    <row r="176" spans="1:7" ht="25.5" x14ac:dyDescent="0.25">
      <c r="A176" s="150" t="s">
        <v>1193</v>
      </c>
      <c r="B176" s="22" t="s">
        <v>344</v>
      </c>
      <c r="C176" s="20" t="s">
        <v>345</v>
      </c>
      <c r="D176" s="22" t="s">
        <v>2</v>
      </c>
      <c r="E176" s="203">
        <v>1</v>
      </c>
      <c r="F176" s="23"/>
      <c r="G176" s="132">
        <f t="shared" si="21"/>
        <v>0</v>
      </c>
    </row>
    <row r="177" spans="1:9" ht="25.5" x14ac:dyDescent="0.25">
      <c r="A177" s="150" t="s">
        <v>1194</v>
      </c>
      <c r="B177" s="22" t="s">
        <v>348</v>
      </c>
      <c r="C177" s="20" t="s">
        <v>349</v>
      </c>
      <c r="D177" s="22" t="s">
        <v>2</v>
      </c>
      <c r="E177" s="203">
        <v>1</v>
      </c>
      <c r="F177" s="23"/>
      <c r="G177" s="132">
        <f t="shared" si="21"/>
        <v>0</v>
      </c>
    </row>
    <row r="178" spans="1:9" x14ac:dyDescent="0.25">
      <c r="A178" s="150" t="s">
        <v>1195</v>
      </c>
      <c r="B178" s="22" t="s">
        <v>350</v>
      </c>
      <c r="C178" s="20" t="s">
        <v>351</v>
      </c>
      <c r="D178" s="22" t="s">
        <v>37</v>
      </c>
      <c r="E178" s="203">
        <v>7</v>
      </c>
      <c r="F178" s="23"/>
      <c r="G178" s="132">
        <f t="shared" si="21"/>
        <v>0</v>
      </c>
    </row>
    <row r="179" spans="1:9" x14ac:dyDescent="0.25">
      <c r="A179" s="150"/>
      <c r="B179" s="22"/>
      <c r="C179" s="20"/>
      <c r="D179" s="22"/>
      <c r="E179" s="203"/>
      <c r="F179" s="23"/>
      <c r="G179" s="132"/>
    </row>
    <row r="180" spans="1:9" x14ac:dyDescent="0.25">
      <c r="A180" s="145" t="s">
        <v>212</v>
      </c>
      <c r="B180" s="146"/>
      <c r="C180" s="147" t="s">
        <v>356</v>
      </c>
      <c r="D180" s="146"/>
      <c r="E180" s="202"/>
      <c r="F180" s="148"/>
      <c r="G180" s="149">
        <f>SUM(G181:G185)</f>
        <v>0</v>
      </c>
    </row>
    <row r="181" spans="1:9" ht="25.5" x14ac:dyDescent="0.25">
      <c r="A181" s="150" t="s">
        <v>213</v>
      </c>
      <c r="B181" s="22" t="s">
        <v>357</v>
      </c>
      <c r="C181" s="20" t="s">
        <v>358</v>
      </c>
      <c r="D181" s="22" t="s">
        <v>2</v>
      </c>
      <c r="E181" s="203">
        <v>11</v>
      </c>
      <c r="F181" s="23"/>
      <c r="G181" s="132">
        <f t="shared" ref="G181" si="23">E181*F181</f>
        <v>0</v>
      </c>
    </row>
    <row r="182" spans="1:9" ht="38.25" x14ac:dyDescent="0.25">
      <c r="A182" s="150" t="s">
        <v>1196</v>
      </c>
      <c r="B182" s="22" t="s">
        <v>359</v>
      </c>
      <c r="C182" s="20" t="s">
        <v>360</v>
      </c>
      <c r="D182" s="22" t="s">
        <v>2</v>
      </c>
      <c r="E182" s="203">
        <v>11</v>
      </c>
      <c r="F182" s="23"/>
      <c r="G182" s="132">
        <f t="shared" si="21"/>
        <v>0</v>
      </c>
    </row>
    <row r="183" spans="1:9" ht="38.25" x14ac:dyDescent="0.25">
      <c r="A183" s="150" t="s">
        <v>214</v>
      </c>
      <c r="B183" s="22" t="s">
        <v>361</v>
      </c>
      <c r="C183" s="20" t="s">
        <v>362</v>
      </c>
      <c r="D183" s="22" t="s">
        <v>2</v>
      </c>
      <c r="E183" s="203">
        <v>11</v>
      </c>
      <c r="F183" s="23"/>
      <c r="G183" s="132">
        <f t="shared" si="21"/>
        <v>0</v>
      </c>
    </row>
    <row r="184" spans="1:9" ht="25.5" x14ac:dyDescent="0.25">
      <c r="A184" s="150" t="s">
        <v>1197</v>
      </c>
      <c r="B184" s="22" t="s">
        <v>363</v>
      </c>
      <c r="C184" s="20" t="s">
        <v>364</v>
      </c>
      <c r="D184" s="22" t="s">
        <v>32</v>
      </c>
      <c r="E184" s="203">
        <v>10</v>
      </c>
      <c r="F184" s="23"/>
      <c r="G184" s="132">
        <f t="shared" si="21"/>
        <v>0</v>
      </c>
    </row>
    <row r="185" spans="1:9" x14ac:dyDescent="0.25">
      <c r="A185" s="150"/>
      <c r="B185" s="22"/>
      <c r="C185" s="20"/>
      <c r="D185" s="22"/>
      <c r="E185" s="203"/>
      <c r="F185" s="23"/>
      <c r="G185" s="132"/>
    </row>
    <row r="186" spans="1:9" x14ac:dyDescent="0.25">
      <c r="A186" s="145" t="s">
        <v>217</v>
      </c>
      <c r="B186" s="146"/>
      <c r="C186" s="147" t="s">
        <v>391</v>
      </c>
      <c r="D186" s="146"/>
      <c r="E186" s="202"/>
      <c r="F186" s="148"/>
      <c r="G186" s="149">
        <f>SUM(G187:G190)</f>
        <v>0</v>
      </c>
    </row>
    <row r="187" spans="1:9" x14ac:dyDescent="0.25">
      <c r="A187" s="150" t="s">
        <v>1198</v>
      </c>
      <c r="B187" s="22" t="s">
        <v>392</v>
      </c>
      <c r="C187" s="20" t="s">
        <v>393</v>
      </c>
      <c r="D187" s="22" t="s">
        <v>32</v>
      </c>
      <c r="E187" s="203">
        <v>8670</v>
      </c>
      <c r="F187" s="23"/>
      <c r="G187" s="132">
        <f t="shared" si="21"/>
        <v>0</v>
      </c>
    </row>
    <row r="188" spans="1:9" x14ac:dyDescent="0.25">
      <c r="A188" s="150" t="s">
        <v>218</v>
      </c>
      <c r="B188" s="191" t="s">
        <v>400</v>
      </c>
      <c r="C188" s="20" t="s">
        <v>401</v>
      </c>
      <c r="D188" s="191" t="s">
        <v>32</v>
      </c>
      <c r="E188" s="206">
        <v>8364</v>
      </c>
      <c r="F188" s="23"/>
      <c r="G188" s="132">
        <f t="shared" si="21"/>
        <v>0</v>
      </c>
    </row>
    <row r="189" spans="1:9" ht="25.5" x14ac:dyDescent="0.25">
      <c r="A189" s="150" t="s">
        <v>219</v>
      </c>
      <c r="B189" s="22" t="s">
        <v>402</v>
      </c>
      <c r="C189" s="20" t="s">
        <v>403</v>
      </c>
      <c r="D189" s="22" t="s">
        <v>32</v>
      </c>
      <c r="E189" s="203">
        <v>792</v>
      </c>
      <c r="F189" s="23"/>
      <c r="G189" s="132">
        <f t="shared" si="21"/>
        <v>0</v>
      </c>
    </row>
    <row r="190" spans="1:9" x14ac:dyDescent="0.25">
      <c r="A190" s="150"/>
      <c r="B190" s="22"/>
      <c r="C190" s="20"/>
      <c r="D190" s="22"/>
      <c r="E190" s="203"/>
      <c r="F190" s="23"/>
      <c r="G190" s="132"/>
    </row>
    <row r="191" spans="1:9" ht="25.5" x14ac:dyDescent="0.25">
      <c r="A191" s="145" t="s">
        <v>226</v>
      </c>
      <c r="B191" s="146"/>
      <c r="C191" s="147" t="s">
        <v>1113</v>
      </c>
      <c r="D191" s="146"/>
      <c r="E191" s="202"/>
      <c r="F191" s="148"/>
      <c r="G191" s="149">
        <f>G192+G252+G273+G292+G311+G331+G336+G358</f>
        <v>0</v>
      </c>
    </row>
    <row r="192" spans="1:9" s="13" customFormat="1" x14ac:dyDescent="0.25">
      <c r="A192" s="151" t="s">
        <v>227</v>
      </c>
      <c r="B192" s="152"/>
      <c r="C192" s="55" t="s">
        <v>1199</v>
      </c>
      <c r="D192" s="152"/>
      <c r="E192" s="205"/>
      <c r="F192" s="153"/>
      <c r="G192" s="154">
        <f>SUM(G193:G251)</f>
        <v>0</v>
      </c>
      <c r="I192" s="19"/>
    </row>
    <row r="193" spans="1:7" ht="25.5" x14ac:dyDescent="0.25">
      <c r="A193" s="150" t="s">
        <v>1105</v>
      </c>
      <c r="B193" s="22" t="s">
        <v>420</v>
      </c>
      <c r="C193" s="20" t="s">
        <v>421</v>
      </c>
      <c r="D193" s="22" t="s">
        <v>41</v>
      </c>
      <c r="E193" s="203">
        <v>1</v>
      </c>
      <c r="F193" s="23"/>
      <c r="G193" s="132">
        <f t="shared" ref="G193" si="24">E193*F193</f>
        <v>0</v>
      </c>
    </row>
    <row r="194" spans="1:7" ht="25.5" x14ac:dyDescent="0.25">
      <c r="A194" s="150" t="s">
        <v>1106</v>
      </c>
      <c r="B194" s="22" t="s">
        <v>422</v>
      </c>
      <c r="C194" s="20" t="s">
        <v>423</v>
      </c>
      <c r="D194" s="22" t="s">
        <v>2</v>
      </c>
      <c r="E194" s="203">
        <v>1</v>
      </c>
      <c r="F194" s="23"/>
      <c r="G194" s="132">
        <f t="shared" si="21"/>
        <v>0</v>
      </c>
    </row>
    <row r="195" spans="1:7" x14ac:dyDescent="0.25">
      <c r="A195" s="150" t="s">
        <v>1107</v>
      </c>
      <c r="B195" s="22" t="s">
        <v>1165</v>
      </c>
      <c r="C195" s="20" t="s">
        <v>424</v>
      </c>
      <c r="D195" s="22" t="s">
        <v>2</v>
      </c>
      <c r="E195" s="203">
        <v>1</v>
      </c>
      <c r="F195" s="23"/>
      <c r="G195" s="132">
        <f t="shared" si="21"/>
        <v>0</v>
      </c>
    </row>
    <row r="196" spans="1:7" x14ac:dyDescent="0.25">
      <c r="A196" s="150" t="s">
        <v>1108</v>
      </c>
      <c r="B196" s="22" t="s">
        <v>425</v>
      </c>
      <c r="C196" s="20" t="s">
        <v>426</v>
      </c>
      <c r="D196" s="22" t="s">
        <v>2</v>
      </c>
      <c r="E196" s="203">
        <v>3</v>
      </c>
      <c r="F196" s="23"/>
      <c r="G196" s="132">
        <f t="shared" si="21"/>
        <v>0</v>
      </c>
    </row>
    <row r="197" spans="1:7" ht="25.5" x14ac:dyDescent="0.25">
      <c r="A197" s="150" t="s">
        <v>1109</v>
      </c>
      <c r="B197" s="22" t="s">
        <v>427</v>
      </c>
      <c r="C197" s="20" t="s">
        <v>428</v>
      </c>
      <c r="D197" s="22" t="s">
        <v>41</v>
      </c>
      <c r="E197" s="203">
        <v>12</v>
      </c>
      <c r="F197" s="23"/>
      <c r="G197" s="132">
        <f t="shared" si="21"/>
        <v>0</v>
      </c>
    </row>
    <row r="198" spans="1:7" ht="25.5" x14ac:dyDescent="0.25">
      <c r="A198" s="150" t="s">
        <v>1110</v>
      </c>
      <c r="B198" s="22" t="s">
        <v>429</v>
      </c>
      <c r="C198" s="20" t="s">
        <v>430</v>
      </c>
      <c r="D198" s="22" t="s">
        <v>2</v>
      </c>
      <c r="E198" s="203">
        <v>3</v>
      </c>
      <c r="F198" s="23"/>
      <c r="G198" s="132">
        <f t="shared" si="21"/>
        <v>0</v>
      </c>
    </row>
    <row r="199" spans="1:7" x14ac:dyDescent="0.25">
      <c r="A199" s="150" t="s">
        <v>1111</v>
      </c>
      <c r="B199" s="22" t="s">
        <v>441</v>
      </c>
      <c r="C199" s="20" t="s">
        <v>442</v>
      </c>
      <c r="D199" s="22" t="s">
        <v>2</v>
      </c>
      <c r="E199" s="203">
        <v>4</v>
      </c>
      <c r="F199" s="23"/>
      <c r="G199" s="132">
        <f t="shared" si="21"/>
        <v>0</v>
      </c>
    </row>
    <row r="200" spans="1:7" x14ac:dyDescent="0.25">
      <c r="A200" s="150" t="s">
        <v>1112</v>
      </c>
      <c r="B200" s="22" t="s">
        <v>449</v>
      </c>
      <c r="C200" s="20" t="s">
        <v>450</v>
      </c>
      <c r="D200" s="22" t="s">
        <v>2</v>
      </c>
      <c r="E200" s="203">
        <v>4</v>
      </c>
      <c r="F200" s="23"/>
      <c r="G200" s="132">
        <f t="shared" si="21"/>
        <v>0</v>
      </c>
    </row>
    <row r="201" spans="1:7" x14ac:dyDescent="0.25">
      <c r="A201" s="150" t="s">
        <v>1114</v>
      </c>
      <c r="B201" s="22" t="s">
        <v>454</v>
      </c>
      <c r="C201" s="20" t="s">
        <v>455</v>
      </c>
      <c r="D201" s="22" t="s">
        <v>2</v>
      </c>
      <c r="E201" s="203">
        <v>2</v>
      </c>
      <c r="F201" s="23"/>
      <c r="G201" s="132">
        <f t="shared" si="21"/>
        <v>0</v>
      </c>
    </row>
    <row r="202" spans="1:7" x14ac:dyDescent="0.25">
      <c r="A202" s="150" t="s">
        <v>1115</v>
      </c>
      <c r="B202" s="22" t="s">
        <v>1010</v>
      </c>
      <c r="C202" s="20" t="s">
        <v>1011</v>
      </c>
      <c r="D202" s="22" t="s">
        <v>2</v>
      </c>
      <c r="E202" s="203">
        <v>1</v>
      </c>
      <c r="F202" s="23"/>
      <c r="G202" s="132">
        <f t="shared" si="21"/>
        <v>0</v>
      </c>
    </row>
    <row r="203" spans="1:7" x14ac:dyDescent="0.25">
      <c r="A203" s="150" t="s">
        <v>1116</v>
      </c>
      <c r="B203" s="22" t="s">
        <v>1012</v>
      </c>
      <c r="C203" s="20" t="s">
        <v>1013</v>
      </c>
      <c r="D203" s="22" t="s">
        <v>2</v>
      </c>
      <c r="E203" s="203">
        <v>1</v>
      </c>
      <c r="F203" s="23"/>
      <c r="G203" s="132">
        <f t="shared" si="21"/>
        <v>0</v>
      </c>
    </row>
    <row r="204" spans="1:7" x14ac:dyDescent="0.25">
      <c r="A204" s="150" t="s">
        <v>1117</v>
      </c>
      <c r="B204" s="22" t="s">
        <v>1014</v>
      </c>
      <c r="C204" s="20" t="s">
        <v>1015</v>
      </c>
      <c r="D204" s="22" t="s">
        <v>2</v>
      </c>
      <c r="E204" s="203">
        <v>4</v>
      </c>
      <c r="F204" s="23"/>
      <c r="G204" s="132">
        <f t="shared" si="21"/>
        <v>0</v>
      </c>
    </row>
    <row r="205" spans="1:7" ht="25.5" x14ac:dyDescent="0.25">
      <c r="A205" s="150" t="s">
        <v>1118</v>
      </c>
      <c r="B205" s="22" t="s">
        <v>431</v>
      </c>
      <c r="C205" s="20" t="s">
        <v>432</v>
      </c>
      <c r="D205" s="22" t="s">
        <v>2</v>
      </c>
      <c r="E205" s="203">
        <v>1</v>
      </c>
      <c r="F205" s="23"/>
      <c r="G205" s="132">
        <f t="shared" si="21"/>
        <v>0</v>
      </c>
    </row>
    <row r="206" spans="1:7" ht="25.5" x14ac:dyDescent="0.25">
      <c r="A206" s="150" t="s">
        <v>1119</v>
      </c>
      <c r="B206" s="22" t="s">
        <v>433</v>
      </c>
      <c r="C206" s="20" t="s">
        <v>434</v>
      </c>
      <c r="D206" s="22" t="s">
        <v>2</v>
      </c>
      <c r="E206" s="203">
        <v>2</v>
      </c>
      <c r="F206" s="23"/>
      <c r="G206" s="132">
        <f t="shared" si="21"/>
        <v>0</v>
      </c>
    </row>
    <row r="207" spans="1:7" ht="38.25" x14ac:dyDescent="0.25">
      <c r="A207" s="150" t="s">
        <v>1120</v>
      </c>
      <c r="B207" s="22" t="s">
        <v>480</v>
      </c>
      <c r="C207" s="20" t="s">
        <v>481</v>
      </c>
      <c r="D207" s="22" t="s">
        <v>41</v>
      </c>
      <c r="E207" s="203">
        <v>1</v>
      </c>
      <c r="F207" s="23"/>
      <c r="G207" s="132">
        <f t="shared" ref="G207" si="25">E207*F207</f>
        <v>0</v>
      </c>
    </row>
    <row r="208" spans="1:7" ht="25.5" x14ac:dyDescent="0.25">
      <c r="A208" s="150" t="s">
        <v>1121</v>
      </c>
      <c r="B208" s="22" t="s">
        <v>498</v>
      </c>
      <c r="C208" s="20" t="s">
        <v>499</v>
      </c>
      <c r="D208" s="22" t="s">
        <v>2</v>
      </c>
      <c r="E208" s="203">
        <v>3</v>
      </c>
      <c r="F208" s="23"/>
      <c r="G208" s="132">
        <f t="shared" ref="G208:G211" si="26">E208*F208</f>
        <v>0</v>
      </c>
    </row>
    <row r="209" spans="1:7" ht="25.5" x14ac:dyDescent="0.25">
      <c r="A209" s="150" t="s">
        <v>1122</v>
      </c>
      <c r="B209" s="22" t="s">
        <v>500</v>
      </c>
      <c r="C209" s="20" t="s">
        <v>501</v>
      </c>
      <c r="D209" s="22" t="s">
        <v>2</v>
      </c>
      <c r="E209" s="203">
        <v>3</v>
      </c>
      <c r="F209" s="23"/>
      <c r="G209" s="132">
        <f t="shared" si="26"/>
        <v>0</v>
      </c>
    </row>
    <row r="210" spans="1:7" ht="25.5" x14ac:dyDescent="0.25">
      <c r="A210" s="150" t="s">
        <v>1123</v>
      </c>
      <c r="B210" s="22" t="s">
        <v>550</v>
      </c>
      <c r="C210" s="20" t="s">
        <v>551</v>
      </c>
      <c r="D210" s="22" t="s">
        <v>37</v>
      </c>
      <c r="E210" s="203">
        <v>48</v>
      </c>
      <c r="F210" s="23"/>
      <c r="G210" s="132">
        <f t="shared" si="26"/>
        <v>0</v>
      </c>
    </row>
    <row r="211" spans="1:7" ht="25.5" x14ac:dyDescent="0.25">
      <c r="A211" s="150" t="s">
        <v>1124</v>
      </c>
      <c r="B211" s="22" t="s">
        <v>534</v>
      </c>
      <c r="C211" s="20" t="s">
        <v>535</v>
      </c>
      <c r="D211" s="22" t="s">
        <v>37</v>
      </c>
      <c r="E211" s="203">
        <v>100</v>
      </c>
      <c r="F211" s="23"/>
      <c r="G211" s="132">
        <f t="shared" si="26"/>
        <v>0</v>
      </c>
    </row>
    <row r="212" spans="1:7" ht="25.5" x14ac:dyDescent="0.25">
      <c r="A212" s="150" t="s">
        <v>1125</v>
      </c>
      <c r="B212" s="22" t="s">
        <v>544</v>
      </c>
      <c r="C212" s="20" t="s">
        <v>545</v>
      </c>
      <c r="D212" s="22" t="s">
        <v>37</v>
      </c>
      <c r="E212" s="203">
        <v>6</v>
      </c>
      <c r="F212" s="23"/>
      <c r="G212" s="132">
        <f t="shared" ref="G212:G221" si="27">E212*F212</f>
        <v>0</v>
      </c>
    </row>
    <row r="213" spans="1:7" ht="25.5" x14ac:dyDescent="0.25">
      <c r="A213" s="150" t="s">
        <v>1126</v>
      </c>
      <c r="B213" s="22" t="s">
        <v>552</v>
      </c>
      <c r="C213" s="20" t="s">
        <v>553</v>
      </c>
      <c r="D213" s="22" t="s">
        <v>37</v>
      </c>
      <c r="E213" s="203">
        <v>100</v>
      </c>
      <c r="F213" s="23"/>
      <c r="G213" s="132">
        <f t="shared" si="27"/>
        <v>0</v>
      </c>
    </row>
    <row r="214" spans="1:7" ht="25.5" x14ac:dyDescent="0.25">
      <c r="A214" s="150" t="s">
        <v>1127</v>
      </c>
      <c r="B214" s="22" t="s">
        <v>563</v>
      </c>
      <c r="C214" s="20" t="s">
        <v>564</v>
      </c>
      <c r="D214" s="22" t="s">
        <v>37</v>
      </c>
      <c r="E214" s="203">
        <v>500</v>
      </c>
      <c r="F214" s="23"/>
      <c r="G214" s="132">
        <f t="shared" si="27"/>
        <v>0</v>
      </c>
    </row>
    <row r="215" spans="1:7" x14ac:dyDescent="0.25">
      <c r="A215" s="150" t="s">
        <v>1128</v>
      </c>
      <c r="B215" s="22" t="s">
        <v>569</v>
      </c>
      <c r="C215" s="20" t="s">
        <v>570</v>
      </c>
      <c r="D215" s="22" t="s">
        <v>37</v>
      </c>
      <c r="E215" s="203">
        <v>20</v>
      </c>
      <c r="F215" s="23"/>
      <c r="G215" s="132">
        <f t="shared" si="27"/>
        <v>0</v>
      </c>
    </row>
    <row r="216" spans="1:7" x14ac:dyDescent="0.25">
      <c r="A216" s="150" t="s">
        <v>1129</v>
      </c>
      <c r="B216" s="22" t="s">
        <v>573</v>
      </c>
      <c r="C216" s="20" t="s">
        <v>574</v>
      </c>
      <c r="D216" s="22" t="s">
        <v>37</v>
      </c>
      <c r="E216" s="203">
        <v>80</v>
      </c>
      <c r="F216" s="23"/>
      <c r="G216" s="132">
        <f t="shared" si="27"/>
        <v>0</v>
      </c>
    </row>
    <row r="217" spans="1:7" ht="25.5" x14ac:dyDescent="0.25">
      <c r="A217" s="150" t="s">
        <v>1130</v>
      </c>
      <c r="B217" s="22" t="s">
        <v>575</v>
      </c>
      <c r="C217" s="20" t="s">
        <v>576</v>
      </c>
      <c r="D217" s="22" t="s">
        <v>37</v>
      </c>
      <c r="E217" s="203">
        <v>100</v>
      </c>
      <c r="F217" s="23"/>
      <c r="G217" s="132">
        <f t="shared" si="27"/>
        <v>0</v>
      </c>
    </row>
    <row r="218" spans="1:7" ht="25.5" x14ac:dyDescent="0.25">
      <c r="A218" s="150" t="s">
        <v>1131</v>
      </c>
      <c r="B218" s="22" t="s">
        <v>577</v>
      </c>
      <c r="C218" s="20" t="s">
        <v>578</v>
      </c>
      <c r="D218" s="22" t="s">
        <v>37</v>
      </c>
      <c r="E218" s="203">
        <v>100</v>
      </c>
      <c r="F218" s="23"/>
      <c r="G218" s="132">
        <f t="shared" si="27"/>
        <v>0</v>
      </c>
    </row>
    <row r="219" spans="1:7" x14ac:dyDescent="0.25">
      <c r="A219" s="150" t="s">
        <v>1132</v>
      </c>
      <c r="B219" s="22" t="s">
        <v>595</v>
      </c>
      <c r="C219" s="20" t="s">
        <v>596</v>
      </c>
      <c r="D219" s="22" t="s">
        <v>2</v>
      </c>
      <c r="E219" s="203">
        <v>60</v>
      </c>
      <c r="F219" s="23"/>
      <c r="G219" s="132">
        <f t="shared" si="27"/>
        <v>0</v>
      </c>
    </row>
    <row r="220" spans="1:7" ht="25.5" x14ac:dyDescent="0.25">
      <c r="A220" s="150" t="s">
        <v>1133</v>
      </c>
      <c r="B220" s="22" t="s">
        <v>617</v>
      </c>
      <c r="C220" s="20" t="s">
        <v>618</v>
      </c>
      <c r="D220" s="22" t="s">
        <v>37</v>
      </c>
      <c r="E220" s="203">
        <v>880</v>
      </c>
      <c r="F220" s="23"/>
      <c r="G220" s="132">
        <f t="shared" si="27"/>
        <v>0</v>
      </c>
    </row>
    <row r="221" spans="1:7" ht="25.5" x14ac:dyDescent="0.25">
      <c r="A221" s="150" t="s">
        <v>1134</v>
      </c>
      <c r="B221" s="22" t="s">
        <v>619</v>
      </c>
      <c r="C221" s="20" t="s">
        <v>620</v>
      </c>
      <c r="D221" s="22" t="s">
        <v>37</v>
      </c>
      <c r="E221" s="203">
        <v>65</v>
      </c>
      <c r="F221" s="23"/>
      <c r="G221" s="132">
        <f t="shared" si="27"/>
        <v>0</v>
      </c>
    </row>
    <row r="222" spans="1:7" ht="25.5" x14ac:dyDescent="0.25">
      <c r="A222" s="150" t="s">
        <v>1135</v>
      </c>
      <c r="B222" s="22" t="s">
        <v>621</v>
      </c>
      <c r="C222" s="20" t="s">
        <v>622</v>
      </c>
      <c r="D222" s="22" t="s">
        <v>37</v>
      </c>
      <c r="E222" s="203">
        <v>40</v>
      </c>
      <c r="F222" s="23"/>
      <c r="G222" s="132">
        <f t="shared" ref="G222:G226" si="28">E222*F222</f>
        <v>0</v>
      </c>
    </row>
    <row r="223" spans="1:7" ht="25.5" x14ac:dyDescent="0.25">
      <c r="A223" s="150" t="s">
        <v>1136</v>
      </c>
      <c r="B223" s="22" t="s">
        <v>623</v>
      </c>
      <c r="C223" s="20" t="s">
        <v>624</v>
      </c>
      <c r="D223" s="22" t="s">
        <v>37</v>
      </c>
      <c r="E223" s="203">
        <v>55</v>
      </c>
      <c r="F223" s="23"/>
      <c r="G223" s="132">
        <f t="shared" si="28"/>
        <v>0</v>
      </c>
    </row>
    <row r="224" spans="1:7" ht="25.5" x14ac:dyDescent="0.25">
      <c r="A224" s="150" t="s">
        <v>1137</v>
      </c>
      <c r="B224" s="22" t="s">
        <v>625</v>
      </c>
      <c r="C224" s="20" t="s">
        <v>626</v>
      </c>
      <c r="D224" s="22" t="s">
        <v>37</v>
      </c>
      <c r="E224" s="203">
        <v>220</v>
      </c>
      <c r="F224" s="23"/>
      <c r="G224" s="132">
        <f t="shared" si="28"/>
        <v>0</v>
      </c>
    </row>
    <row r="225" spans="1:7" x14ac:dyDescent="0.25">
      <c r="A225" s="150" t="s">
        <v>1138</v>
      </c>
      <c r="B225" s="22" t="s">
        <v>649</v>
      </c>
      <c r="C225" s="20" t="s">
        <v>650</v>
      </c>
      <c r="D225" s="22" t="s">
        <v>41</v>
      </c>
      <c r="E225" s="203">
        <v>12</v>
      </c>
      <c r="F225" s="23"/>
      <c r="G225" s="132">
        <f t="shared" si="28"/>
        <v>0</v>
      </c>
    </row>
    <row r="226" spans="1:7" x14ac:dyDescent="0.25">
      <c r="A226" s="150" t="s">
        <v>1139</v>
      </c>
      <c r="B226" s="22" t="s">
        <v>672</v>
      </c>
      <c r="C226" s="20" t="s">
        <v>673</v>
      </c>
      <c r="D226" s="22" t="s">
        <v>2</v>
      </c>
      <c r="E226" s="203">
        <v>3</v>
      </c>
      <c r="F226" s="23"/>
      <c r="G226" s="132">
        <f t="shared" si="28"/>
        <v>0</v>
      </c>
    </row>
    <row r="227" spans="1:7" ht="25.5" x14ac:dyDescent="0.25">
      <c r="A227" s="150" t="s">
        <v>1140</v>
      </c>
      <c r="B227" s="22" t="s">
        <v>680</v>
      </c>
      <c r="C227" s="20" t="s">
        <v>681</v>
      </c>
      <c r="D227" s="22" t="s">
        <v>2</v>
      </c>
      <c r="E227" s="203">
        <v>3</v>
      </c>
      <c r="F227" s="23"/>
      <c r="G227" s="132">
        <f t="shared" ref="G227:G236" si="29">E227*F227</f>
        <v>0</v>
      </c>
    </row>
    <row r="228" spans="1:7" x14ac:dyDescent="0.25">
      <c r="A228" s="150" t="s">
        <v>1141</v>
      </c>
      <c r="B228" s="22" t="s">
        <v>715</v>
      </c>
      <c r="C228" s="20" t="s">
        <v>716</v>
      </c>
      <c r="D228" s="22" t="s">
        <v>2</v>
      </c>
      <c r="E228" s="203">
        <v>23</v>
      </c>
      <c r="F228" s="23"/>
      <c r="G228" s="132">
        <f t="shared" si="29"/>
        <v>0</v>
      </c>
    </row>
    <row r="229" spans="1:7" ht="25.5" x14ac:dyDescent="0.25">
      <c r="A229" s="150" t="s">
        <v>1142</v>
      </c>
      <c r="B229" s="22" t="s">
        <v>721</v>
      </c>
      <c r="C229" s="20" t="s">
        <v>722</v>
      </c>
      <c r="D229" s="22" t="s">
        <v>2</v>
      </c>
      <c r="E229" s="203">
        <v>9</v>
      </c>
      <c r="F229" s="23"/>
      <c r="G229" s="132">
        <f t="shared" si="29"/>
        <v>0</v>
      </c>
    </row>
    <row r="230" spans="1:7" x14ac:dyDescent="0.25">
      <c r="A230" s="150" t="s">
        <v>1143</v>
      </c>
      <c r="B230" s="22" t="s">
        <v>725</v>
      </c>
      <c r="C230" s="20" t="s">
        <v>726</v>
      </c>
      <c r="D230" s="22" t="s">
        <v>2</v>
      </c>
      <c r="E230" s="203">
        <v>40</v>
      </c>
      <c r="F230" s="23"/>
      <c r="G230" s="132">
        <f t="shared" si="29"/>
        <v>0</v>
      </c>
    </row>
    <row r="231" spans="1:7" x14ac:dyDescent="0.25">
      <c r="A231" s="150" t="s">
        <v>1144</v>
      </c>
      <c r="B231" s="22" t="s">
        <v>727</v>
      </c>
      <c r="C231" s="20" t="s">
        <v>728</v>
      </c>
      <c r="D231" s="22" t="s">
        <v>2</v>
      </c>
      <c r="E231" s="203">
        <v>6</v>
      </c>
      <c r="F231" s="23"/>
      <c r="G231" s="132">
        <f t="shared" si="29"/>
        <v>0</v>
      </c>
    </row>
    <row r="232" spans="1:7" ht="25.5" x14ac:dyDescent="0.25">
      <c r="A232" s="150" t="s">
        <v>1145</v>
      </c>
      <c r="B232" s="22" t="s">
        <v>729</v>
      </c>
      <c r="C232" s="20" t="s">
        <v>730</v>
      </c>
      <c r="D232" s="22" t="s">
        <v>2</v>
      </c>
      <c r="E232" s="203">
        <v>8</v>
      </c>
      <c r="F232" s="23"/>
      <c r="G232" s="132">
        <f t="shared" si="29"/>
        <v>0</v>
      </c>
    </row>
    <row r="233" spans="1:7" ht="25.5" x14ac:dyDescent="0.25">
      <c r="A233" s="150" t="s">
        <v>1146</v>
      </c>
      <c r="B233" s="22" t="s">
        <v>731</v>
      </c>
      <c r="C233" s="20" t="s">
        <v>732</v>
      </c>
      <c r="D233" s="22" t="s">
        <v>2</v>
      </c>
      <c r="E233" s="203">
        <v>23</v>
      </c>
      <c r="F233" s="23"/>
      <c r="G233" s="132">
        <f t="shared" si="29"/>
        <v>0</v>
      </c>
    </row>
    <row r="234" spans="1:7" ht="25.5" x14ac:dyDescent="0.25">
      <c r="A234" s="150" t="s">
        <v>1147</v>
      </c>
      <c r="B234" s="22" t="s">
        <v>1016</v>
      </c>
      <c r="C234" s="20" t="s">
        <v>1017</v>
      </c>
      <c r="D234" s="22" t="s">
        <v>2</v>
      </c>
      <c r="E234" s="203">
        <v>2</v>
      </c>
      <c r="F234" s="23"/>
      <c r="G234" s="132">
        <f t="shared" si="29"/>
        <v>0</v>
      </c>
    </row>
    <row r="235" spans="1:7" x14ac:dyDescent="0.25">
      <c r="A235" s="150" t="s">
        <v>1148</v>
      </c>
      <c r="B235" s="22" t="s">
        <v>1026</v>
      </c>
      <c r="C235" s="20" t="s">
        <v>1027</v>
      </c>
      <c r="D235" s="22" t="s">
        <v>2</v>
      </c>
      <c r="E235" s="203">
        <v>3</v>
      </c>
      <c r="F235" s="23"/>
      <c r="G235" s="132">
        <f t="shared" si="29"/>
        <v>0</v>
      </c>
    </row>
    <row r="236" spans="1:7" ht="25.5" x14ac:dyDescent="0.25">
      <c r="A236" s="150" t="s">
        <v>1149</v>
      </c>
      <c r="B236" s="22" t="s">
        <v>1028</v>
      </c>
      <c r="C236" s="20" t="s">
        <v>1029</v>
      </c>
      <c r="D236" s="22" t="s">
        <v>2</v>
      </c>
      <c r="E236" s="203">
        <v>3</v>
      </c>
      <c r="F236" s="23"/>
      <c r="G236" s="132">
        <f t="shared" si="29"/>
        <v>0</v>
      </c>
    </row>
    <row r="237" spans="1:7" x14ac:dyDescent="0.25">
      <c r="A237" s="150" t="s">
        <v>1150</v>
      </c>
      <c r="B237" s="22" t="s">
        <v>435</v>
      </c>
      <c r="C237" s="20" t="s">
        <v>436</v>
      </c>
      <c r="D237" s="22" t="s">
        <v>37</v>
      </c>
      <c r="E237" s="203">
        <v>60</v>
      </c>
      <c r="F237" s="23"/>
      <c r="G237" s="132">
        <f t="shared" si="21"/>
        <v>0</v>
      </c>
    </row>
    <row r="238" spans="1:7" x14ac:dyDescent="0.25">
      <c r="A238" s="150" t="s">
        <v>1151</v>
      </c>
      <c r="B238" s="22" t="s">
        <v>437</v>
      </c>
      <c r="C238" s="20" t="s">
        <v>438</v>
      </c>
      <c r="D238" s="22" t="s">
        <v>2</v>
      </c>
      <c r="E238" s="203">
        <v>20</v>
      </c>
      <c r="F238" s="23"/>
      <c r="G238" s="132">
        <f t="shared" si="21"/>
        <v>0</v>
      </c>
    </row>
    <row r="239" spans="1:7" x14ac:dyDescent="0.25">
      <c r="A239" s="150" t="s">
        <v>1152</v>
      </c>
      <c r="B239" s="22" t="s">
        <v>439</v>
      </c>
      <c r="C239" s="20" t="s">
        <v>440</v>
      </c>
      <c r="D239" s="22" t="s">
        <v>2</v>
      </c>
      <c r="E239" s="203">
        <v>30</v>
      </c>
      <c r="F239" s="23"/>
      <c r="G239" s="132">
        <f t="shared" si="21"/>
        <v>0</v>
      </c>
    </row>
    <row r="240" spans="1:7" x14ac:dyDescent="0.25">
      <c r="A240" s="150" t="s">
        <v>1153</v>
      </c>
      <c r="B240" s="22" t="s">
        <v>441</v>
      </c>
      <c r="C240" s="20" t="s">
        <v>442</v>
      </c>
      <c r="D240" s="22" t="s">
        <v>2</v>
      </c>
      <c r="E240" s="203">
        <v>20</v>
      </c>
      <c r="F240" s="23"/>
      <c r="G240" s="132">
        <f t="shared" si="21"/>
        <v>0</v>
      </c>
    </row>
    <row r="241" spans="1:9" x14ac:dyDescent="0.25">
      <c r="A241" s="150" t="s">
        <v>1154</v>
      </c>
      <c r="B241" s="22" t="s">
        <v>443</v>
      </c>
      <c r="C241" s="20" t="s">
        <v>444</v>
      </c>
      <c r="D241" s="22" t="s">
        <v>2</v>
      </c>
      <c r="E241" s="203">
        <v>10</v>
      </c>
      <c r="F241" s="23"/>
      <c r="G241" s="132">
        <f t="shared" si="21"/>
        <v>0</v>
      </c>
    </row>
    <row r="242" spans="1:9" ht="25.5" x14ac:dyDescent="0.25">
      <c r="A242" s="150" t="s">
        <v>1155</v>
      </c>
      <c r="B242" s="22" t="s">
        <v>445</v>
      </c>
      <c r="C242" s="20" t="s">
        <v>446</v>
      </c>
      <c r="D242" s="22" t="s">
        <v>2</v>
      </c>
      <c r="E242" s="203">
        <v>1</v>
      </c>
      <c r="F242" s="23"/>
      <c r="G242" s="132">
        <f t="shared" si="21"/>
        <v>0</v>
      </c>
    </row>
    <row r="243" spans="1:9" ht="25.5" x14ac:dyDescent="0.25">
      <c r="A243" s="150" t="s">
        <v>1156</v>
      </c>
      <c r="B243" s="22" t="s">
        <v>447</v>
      </c>
      <c r="C243" s="20" t="s">
        <v>448</v>
      </c>
      <c r="D243" s="22" t="s">
        <v>2</v>
      </c>
      <c r="E243" s="203">
        <v>6</v>
      </c>
      <c r="F243" s="23"/>
      <c r="G243" s="132">
        <f t="shared" si="21"/>
        <v>0</v>
      </c>
    </row>
    <row r="244" spans="1:9" x14ac:dyDescent="0.25">
      <c r="A244" s="150" t="s">
        <v>1157</v>
      </c>
      <c r="B244" s="22" t="s">
        <v>451</v>
      </c>
      <c r="C244" s="20" t="s">
        <v>452</v>
      </c>
      <c r="D244" s="22" t="s">
        <v>453</v>
      </c>
      <c r="E244" s="203">
        <v>1</v>
      </c>
      <c r="F244" s="23"/>
      <c r="G244" s="132">
        <f t="shared" si="21"/>
        <v>0</v>
      </c>
    </row>
    <row r="245" spans="1:9" x14ac:dyDescent="0.25">
      <c r="A245" s="150" t="s">
        <v>1158</v>
      </c>
      <c r="B245" s="22" t="s">
        <v>456</v>
      </c>
      <c r="C245" s="20" t="s">
        <v>457</v>
      </c>
      <c r="D245" s="22" t="s">
        <v>2</v>
      </c>
      <c r="E245" s="203">
        <v>1</v>
      </c>
      <c r="F245" s="23"/>
      <c r="G245" s="132">
        <f t="shared" si="21"/>
        <v>0</v>
      </c>
    </row>
    <row r="246" spans="1:9" ht="25.5" x14ac:dyDescent="0.25">
      <c r="A246" s="150" t="s">
        <v>1159</v>
      </c>
      <c r="B246" s="22" t="s">
        <v>458</v>
      </c>
      <c r="C246" s="20" t="s">
        <v>459</v>
      </c>
      <c r="D246" s="22" t="s">
        <v>32</v>
      </c>
      <c r="E246" s="203">
        <v>2</v>
      </c>
      <c r="F246" s="23"/>
      <c r="G246" s="132">
        <f t="shared" si="21"/>
        <v>0</v>
      </c>
    </row>
    <row r="247" spans="1:9" x14ac:dyDescent="0.25">
      <c r="A247" s="150" t="s">
        <v>1160</v>
      </c>
      <c r="B247" s="22" t="s">
        <v>460</v>
      </c>
      <c r="C247" s="20" t="s">
        <v>461</v>
      </c>
      <c r="D247" s="22" t="s">
        <v>453</v>
      </c>
      <c r="E247" s="203">
        <v>1</v>
      </c>
      <c r="F247" s="23"/>
      <c r="G247" s="132">
        <f t="shared" si="21"/>
        <v>0</v>
      </c>
    </row>
    <row r="248" spans="1:9" x14ac:dyDescent="0.25">
      <c r="A248" s="150" t="s">
        <v>1161</v>
      </c>
      <c r="B248" s="22" t="s">
        <v>462</v>
      </c>
      <c r="C248" s="20" t="s">
        <v>463</v>
      </c>
      <c r="D248" s="22" t="s">
        <v>2</v>
      </c>
      <c r="E248" s="203">
        <v>1</v>
      </c>
      <c r="F248" s="23"/>
      <c r="G248" s="132">
        <f t="shared" si="21"/>
        <v>0</v>
      </c>
    </row>
    <row r="249" spans="1:9" x14ac:dyDescent="0.25">
      <c r="A249" s="150" t="s">
        <v>1162</v>
      </c>
      <c r="B249" s="22" t="s">
        <v>464</v>
      </c>
      <c r="C249" s="20" t="s">
        <v>465</v>
      </c>
      <c r="D249" s="22" t="s">
        <v>2</v>
      </c>
      <c r="E249" s="203">
        <v>1</v>
      </c>
      <c r="F249" s="23"/>
      <c r="G249" s="132">
        <f t="shared" si="21"/>
        <v>0</v>
      </c>
    </row>
    <row r="250" spans="1:9" x14ac:dyDescent="0.25">
      <c r="A250" s="150" t="s">
        <v>1163</v>
      </c>
      <c r="B250" s="22" t="s">
        <v>466</v>
      </c>
      <c r="C250" s="20" t="s">
        <v>467</v>
      </c>
      <c r="D250" s="22" t="s">
        <v>2</v>
      </c>
      <c r="E250" s="203">
        <v>1</v>
      </c>
      <c r="F250" s="23"/>
      <c r="G250" s="132">
        <f t="shared" si="21"/>
        <v>0</v>
      </c>
    </row>
    <row r="251" spans="1:9" x14ac:dyDescent="0.25">
      <c r="A251" s="150" t="s">
        <v>1164</v>
      </c>
      <c r="B251" s="22" t="s">
        <v>468</v>
      </c>
      <c r="C251" s="20" t="s">
        <v>469</v>
      </c>
      <c r="D251" s="22" t="s">
        <v>2</v>
      </c>
      <c r="E251" s="203">
        <v>1</v>
      </c>
      <c r="F251" s="23"/>
      <c r="G251" s="132">
        <f t="shared" si="21"/>
        <v>0</v>
      </c>
    </row>
    <row r="252" spans="1:9" s="13" customFormat="1" x14ac:dyDescent="0.25">
      <c r="A252" s="151" t="s">
        <v>234</v>
      </c>
      <c r="B252" s="152"/>
      <c r="C252" s="55" t="s">
        <v>1220</v>
      </c>
      <c r="D252" s="152"/>
      <c r="E252" s="205"/>
      <c r="F252" s="153"/>
      <c r="G252" s="154">
        <f>SUM(G253:G272)</f>
        <v>0</v>
      </c>
      <c r="I252" s="19"/>
    </row>
    <row r="253" spans="1:9" ht="25.5" x14ac:dyDescent="0.25">
      <c r="A253" s="150" t="s">
        <v>1200</v>
      </c>
      <c r="B253" s="22" t="s">
        <v>476</v>
      </c>
      <c r="C253" s="20" t="s">
        <v>477</v>
      </c>
      <c r="D253" s="22" t="s">
        <v>32</v>
      </c>
      <c r="E253" s="203">
        <v>6</v>
      </c>
      <c r="F253" s="23"/>
      <c r="G253" s="132">
        <f t="shared" si="21"/>
        <v>0</v>
      </c>
    </row>
    <row r="254" spans="1:9" x14ac:dyDescent="0.25">
      <c r="A254" s="150" t="s">
        <v>1201</v>
      </c>
      <c r="B254" s="22" t="s">
        <v>478</v>
      </c>
      <c r="C254" s="20" t="s">
        <v>479</v>
      </c>
      <c r="D254" s="22" t="s">
        <v>91</v>
      </c>
      <c r="E254" s="203">
        <v>50</v>
      </c>
      <c r="F254" s="23"/>
      <c r="G254" s="132">
        <f t="shared" si="21"/>
        <v>0</v>
      </c>
    </row>
    <row r="255" spans="1:9" ht="25.5" x14ac:dyDescent="0.25">
      <c r="A255" s="150" t="s">
        <v>1202</v>
      </c>
      <c r="B255" s="22" t="s">
        <v>490</v>
      </c>
      <c r="C255" s="20" t="s">
        <v>491</v>
      </c>
      <c r="D255" s="22" t="s">
        <v>2</v>
      </c>
      <c r="E255" s="203">
        <v>2</v>
      </c>
      <c r="F255" s="23"/>
      <c r="G255" s="132">
        <f t="shared" si="21"/>
        <v>0</v>
      </c>
    </row>
    <row r="256" spans="1:9" ht="25.5" x14ac:dyDescent="0.25">
      <c r="A256" s="150" t="s">
        <v>1203</v>
      </c>
      <c r="B256" s="22" t="s">
        <v>512</v>
      </c>
      <c r="C256" s="20" t="s">
        <v>513</v>
      </c>
      <c r="D256" s="22" t="s">
        <v>2</v>
      </c>
      <c r="E256" s="203">
        <v>20</v>
      </c>
      <c r="F256" s="23"/>
      <c r="G256" s="132">
        <f t="shared" si="21"/>
        <v>0</v>
      </c>
    </row>
    <row r="257" spans="1:7" ht="25.5" x14ac:dyDescent="0.25">
      <c r="A257" s="150" t="s">
        <v>1204</v>
      </c>
      <c r="B257" s="22" t="s">
        <v>514</v>
      </c>
      <c r="C257" s="20" t="s">
        <v>515</v>
      </c>
      <c r="D257" s="22" t="s">
        <v>2</v>
      </c>
      <c r="E257" s="203">
        <v>10</v>
      </c>
      <c r="F257" s="23"/>
      <c r="G257" s="132">
        <f t="shared" si="21"/>
        <v>0</v>
      </c>
    </row>
    <row r="258" spans="1:7" x14ac:dyDescent="0.25">
      <c r="A258" s="150" t="s">
        <v>1205</v>
      </c>
      <c r="B258" s="22" t="s">
        <v>470</v>
      </c>
      <c r="C258" s="20" t="s">
        <v>471</v>
      </c>
      <c r="D258" s="22" t="s">
        <v>2</v>
      </c>
      <c r="E258" s="203">
        <v>1</v>
      </c>
      <c r="F258" s="23"/>
      <c r="G258" s="132">
        <f t="shared" si="21"/>
        <v>0</v>
      </c>
    </row>
    <row r="259" spans="1:7" ht="25.5" x14ac:dyDescent="0.25">
      <c r="A259" s="150" t="s">
        <v>1206</v>
      </c>
      <c r="B259" s="22" t="s">
        <v>472</v>
      </c>
      <c r="C259" s="20" t="s">
        <v>473</v>
      </c>
      <c r="D259" s="22" t="s">
        <v>2</v>
      </c>
      <c r="E259" s="203">
        <v>4</v>
      </c>
      <c r="F259" s="23"/>
      <c r="G259" s="132">
        <f t="shared" ref="G259:G323" si="30">E259*F259</f>
        <v>0</v>
      </c>
    </row>
    <row r="260" spans="1:7" ht="25.5" x14ac:dyDescent="0.25">
      <c r="A260" s="150" t="s">
        <v>1207</v>
      </c>
      <c r="B260" s="22" t="s">
        <v>474</v>
      </c>
      <c r="C260" s="20" t="s">
        <v>475</v>
      </c>
      <c r="D260" s="22" t="s">
        <v>2</v>
      </c>
      <c r="E260" s="203">
        <v>2</v>
      </c>
      <c r="F260" s="23"/>
      <c r="G260" s="132">
        <f t="shared" si="30"/>
        <v>0</v>
      </c>
    </row>
    <row r="261" spans="1:7" ht="25.5" x14ac:dyDescent="0.25">
      <c r="A261" s="150" t="s">
        <v>1208</v>
      </c>
      <c r="B261" s="22" t="s">
        <v>486</v>
      </c>
      <c r="C261" s="20" t="s">
        <v>487</v>
      </c>
      <c r="D261" s="22" t="s">
        <v>2</v>
      </c>
      <c r="E261" s="203">
        <v>10</v>
      </c>
      <c r="F261" s="23"/>
      <c r="G261" s="132">
        <f t="shared" si="30"/>
        <v>0</v>
      </c>
    </row>
    <row r="262" spans="1:7" ht="25.5" x14ac:dyDescent="0.25">
      <c r="A262" s="150" t="s">
        <v>1209</v>
      </c>
      <c r="B262" s="22" t="s">
        <v>488</v>
      </c>
      <c r="C262" s="20" t="s">
        <v>489</v>
      </c>
      <c r="D262" s="22" t="s">
        <v>2</v>
      </c>
      <c r="E262" s="203">
        <v>8</v>
      </c>
      <c r="F262" s="23"/>
      <c r="G262" s="132">
        <f t="shared" si="30"/>
        <v>0</v>
      </c>
    </row>
    <row r="263" spans="1:7" ht="25.5" x14ac:dyDescent="0.25">
      <c r="A263" s="150" t="s">
        <v>1210</v>
      </c>
      <c r="B263" s="22" t="s">
        <v>482</v>
      </c>
      <c r="C263" s="20" t="s">
        <v>483</v>
      </c>
      <c r="D263" s="22" t="s">
        <v>2</v>
      </c>
      <c r="E263" s="203">
        <v>20</v>
      </c>
      <c r="F263" s="23"/>
      <c r="G263" s="132">
        <f t="shared" si="30"/>
        <v>0</v>
      </c>
    </row>
    <row r="264" spans="1:7" ht="25.5" x14ac:dyDescent="0.25">
      <c r="A264" s="150" t="s">
        <v>1211</v>
      </c>
      <c r="B264" s="22" t="s">
        <v>484</v>
      </c>
      <c r="C264" s="20" t="s">
        <v>485</v>
      </c>
      <c r="D264" s="22" t="s">
        <v>2</v>
      </c>
      <c r="E264" s="203">
        <v>10</v>
      </c>
      <c r="F264" s="23"/>
      <c r="G264" s="132">
        <f t="shared" si="30"/>
        <v>0</v>
      </c>
    </row>
    <row r="265" spans="1:7" ht="25.5" x14ac:dyDescent="0.25">
      <c r="A265" s="150" t="s">
        <v>1212</v>
      </c>
      <c r="B265" s="22" t="s">
        <v>492</v>
      </c>
      <c r="C265" s="20" t="s">
        <v>493</v>
      </c>
      <c r="D265" s="22" t="s">
        <v>2</v>
      </c>
      <c r="E265" s="203">
        <v>120</v>
      </c>
      <c r="F265" s="23"/>
      <c r="G265" s="132">
        <f t="shared" si="30"/>
        <v>0</v>
      </c>
    </row>
    <row r="266" spans="1:7" ht="25.5" x14ac:dyDescent="0.25">
      <c r="A266" s="150" t="s">
        <v>1213</v>
      </c>
      <c r="B266" s="22" t="s">
        <v>494</v>
      </c>
      <c r="C266" s="20" t="s">
        <v>495</v>
      </c>
      <c r="D266" s="22" t="s">
        <v>2</v>
      </c>
      <c r="E266" s="203">
        <v>80</v>
      </c>
      <c r="F266" s="23"/>
      <c r="G266" s="132">
        <f t="shared" si="30"/>
        <v>0</v>
      </c>
    </row>
    <row r="267" spans="1:7" ht="25.5" x14ac:dyDescent="0.25">
      <c r="A267" s="150" t="s">
        <v>1214</v>
      </c>
      <c r="B267" s="22" t="s">
        <v>496</v>
      </c>
      <c r="C267" s="20" t="s">
        <v>497</v>
      </c>
      <c r="D267" s="22" t="s">
        <v>2</v>
      </c>
      <c r="E267" s="203">
        <v>60</v>
      </c>
      <c r="F267" s="23"/>
      <c r="G267" s="132">
        <f t="shared" si="30"/>
        <v>0</v>
      </c>
    </row>
    <row r="268" spans="1:7" x14ac:dyDescent="0.25">
      <c r="A268" s="150" t="s">
        <v>1215</v>
      </c>
      <c r="B268" s="22" t="s">
        <v>502</v>
      </c>
      <c r="C268" s="20" t="s">
        <v>503</v>
      </c>
      <c r="D268" s="22" t="s">
        <v>2</v>
      </c>
      <c r="E268" s="203">
        <v>10</v>
      </c>
      <c r="F268" s="23"/>
      <c r="G268" s="132">
        <f t="shared" si="30"/>
        <v>0</v>
      </c>
    </row>
    <row r="269" spans="1:7" x14ac:dyDescent="0.25">
      <c r="A269" s="150" t="s">
        <v>1216</v>
      </c>
      <c r="B269" s="22" t="s">
        <v>504</v>
      </c>
      <c r="C269" s="20" t="s">
        <v>505</v>
      </c>
      <c r="D269" s="22" t="s">
        <v>2</v>
      </c>
      <c r="E269" s="203">
        <v>20</v>
      </c>
      <c r="F269" s="23"/>
      <c r="G269" s="132">
        <f t="shared" si="30"/>
        <v>0</v>
      </c>
    </row>
    <row r="270" spans="1:7" x14ac:dyDescent="0.25">
      <c r="A270" s="150" t="s">
        <v>1217</v>
      </c>
      <c r="B270" s="22" t="s">
        <v>506</v>
      </c>
      <c r="C270" s="20" t="s">
        <v>507</v>
      </c>
      <c r="D270" s="22" t="s">
        <v>2</v>
      </c>
      <c r="E270" s="203">
        <v>6</v>
      </c>
      <c r="F270" s="23"/>
      <c r="G270" s="132">
        <f t="shared" si="30"/>
        <v>0</v>
      </c>
    </row>
    <row r="271" spans="1:7" ht="25.5" x14ac:dyDescent="0.25">
      <c r="A271" s="150" t="s">
        <v>1218</v>
      </c>
      <c r="B271" s="22" t="s">
        <v>508</v>
      </c>
      <c r="C271" s="20" t="s">
        <v>509</v>
      </c>
      <c r="D271" s="22" t="s">
        <v>2</v>
      </c>
      <c r="E271" s="203">
        <v>10</v>
      </c>
      <c r="F271" s="23"/>
      <c r="G271" s="132">
        <f t="shared" si="30"/>
        <v>0</v>
      </c>
    </row>
    <row r="272" spans="1:7" ht="38.25" x14ac:dyDescent="0.25">
      <c r="A272" s="150" t="s">
        <v>1219</v>
      </c>
      <c r="B272" s="22" t="s">
        <v>510</v>
      </c>
      <c r="C272" s="20" t="s">
        <v>511</v>
      </c>
      <c r="D272" s="22" t="s">
        <v>2</v>
      </c>
      <c r="E272" s="203">
        <v>2</v>
      </c>
      <c r="F272" s="23"/>
      <c r="G272" s="132">
        <f t="shared" si="30"/>
        <v>0</v>
      </c>
    </row>
    <row r="273" spans="1:9" s="13" customFormat="1" ht="25.5" x14ac:dyDescent="0.25">
      <c r="A273" s="151" t="s">
        <v>241</v>
      </c>
      <c r="B273" s="152"/>
      <c r="C273" s="55" t="s">
        <v>1221</v>
      </c>
      <c r="D273" s="152"/>
      <c r="E273" s="205"/>
      <c r="F273" s="153"/>
      <c r="G273" s="154">
        <f>SUM(G274:G291)</f>
        <v>0</v>
      </c>
      <c r="I273" s="19"/>
    </row>
    <row r="274" spans="1:9" x14ac:dyDescent="0.25">
      <c r="A274" s="150" t="s">
        <v>1222</v>
      </c>
      <c r="B274" s="22" t="s">
        <v>516</v>
      </c>
      <c r="C274" s="20" t="s">
        <v>517</v>
      </c>
      <c r="D274" s="22" t="s">
        <v>37</v>
      </c>
      <c r="E274" s="203">
        <v>4500</v>
      </c>
      <c r="F274" s="23"/>
      <c r="G274" s="132">
        <f t="shared" ref="G274" si="31">E274*F274</f>
        <v>0</v>
      </c>
    </row>
    <row r="275" spans="1:9" x14ac:dyDescent="0.25">
      <c r="A275" s="150" t="s">
        <v>1223</v>
      </c>
      <c r="B275" s="22" t="s">
        <v>518</v>
      </c>
      <c r="C275" s="20" t="s">
        <v>519</v>
      </c>
      <c r="D275" s="22" t="s">
        <v>37</v>
      </c>
      <c r="E275" s="203">
        <v>750</v>
      </c>
      <c r="F275" s="23"/>
      <c r="G275" s="132">
        <f t="shared" si="30"/>
        <v>0</v>
      </c>
    </row>
    <row r="276" spans="1:9" ht="25.5" x14ac:dyDescent="0.25">
      <c r="A276" s="150" t="s">
        <v>1224</v>
      </c>
      <c r="B276" s="22" t="s">
        <v>520</v>
      </c>
      <c r="C276" s="20" t="s">
        <v>521</v>
      </c>
      <c r="D276" s="22" t="s">
        <v>37</v>
      </c>
      <c r="E276" s="203">
        <v>804</v>
      </c>
      <c r="F276" s="23"/>
      <c r="G276" s="132">
        <f t="shared" si="30"/>
        <v>0</v>
      </c>
    </row>
    <row r="277" spans="1:9" ht="25.5" x14ac:dyDescent="0.25">
      <c r="A277" s="150" t="s">
        <v>1225</v>
      </c>
      <c r="B277" s="22" t="s">
        <v>522</v>
      </c>
      <c r="C277" s="20" t="s">
        <v>523</v>
      </c>
      <c r="D277" s="22" t="s">
        <v>37</v>
      </c>
      <c r="E277" s="203">
        <v>210</v>
      </c>
      <c r="F277" s="23"/>
      <c r="G277" s="132">
        <f t="shared" si="30"/>
        <v>0</v>
      </c>
    </row>
    <row r="278" spans="1:9" ht="25.5" x14ac:dyDescent="0.25">
      <c r="A278" s="150" t="s">
        <v>1226</v>
      </c>
      <c r="B278" s="22" t="s">
        <v>524</v>
      </c>
      <c r="C278" s="20" t="s">
        <v>525</v>
      </c>
      <c r="D278" s="22" t="s">
        <v>37</v>
      </c>
      <c r="E278" s="203">
        <v>165</v>
      </c>
      <c r="F278" s="23"/>
      <c r="G278" s="132">
        <f t="shared" si="30"/>
        <v>0</v>
      </c>
    </row>
    <row r="279" spans="1:9" ht="25.5" x14ac:dyDescent="0.25">
      <c r="A279" s="150" t="s">
        <v>1227</v>
      </c>
      <c r="B279" s="22" t="s">
        <v>526</v>
      </c>
      <c r="C279" s="20" t="s">
        <v>527</v>
      </c>
      <c r="D279" s="22" t="s">
        <v>37</v>
      </c>
      <c r="E279" s="203">
        <v>330</v>
      </c>
      <c r="F279" s="23"/>
      <c r="G279" s="132">
        <f t="shared" si="30"/>
        <v>0</v>
      </c>
    </row>
    <row r="280" spans="1:9" ht="25.5" x14ac:dyDescent="0.25">
      <c r="A280" s="150" t="s">
        <v>1228</v>
      </c>
      <c r="B280" s="22" t="s">
        <v>528</v>
      </c>
      <c r="C280" s="20" t="s">
        <v>529</v>
      </c>
      <c r="D280" s="22" t="s">
        <v>37</v>
      </c>
      <c r="E280" s="203">
        <v>195</v>
      </c>
      <c r="F280" s="23"/>
      <c r="G280" s="132">
        <f t="shared" si="30"/>
        <v>0</v>
      </c>
    </row>
    <row r="281" spans="1:9" ht="25.5" x14ac:dyDescent="0.25">
      <c r="A281" s="150" t="s">
        <v>1229</v>
      </c>
      <c r="B281" s="22" t="s">
        <v>530</v>
      </c>
      <c r="C281" s="20" t="s">
        <v>531</v>
      </c>
      <c r="D281" s="22" t="s">
        <v>37</v>
      </c>
      <c r="E281" s="203">
        <v>225</v>
      </c>
      <c r="F281" s="23"/>
      <c r="G281" s="132">
        <f t="shared" si="30"/>
        <v>0</v>
      </c>
    </row>
    <row r="282" spans="1:9" ht="25.5" x14ac:dyDescent="0.25">
      <c r="A282" s="150" t="s">
        <v>1230</v>
      </c>
      <c r="B282" s="22" t="s">
        <v>532</v>
      </c>
      <c r="C282" s="20" t="s">
        <v>533</v>
      </c>
      <c r="D282" s="22" t="s">
        <v>37</v>
      </c>
      <c r="E282" s="203">
        <v>300</v>
      </c>
      <c r="F282" s="23"/>
      <c r="G282" s="132">
        <f t="shared" si="30"/>
        <v>0</v>
      </c>
    </row>
    <row r="283" spans="1:9" ht="25.5" x14ac:dyDescent="0.25">
      <c r="A283" s="150" t="s">
        <v>1231</v>
      </c>
      <c r="B283" s="22" t="s">
        <v>536</v>
      </c>
      <c r="C283" s="20" t="s">
        <v>537</v>
      </c>
      <c r="D283" s="22" t="s">
        <v>37</v>
      </c>
      <c r="E283" s="203">
        <v>900</v>
      </c>
      <c r="F283" s="23"/>
      <c r="G283" s="132">
        <f t="shared" si="30"/>
        <v>0</v>
      </c>
    </row>
    <row r="284" spans="1:9" ht="25.5" x14ac:dyDescent="0.25">
      <c r="A284" s="150" t="s">
        <v>1232</v>
      </c>
      <c r="B284" s="22" t="s">
        <v>538</v>
      </c>
      <c r="C284" s="20" t="s">
        <v>539</v>
      </c>
      <c r="D284" s="22" t="s">
        <v>37</v>
      </c>
      <c r="E284" s="203">
        <v>900</v>
      </c>
      <c r="F284" s="23"/>
      <c r="G284" s="132">
        <f t="shared" si="30"/>
        <v>0</v>
      </c>
    </row>
    <row r="285" spans="1:9" ht="25.5" x14ac:dyDescent="0.25">
      <c r="A285" s="150" t="s">
        <v>1233</v>
      </c>
      <c r="B285" s="22" t="s">
        <v>540</v>
      </c>
      <c r="C285" s="20" t="s">
        <v>541</v>
      </c>
      <c r="D285" s="22" t="s">
        <v>37</v>
      </c>
      <c r="E285" s="203">
        <v>1050</v>
      </c>
      <c r="F285" s="23"/>
      <c r="G285" s="132">
        <f t="shared" si="30"/>
        <v>0</v>
      </c>
    </row>
    <row r="286" spans="1:9" ht="25.5" x14ac:dyDescent="0.25">
      <c r="A286" s="150" t="s">
        <v>1234</v>
      </c>
      <c r="B286" s="22" t="s">
        <v>542</v>
      </c>
      <c r="C286" s="20" t="s">
        <v>543</v>
      </c>
      <c r="D286" s="22" t="s">
        <v>37</v>
      </c>
      <c r="E286" s="203">
        <v>300</v>
      </c>
      <c r="F286" s="23"/>
      <c r="G286" s="132">
        <f t="shared" si="30"/>
        <v>0</v>
      </c>
    </row>
    <row r="287" spans="1:9" ht="25.5" x14ac:dyDescent="0.25">
      <c r="A287" s="150" t="s">
        <v>1235</v>
      </c>
      <c r="B287" s="22" t="s">
        <v>546</v>
      </c>
      <c r="C287" s="20" t="s">
        <v>547</v>
      </c>
      <c r="D287" s="22" t="s">
        <v>37</v>
      </c>
      <c r="E287" s="203">
        <v>900</v>
      </c>
      <c r="F287" s="23"/>
      <c r="G287" s="132">
        <f t="shared" si="30"/>
        <v>0</v>
      </c>
    </row>
    <row r="288" spans="1:9" ht="25.5" x14ac:dyDescent="0.25">
      <c r="A288" s="150" t="s">
        <v>1236</v>
      </c>
      <c r="B288" s="22" t="s">
        <v>548</v>
      </c>
      <c r="C288" s="20" t="s">
        <v>549</v>
      </c>
      <c r="D288" s="22" t="s">
        <v>37</v>
      </c>
      <c r="E288" s="203">
        <v>600</v>
      </c>
      <c r="F288" s="23"/>
      <c r="G288" s="132">
        <f t="shared" si="30"/>
        <v>0</v>
      </c>
    </row>
    <row r="289" spans="1:9" ht="25.5" x14ac:dyDescent="0.25">
      <c r="A289" s="150" t="s">
        <v>1237</v>
      </c>
      <c r="B289" s="22" t="s">
        <v>556</v>
      </c>
      <c r="C289" s="20" t="s">
        <v>557</v>
      </c>
      <c r="D289" s="22" t="s">
        <v>37</v>
      </c>
      <c r="E289" s="203">
        <v>900</v>
      </c>
      <c r="F289" s="23"/>
      <c r="G289" s="132">
        <f t="shared" si="30"/>
        <v>0</v>
      </c>
    </row>
    <row r="290" spans="1:9" ht="25.5" x14ac:dyDescent="0.25">
      <c r="A290" s="150" t="s">
        <v>1238</v>
      </c>
      <c r="B290" s="22" t="s">
        <v>558</v>
      </c>
      <c r="C290" s="20" t="s">
        <v>559</v>
      </c>
      <c r="D290" s="22" t="s">
        <v>37</v>
      </c>
      <c r="E290" s="203">
        <v>900</v>
      </c>
      <c r="F290" s="23"/>
      <c r="G290" s="132">
        <f t="shared" si="30"/>
        <v>0</v>
      </c>
    </row>
    <row r="291" spans="1:9" x14ac:dyDescent="0.25">
      <c r="A291" s="150" t="s">
        <v>1239</v>
      </c>
      <c r="B291" s="22" t="s">
        <v>560</v>
      </c>
      <c r="C291" s="20" t="s">
        <v>561</v>
      </c>
      <c r="D291" s="22" t="s">
        <v>2</v>
      </c>
      <c r="E291" s="203">
        <v>300</v>
      </c>
      <c r="F291" s="23"/>
      <c r="G291" s="132">
        <f t="shared" si="30"/>
        <v>0</v>
      </c>
    </row>
    <row r="292" spans="1:9" s="13" customFormat="1" ht="25.5" x14ac:dyDescent="0.25">
      <c r="A292" s="151" t="s">
        <v>242</v>
      </c>
      <c r="B292" s="152"/>
      <c r="C292" s="55" t="s">
        <v>562</v>
      </c>
      <c r="D292" s="152"/>
      <c r="E292" s="205"/>
      <c r="F292" s="153"/>
      <c r="G292" s="154">
        <f>SUM(G293:G310)</f>
        <v>0</v>
      </c>
      <c r="I292" s="19"/>
    </row>
    <row r="293" spans="1:9" ht="25.5" x14ac:dyDescent="0.25">
      <c r="A293" s="150" t="s">
        <v>1240</v>
      </c>
      <c r="B293" s="22" t="s">
        <v>563</v>
      </c>
      <c r="C293" s="20" t="s">
        <v>564</v>
      </c>
      <c r="D293" s="22" t="s">
        <v>37</v>
      </c>
      <c r="E293" s="203">
        <v>23200</v>
      </c>
      <c r="F293" s="23"/>
      <c r="G293" s="132">
        <f t="shared" ref="G293" si="32">E293*F293</f>
        <v>0</v>
      </c>
    </row>
    <row r="294" spans="1:9" ht="25.5" x14ac:dyDescent="0.25">
      <c r="A294" s="150" t="s">
        <v>1241</v>
      </c>
      <c r="B294" s="22" t="s">
        <v>565</v>
      </c>
      <c r="C294" s="20" t="s">
        <v>566</v>
      </c>
      <c r="D294" s="22" t="s">
        <v>37</v>
      </c>
      <c r="E294" s="203">
        <v>1460</v>
      </c>
      <c r="F294" s="23"/>
      <c r="G294" s="132">
        <f t="shared" si="30"/>
        <v>0</v>
      </c>
    </row>
    <row r="295" spans="1:9" ht="25.5" x14ac:dyDescent="0.25">
      <c r="A295" s="150" t="s">
        <v>1242</v>
      </c>
      <c r="B295" s="22" t="s">
        <v>567</v>
      </c>
      <c r="C295" s="20" t="s">
        <v>568</v>
      </c>
      <c r="D295" s="22" t="s">
        <v>37</v>
      </c>
      <c r="E295" s="203">
        <v>4000</v>
      </c>
      <c r="F295" s="23"/>
      <c r="G295" s="132">
        <f t="shared" si="30"/>
        <v>0</v>
      </c>
    </row>
    <row r="296" spans="1:9" ht="25.5" x14ac:dyDescent="0.25">
      <c r="A296" s="150" t="s">
        <v>1243</v>
      </c>
      <c r="B296" s="22" t="s">
        <v>603</v>
      </c>
      <c r="C296" s="20" t="s">
        <v>604</v>
      </c>
      <c r="D296" s="22" t="s">
        <v>37</v>
      </c>
      <c r="E296" s="203">
        <v>3200</v>
      </c>
      <c r="F296" s="23"/>
      <c r="G296" s="132">
        <f t="shared" si="30"/>
        <v>0</v>
      </c>
    </row>
    <row r="297" spans="1:9" ht="25.5" x14ac:dyDescent="0.25">
      <c r="A297" s="150" t="s">
        <v>1244</v>
      </c>
      <c r="B297" s="22" t="s">
        <v>605</v>
      </c>
      <c r="C297" s="20" t="s">
        <v>606</v>
      </c>
      <c r="D297" s="22" t="s">
        <v>37</v>
      </c>
      <c r="E297" s="203">
        <v>2000</v>
      </c>
      <c r="F297" s="23"/>
      <c r="G297" s="132">
        <f t="shared" si="30"/>
        <v>0</v>
      </c>
    </row>
    <row r="298" spans="1:9" ht="25.5" x14ac:dyDescent="0.25">
      <c r="A298" s="150" t="s">
        <v>1245</v>
      </c>
      <c r="B298" s="22" t="s">
        <v>607</v>
      </c>
      <c r="C298" s="20" t="s">
        <v>608</v>
      </c>
      <c r="D298" s="22" t="s">
        <v>37</v>
      </c>
      <c r="E298" s="203">
        <v>960</v>
      </c>
      <c r="F298" s="23"/>
      <c r="G298" s="132">
        <f t="shared" si="30"/>
        <v>0</v>
      </c>
    </row>
    <row r="299" spans="1:9" ht="25.5" x14ac:dyDescent="0.25">
      <c r="A299" s="150" t="s">
        <v>1246</v>
      </c>
      <c r="B299" s="22" t="s">
        <v>609</v>
      </c>
      <c r="C299" s="20" t="s">
        <v>610</v>
      </c>
      <c r="D299" s="22" t="s">
        <v>37</v>
      </c>
      <c r="E299" s="203">
        <v>480</v>
      </c>
      <c r="F299" s="23"/>
      <c r="G299" s="132">
        <f t="shared" si="30"/>
        <v>0</v>
      </c>
    </row>
    <row r="300" spans="1:9" ht="25.5" x14ac:dyDescent="0.25">
      <c r="A300" s="150" t="s">
        <v>1247</v>
      </c>
      <c r="B300" s="22" t="s">
        <v>611</v>
      </c>
      <c r="C300" s="20" t="s">
        <v>612</v>
      </c>
      <c r="D300" s="22" t="s">
        <v>37</v>
      </c>
      <c r="E300" s="203">
        <v>480</v>
      </c>
      <c r="F300" s="23"/>
      <c r="G300" s="132">
        <f t="shared" si="30"/>
        <v>0</v>
      </c>
    </row>
    <row r="301" spans="1:9" ht="25.5" x14ac:dyDescent="0.25">
      <c r="A301" s="150" t="s">
        <v>1248</v>
      </c>
      <c r="B301" s="22" t="s">
        <v>613</v>
      </c>
      <c r="C301" s="20" t="s">
        <v>614</v>
      </c>
      <c r="D301" s="22" t="s">
        <v>37</v>
      </c>
      <c r="E301" s="203">
        <v>480</v>
      </c>
      <c r="F301" s="23"/>
      <c r="G301" s="132">
        <f t="shared" ref="G301" si="33">E301*F301</f>
        <v>0</v>
      </c>
    </row>
    <row r="302" spans="1:9" ht="25.5" x14ac:dyDescent="0.25">
      <c r="A302" s="150" t="s">
        <v>1249</v>
      </c>
      <c r="B302" s="22" t="s">
        <v>615</v>
      </c>
      <c r="C302" s="20" t="s">
        <v>616</v>
      </c>
      <c r="D302" s="22" t="s">
        <v>37</v>
      </c>
      <c r="E302" s="203">
        <v>880</v>
      </c>
      <c r="F302" s="23"/>
      <c r="G302" s="132">
        <f t="shared" si="30"/>
        <v>0</v>
      </c>
    </row>
    <row r="303" spans="1:9" x14ac:dyDescent="0.25">
      <c r="A303" s="150" t="s">
        <v>1250</v>
      </c>
      <c r="B303" s="22" t="s">
        <v>579</v>
      </c>
      <c r="C303" s="20" t="s">
        <v>580</v>
      </c>
      <c r="D303" s="22" t="s">
        <v>2</v>
      </c>
      <c r="E303" s="203">
        <v>720</v>
      </c>
      <c r="F303" s="23"/>
      <c r="G303" s="132">
        <f t="shared" si="30"/>
        <v>0</v>
      </c>
    </row>
    <row r="304" spans="1:9" x14ac:dyDescent="0.25">
      <c r="A304" s="150" t="s">
        <v>1251</v>
      </c>
      <c r="B304" s="22" t="s">
        <v>581</v>
      </c>
      <c r="C304" s="20" t="s">
        <v>582</v>
      </c>
      <c r="D304" s="22" t="s">
        <v>2</v>
      </c>
      <c r="E304" s="203">
        <v>144</v>
      </c>
      <c r="F304" s="23"/>
      <c r="G304" s="132">
        <f t="shared" si="30"/>
        <v>0</v>
      </c>
    </row>
    <row r="305" spans="1:9" x14ac:dyDescent="0.25">
      <c r="A305" s="150" t="s">
        <v>1252</v>
      </c>
      <c r="B305" s="22" t="s">
        <v>583</v>
      </c>
      <c r="C305" s="20" t="s">
        <v>584</v>
      </c>
      <c r="D305" s="22" t="s">
        <v>2</v>
      </c>
      <c r="E305" s="203">
        <v>12</v>
      </c>
      <c r="F305" s="23"/>
      <c r="G305" s="132">
        <f t="shared" si="30"/>
        <v>0</v>
      </c>
    </row>
    <row r="306" spans="1:9" x14ac:dyDescent="0.25">
      <c r="A306" s="150" t="s">
        <v>1253</v>
      </c>
      <c r="B306" s="22" t="s">
        <v>585</v>
      </c>
      <c r="C306" s="20" t="s">
        <v>586</v>
      </c>
      <c r="D306" s="22" t="s">
        <v>2</v>
      </c>
      <c r="E306" s="203">
        <v>12</v>
      </c>
      <c r="F306" s="23"/>
      <c r="G306" s="132">
        <f t="shared" si="30"/>
        <v>0</v>
      </c>
    </row>
    <row r="307" spans="1:9" x14ac:dyDescent="0.25">
      <c r="A307" s="150" t="s">
        <v>1254</v>
      </c>
      <c r="B307" s="22" t="s">
        <v>587</v>
      </c>
      <c r="C307" s="20" t="s">
        <v>588</v>
      </c>
      <c r="D307" s="22" t="s">
        <v>2</v>
      </c>
      <c r="E307" s="203">
        <v>36</v>
      </c>
      <c r="F307" s="23"/>
      <c r="G307" s="132">
        <f t="shared" si="30"/>
        <v>0</v>
      </c>
    </row>
    <row r="308" spans="1:9" x14ac:dyDescent="0.25">
      <c r="A308" s="150" t="s">
        <v>1255</v>
      </c>
      <c r="B308" s="22" t="s">
        <v>589</v>
      </c>
      <c r="C308" s="20" t="s">
        <v>590</v>
      </c>
      <c r="D308" s="22" t="s">
        <v>2</v>
      </c>
      <c r="E308" s="203">
        <v>36</v>
      </c>
      <c r="F308" s="23"/>
      <c r="G308" s="132">
        <f t="shared" si="30"/>
        <v>0</v>
      </c>
    </row>
    <row r="309" spans="1:9" x14ac:dyDescent="0.25">
      <c r="A309" s="150" t="s">
        <v>1256</v>
      </c>
      <c r="B309" s="22" t="s">
        <v>591</v>
      </c>
      <c r="C309" s="20" t="s">
        <v>592</v>
      </c>
      <c r="D309" s="22" t="s">
        <v>2</v>
      </c>
      <c r="E309" s="203">
        <v>8</v>
      </c>
      <c r="F309" s="23"/>
      <c r="G309" s="132">
        <f t="shared" si="30"/>
        <v>0</v>
      </c>
    </row>
    <row r="310" spans="1:9" x14ac:dyDescent="0.25">
      <c r="A310" s="150" t="s">
        <v>1257</v>
      </c>
      <c r="B310" s="22" t="s">
        <v>593</v>
      </c>
      <c r="C310" s="20" t="s">
        <v>594</v>
      </c>
      <c r="D310" s="22" t="s">
        <v>2</v>
      </c>
      <c r="E310" s="203">
        <v>24</v>
      </c>
      <c r="F310" s="23"/>
      <c r="G310" s="132">
        <f t="shared" si="30"/>
        <v>0</v>
      </c>
    </row>
    <row r="311" spans="1:9" s="13" customFormat="1" ht="25.5" x14ac:dyDescent="0.25">
      <c r="A311" s="151" t="s">
        <v>243</v>
      </c>
      <c r="B311" s="152"/>
      <c r="C311" s="55" t="s">
        <v>1277</v>
      </c>
      <c r="D311" s="152"/>
      <c r="E311" s="205"/>
      <c r="F311" s="153"/>
      <c r="G311" s="154">
        <f>SUM(G312:G330)</f>
        <v>0</v>
      </c>
      <c r="I311" s="19"/>
    </row>
    <row r="312" spans="1:9" x14ac:dyDescent="0.25">
      <c r="A312" s="150" t="s">
        <v>1258</v>
      </c>
      <c r="B312" s="22" t="s">
        <v>629</v>
      </c>
      <c r="C312" s="20" t="s">
        <v>630</v>
      </c>
      <c r="D312" s="22" t="s">
        <v>2</v>
      </c>
      <c r="E312" s="203">
        <v>900</v>
      </c>
      <c r="F312" s="23"/>
      <c r="G312" s="132">
        <f t="shared" ref="G312" si="34">E312*F312</f>
        <v>0</v>
      </c>
    </row>
    <row r="313" spans="1:9" x14ac:dyDescent="0.25">
      <c r="A313" s="150" t="s">
        <v>1259</v>
      </c>
      <c r="B313" s="22" t="s">
        <v>631</v>
      </c>
      <c r="C313" s="20" t="s">
        <v>632</v>
      </c>
      <c r="D313" s="22" t="s">
        <v>2</v>
      </c>
      <c r="E313" s="203">
        <v>270</v>
      </c>
      <c r="F313" s="23"/>
      <c r="G313" s="132">
        <f t="shared" si="30"/>
        <v>0</v>
      </c>
    </row>
    <row r="314" spans="1:9" x14ac:dyDescent="0.25">
      <c r="A314" s="150" t="s">
        <v>1260</v>
      </c>
      <c r="B314" s="22" t="s">
        <v>633</v>
      </c>
      <c r="C314" s="20" t="s">
        <v>634</v>
      </c>
      <c r="D314" s="22" t="s">
        <v>2</v>
      </c>
      <c r="E314" s="203">
        <v>540</v>
      </c>
      <c r="F314" s="23"/>
      <c r="G314" s="132">
        <f t="shared" si="30"/>
        <v>0</v>
      </c>
    </row>
    <row r="315" spans="1:9" x14ac:dyDescent="0.25">
      <c r="A315" s="150" t="s">
        <v>1261</v>
      </c>
      <c r="B315" s="22" t="s">
        <v>639</v>
      </c>
      <c r="C315" s="20" t="s">
        <v>640</v>
      </c>
      <c r="D315" s="22" t="s">
        <v>41</v>
      </c>
      <c r="E315" s="203">
        <v>585</v>
      </c>
      <c r="F315" s="23"/>
      <c r="G315" s="132">
        <f t="shared" si="30"/>
        <v>0</v>
      </c>
    </row>
    <row r="316" spans="1:9" x14ac:dyDescent="0.25">
      <c r="A316" s="150" t="s">
        <v>1262</v>
      </c>
      <c r="B316" s="22" t="s">
        <v>641</v>
      </c>
      <c r="C316" s="20" t="s">
        <v>642</v>
      </c>
      <c r="D316" s="22" t="s">
        <v>41</v>
      </c>
      <c r="E316" s="203">
        <v>135</v>
      </c>
      <c r="F316" s="23"/>
      <c r="G316" s="132">
        <f t="shared" si="30"/>
        <v>0</v>
      </c>
    </row>
    <row r="317" spans="1:9" x14ac:dyDescent="0.25">
      <c r="A317" s="150" t="s">
        <v>1263</v>
      </c>
      <c r="B317" s="22" t="s">
        <v>635</v>
      </c>
      <c r="C317" s="20" t="s">
        <v>636</v>
      </c>
      <c r="D317" s="22" t="s">
        <v>2</v>
      </c>
      <c r="E317" s="203">
        <v>225</v>
      </c>
      <c r="F317" s="23"/>
      <c r="G317" s="132">
        <f t="shared" si="30"/>
        <v>0</v>
      </c>
    </row>
    <row r="318" spans="1:9" x14ac:dyDescent="0.25">
      <c r="A318" s="150" t="s">
        <v>1264</v>
      </c>
      <c r="B318" s="22" t="s">
        <v>637</v>
      </c>
      <c r="C318" s="20" t="s">
        <v>638</v>
      </c>
      <c r="D318" s="22" t="s">
        <v>2</v>
      </c>
      <c r="E318" s="203">
        <v>225</v>
      </c>
      <c r="F318" s="23"/>
      <c r="G318" s="132">
        <f t="shared" si="30"/>
        <v>0</v>
      </c>
    </row>
    <row r="319" spans="1:9" x14ac:dyDescent="0.25">
      <c r="A319" s="150" t="s">
        <v>1265</v>
      </c>
      <c r="B319" s="22" t="s">
        <v>643</v>
      </c>
      <c r="C319" s="20" t="s">
        <v>644</v>
      </c>
      <c r="D319" s="22" t="s">
        <v>41</v>
      </c>
      <c r="E319" s="203">
        <v>70</v>
      </c>
      <c r="F319" s="23"/>
      <c r="G319" s="132">
        <f t="shared" si="30"/>
        <v>0</v>
      </c>
    </row>
    <row r="320" spans="1:9" x14ac:dyDescent="0.25">
      <c r="A320" s="150" t="s">
        <v>1266</v>
      </c>
      <c r="B320" s="22" t="s">
        <v>645</v>
      </c>
      <c r="C320" s="20" t="s">
        <v>646</v>
      </c>
      <c r="D320" s="22" t="s">
        <v>41</v>
      </c>
      <c r="E320" s="203">
        <v>70</v>
      </c>
      <c r="F320" s="23"/>
      <c r="G320" s="132">
        <f t="shared" si="30"/>
        <v>0</v>
      </c>
    </row>
    <row r="321" spans="1:11" x14ac:dyDescent="0.25">
      <c r="A321" s="150" t="s">
        <v>1267</v>
      </c>
      <c r="B321" s="22" t="s">
        <v>647</v>
      </c>
      <c r="C321" s="20" t="s">
        <v>648</v>
      </c>
      <c r="D321" s="22" t="s">
        <v>41</v>
      </c>
      <c r="E321" s="203">
        <v>45</v>
      </c>
      <c r="F321" s="23"/>
      <c r="G321" s="132">
        <f t="shared" si="30"/>
        <v>0</v>
      </c>
    </row>
    <row r="322" spans="1:11" x14ac:dyDescent="0.25">
      <c r="A322" s="150" t="s">
        <v>1268</v>
      </c>
      <c r="B322" s="22" t="s">
        <v>651</v>
      </c>
      <c r="C322" s="20" t="s">
        <v>652</v>
      </c>
      <c r="D322" s="22" t="s">
        <v>41</v>
      </c>
      <c r="E322" s="203">
        <v>270</v>
      </c>
      <c r="F322" s="23"/>
      <c r="G322" s="132">
        <f t="shared" si="30"/>
        <v>0</v>
      </c>
    </row>
    <row r="323" spans="1:11" x14ac:dyDescent="0.25">
      <c r="A323" s="150" t="s">
        <v>1269</v>
      </c>
      <c r="B323" s="22" t="s">
        <v>653</v>
      </c>
      <c r="C323" s="20" t="s">
        <v>654</v>
      </c>
      <c r="D323" s="22" t="s">
        <v>2</v>
      </c>
      <c r="E323" s="203">
        <v>27</v>
      </c>
      <c r="F323" s="23"/>
      <c r="G323" s="132">
        <f t="shared" si="30"/>
        <v>0</v>
      </c>
    </row>
    <row r="324" spans="1:11" x14ac:dyDescent="0.25">
      <c r="A324" s="150" t="s">
        <v>1270</v>
      </c>
      <c r="B324" s="22" t="s">
        <v>655</v>
      </c>
      <c r="C324" s="20" t="s">
        <v>656</v>
      </c>
      <c r="D324" s="22" t="s">
        <v>2</v>
      </c>
      <c r="E324" s="203">
        <v>27</v>
      </c>
      <c r="F324" s="23"/>
      <c r="G324" s="132">
        <f t="shared" ref="G324:G387" si="35">E324*F324</f>
        <v>0</v>
      </c>
    </row>
    <row r="325" spans="1:11" x14ac:dyDescent="0.25">
      <c r="A325" s="150" t="s">
        <v>1271</v>
      </c>
      <c r="B325" s="22" t="s">
        <v>657</v>
      </c>
      <c r="C325" s="20" t="s">
        <v>658</v>
      </c>
      <c r="D325" s="22" t="s">
        <v>2</v>
      </c>
      <c r="E325" s="203">
        <v>27</v>
      </c>
      <c r="F325" s="23"/>
      <c r="G325" s="132">
        <f t="shared" si="35"/>
        <v>0</v>
      </c>
    </row>
    <row r="326" spans="1:11" x14ac:dyDescent="0.25">
      <c r="A326" s="150" t="s">
        <v>1272</v>
      </c>
      <c r="B326" s="22" t="s">
        <v>659</v>
      </c>
      <c r="C326" s="20" t="s">
        <v>660</v>
      </c>
      <c r="D326" s="22" t="s">
        <v>2</v>
      </c>
      <c r="E326" s="203">
        <v>27</v>
      </c>
      <c r="F326" s="23"/>
      <c r="G326" s="132">
        <f t="shared" si="35"/>
        <v>0</v>
      </c>
    </row>
    <row r="327" spans="1:11" x14ac:dyDescent="0.25">
      <c r="A327" s="150" t="s">
        <v>1273</v>
      </c>
      <c r="B327" s="22" t="s">
        <v>661</v>
      </c>
      <c r="C327" s="20" t="s">
        <v>662</v>
      </c>
      <c r="D327" s="22" t="s">
        <v>2</v>
      </c>
      <c r="E327" s="203">
        <v>27</v>
      </c>
      <c r="F327" s="23"/>
      <c r="G327" s="132">
        <f t="shared" si="35"/>
        <v>0</v>
      </c>
    </row>
    <row r="328" spans="1:11" x14ac:dyDescent="0.25">
      <c r="A328" s="150" t="s">
        <v>1274</v>
      </c>
      <c r="B328" s="22" t="s">
        <v>663</v>
      </c>
      <c r="C328" s="20" t="s">
        <v>664</v>
      </c>
      <c r="D328" s="22" t="s">
        <v>2</v>
      </c>
      <c r="E328" s="203">
        <v>27</v>
      </c>
      <c r="F328" s="23"/>
      <c r="G328" s="132">
        <f t="shared" si="35"/>
        <v>0</v>
      </c>
    </row>
    <row r="329" spans="1:11" x14ac:dyDescent="0.25">
      <c r="A329" s="150" t="s">
        <v>1275</v>
      </c>
      <c r="B329" s="22" t="s">
        <v>665</v>
      </c>
      <c r="C329" s="20" t="s">
        <v>666</v>
      </c>
      <c r="D329" s="22" t="s">
        <v>2</v>
      </c>
      <c r="E329" s="203">
        <v>27</v>
      </c>
      <c r="F329" s="23"/>
      <c r="G329" s="132">
        <f t="shared" si="35"/>
        <v>0</v>
      </c>
    </row>
    <row r="330" spans="1:11" x14ac:dyDescent="0.25">
      <c r="A330" s="150" t="s">
        <v>1276</v>
      </c>
      <c r="B330" s="22" t="s">
        <v>667</v>
      </c>
      <c r="C330" s="20" t="s">
        <v>668</v>
      </c>
      <c r="D330" s="22" t="s">
        <v>2</v>
      </c>
      <c r="E330" s="203">
        <v>225</v>
      </c>
      <c r="F330" s="23"/>
      <c r="G330" s="132">
        <f t="shared" si="35"/>
        <v>0</v>
      </c>
    </row>
    <row r="331" spans="1:11" s="13" customFormat="1" x14ac:dyDescent="0.25">
      <c r="A331" s="151" t="s">
        <v>1278</v>
      </c>
      <c r="B331" s="152"/>
      <c r="C331" s="55" t="s">
        <v>669</v>
      </c>
      <c r="D331" s="152"/>
      <c r="E331" s="205"/>
      <c r="F331" s="153"/>
      <c r="G331" s="154">
        <f>SUM(G332:G335)</f>
        <v>0</v>
      </c>
      <c r="I331" s="19"/>
    </row>
    <row r="332" spans="1:11" ht="38.25" x14ac:dyDescent="0.25">
      <c r="A332" s="150" t="s">
        <v>1279</v>
      </c>
      <c r="B332" s="22" t="s">
        <v>682</v>
      </c>
      <c r="C332" s="20" t="s">
        <v>683</v>
      </c>
      <c r="D332" s="22" t="s">
        <v>2</v>
      </c>
      <c r="E332" s="203">
        <v>335</v>
      </c>
      <c r="F332" s="23"/>
      <c r="G332" s="132">
        <f t="shared" ref="G332" si="36">E332*F332</f>
        <v>0</v>
      </c>
      <c r="K332" s="18"/>
    </row>
    <row r="333" spans="1:11" ht="38.25" x14ac:dyDescent="0.25">
      <c r="A333" s="150" t="s">
        <v>1280</v>
      </c>
      <c r="B333" s="22" t="s">
        <v>684</v>
      </c>
      <c r="C333" s="20" t="s">
        <v>685</v>
      </c>
      <c r="D333" s="22" t="s">
        <v>2</v>
      </c>
      <c r="E333" s="203">
        <v>179</v>
      </c>
      <c r="F333" s="23"/>
      <c r="G333" s="132">
        <f t="shared" si="35"/>
        <v>0</v>
      </c>
    </row>
    <row r="334" spans="1:11" ht="25.5" x14ac:dyDescent="0.25">
      <c r="A334" s="150" t="s">
        <v>1281</v>
      </c>
      <c r="B334" s="22" t="s">
        <v>670</v>
      </c>
      <c r="C334" s="20" t="s">
        <v>671</v>
      </c>
      <c r="D334" s="22" t="s">
        <v>2</v>
      </c>
      <c r="E334" s="203">
        <v>670</v>
      </c>
      <c r="F334" s="23"/>
      <c r="G334" s="132">
        <f t="shared" si="35"/>
        <v>0</v>
      </c>
    </row>
    <row r="335" spans="1:11" ht="25.5" x14ac:dyDescent="0.25">
      <c r="A335" s="150" t="s">
        <v>1282</v>
      </c>
      <c r="B335" s="22" t="s">
        <v>678</v>
      </c>
      <c r="C335" s="20" t="s">
        <v>679</v>
      </c>
      <c r="D335" s="22" t="s">
        <v>2</v>
      </c>
      <c r="E335" s="203">
        <v>40</v>
      </c>
      <c r="F335" s="23"/>
      <c r="G335" s="132">
        <f t="shared" si="35"/>
        <v>0</v>
      </c>
    </row>
    <row r="336" spans="1:11" s="13" customFormat="1" x14ac:dyDescent="0.25">
      <c r="A336" s="151" t="s">
        <v>1283</v>
      </c>
      <c r="B336" s="152"/>
      <c r="C336" s="55" t="s">
        <v>686</v>
      </c>
      <c r="D336" s="152"/>
      <c r="E336" s="205"/>
      <c r="F336" s="153"/>
      <c r="G336" s="154">
        <f>SUM(G337:G357)</f>
        <v>0</v>
      </c>
      <c r="I336" s="19"/>
    </row>
    <row r="337" spans="1:7" x14ac:dyDescent="0.25">
      <c r="A337" s="150" t="s">
        <v>1284</v>
      </c>
      <c r="B337" s="22" t="s">
        <v>687</v>
      </c>
      <c r="C337" s="20" t="s">
        <v>688</v>
      </c>
      <c r="D337" s="22" t="s">
        <v>2</v>
      </c>
      <c r="E337" s="203">
        <v>340</v>
      </c>
      <c r="F337" s="23"/>
      <c r="G337" s="132">
        <f t="shared" ref="G337" si="37">E337*F337</f>
        <v>0</v>
      </c>
    </row>
    <row r="338" spans="1:7" x14ac:dyDescent="0.25">
      <c r="A338" s="150" t="s">
        <v>1285</v>
      </c>
      <c r="B338" s="22" t="s">
        <v>689</v>
      </c>
      <c r="C338" s="20" t="s">
        <v>690</v>
      </c>
      <c r="D338" s="22" t="s">
        <v>2</v>
      </c>
      <c r="E338" s="203">
        <v>50</v>
      </c>
      <c r="F338" s="23"/>
      <c r="G338" s="132">
        <f t="shared" si="35"/>
        <v>0</v>
      </c>
    </row>
    <row r="339" spans="1:7" ht="25.5" x14ac:dyDescent="0.25">
      <c r="A339" s="150" t="s">
        <v>1286</v>
      </c>
      <c r="B339" s="22" t="s">
        <v>691</v>
      </c>
      <c r="C339" s="20" t="s">
        <v>692</v>
      </c>
      <c r="D339" s="22" t="s">
        <v>2</v>
      </c>
      <c r="E339" s="203">
        <v>4</v>
      </c>
      <c r="F339" s="23"/>
      <c r="G339" s="132">
        <f t="shared" si="35"/>
        <v>0</v>
      </c>
    </row>
    <row r="340" spans="1:7" x14ac:dyDescent="0.25">
      <c r="A340" s="150" t="s">
        <v>1287</v>
      </c>
      <c r="B340" s="22" t="s">
        <v>693</v>
      </c>
      <c r="C340" s="20" t="s">
        <v>694</v>
      </c>
      <c r="D340" s="22" t="s">
        <v>2</v>
      </c>
      <c r="E340" s="203">
        <v>8</v>
      </c>
      <c r="F340" s="23"/>
      <c r="G340" s="132">
        <f t="shared" si="35"/>
        <v>0</v>
      </c>
    </row>
    <row r="341" spans="1:7" x14ac:dyDescent="0.25">
      <c r="A341" s="150" t="s">
        <v>1288</v>
      </c>
      <c r="B341" s="22" t="s">
        <v>695</v>
      </c>
      <c r="C341" s="20" t="s">
        <v>696</v>
      </c>
      <c r="D341" s="22" t="s">
        <v>2</v>
      </c>
      <c r="E341" s="203">
        <v>4</v>
      </c>
      <c r="F341" s="23"/>
      <c r="G341" s="132">
        <f t="shared" si="35"/>
        <v>0</v>
      </c>
    </row>
    <row r="342" spans="1:7" x14ac:dyDescent="0.25">
      <c r="A342" s="150" t="s">
        <v>1289</v>
      </c>
      <c r="B342" s="22" t="s">
        <v>697</v>
      </c>
      <c r="C342" s="20" t="s">
        <v>698</v>
      </c>
      <c r="D342" s="22" t="s">
        <v>2</v>
      </c>
      <c r="E342" s="203">
        <v>4</v>
      </c>
      <c r="F342" s="23"/>
      <c r="G342" s="132">
        <f t="shared" si="35"/>
        <v>0</v>
      </c>
    </row>
    <row r="343" spans="1:7" x14ac:dyDescent="0.25">
      <c r="A343" s="150" t="s">
        <v>1290</v>
      </c>
      <c r="B343" s="22" t="s">
        <v>699</v>
      </c>
      <c r="C343" s="20" t="s">
        <v>700</v>
      </c>
      <c r="D343" s="22" t="s">
        <v>2</v>
      </c>
      <c r="E343" s="203">
        <v>12</v>
      </c>
      <c r="F343" s="23"/>
      <c r="G343" s="132">
        <f t="shared" si="35"/>
        <v>0</v>
      </c>
    </row>
    <row r="344" spans="1:7" x14ac:dyDescent="0.25">
      <c r="A344" s="150" t="s">
        <v>1291</v>
      </c>
      <c r="B344" s="22" t="s">
        <v>701</v>
      </c>
      <c r="C344" s="20" t="s">
        <v>702</v>
      </c>
      <c r="D344" s="22" t="s">
        <v>37</v>
      </c>
      <c r="E344" s="203">
        <v>4</v>
      </c>
      <c r="F344" s="23"/>
      <c r="G344" s="132">
        <f t="shared" si="35"/>
        <v>0</v>
      </c>
    </row>
    <row r="345" spans="1:7" x14ac:dyDescent="0.25">
      <c r="A345" s="150" t="s">
        <v>1292</v>
      </c>
      <c r="B345" s="22" t="s">
        <v>703</v>
      </c>
      <c r="C345" s="20" t="s">
        <v>704</v>
      </c>
      <c r="D345" s="22" t="s">
        <v>2</v>
      </c>
      <c r="E345" s="203">
        <v>4</v>
      </c>
      <c r="F345" s="23"/>
      <c r="G345" s="132">
        <f t="shared" si="35"/>
        <v>0</v>
      </c>
    </row>
    <row r="346" spans="1:7" ht="25.5" x14ac:dyDescent="0.25">
      <c r="A346" s="150" t="s">
        <v>1293</v>
      </c>
      <c r="B346" s="22" t="s">
        <v>705</v>
      </c>
      <c r="C346" s="20" t="s">
        <v>706</v>
      </c>
      <c r="D346" s="22" t="s">
        <v>2</v>
      </c>
      <c r="E346" s="203">
        <v>4</v>
      </c>
      <c r="F346" s="23"/>
      <c r="G346" s="132">
        <f t="shared" si="35"/>
        <v>0</v>
      </c>
    </row>
    <row r="347" spans="1:7" x14ac:dyDescent="0.25">
      <c r="A347" s="150" t="s">
        <v>1294</v>
      </c>
      <c r="B347" s="22" t="s">
        <v>707</v>
      </c>
      <c r="C347" s="20" t="s">
        <v>708</v>
      </c>
      <c r="D347" s="22" t="s">
        <v>2</v>
      </c>
      <c r="E347" s="203">
        <v>4</v>
      </c>
      <c r="F347" s="23"/>
      <c r="G347" s="132">
        <f t="shared" si="35"/>
        <v>0</v>
      </c>
    </row>
    <row r="348" spans="1:7" x14ac:dyDescent="0.25">
      <c r="A348" s="150" t="s">
        <v>1295</v>
      </c>
      <c r="B348" s="22" t="s">
        <v>709</v>
      </c>
      <c r="C348" s="20" t="s">
        <v>710</v>
      </c>
      <c r="D348" s="22" t="s">
        <v>2</v>
      </c>
      <c r="E348" s="203">
        <v>25</v>
      </c>
      <c r="F348" s="23"/>
      <c r="G348" s="132">
        <f t="shared" si="35"/>
        <v>0</v>
      </c>
    </row>
    <row r="349" spans="1:7" x14ac:dyDescent="0.25">
      <c r="A349" s="150" t="s">
        <v>1296</v>
      </c>
      <c r="B349" s="22" t="s">
        <v>711</v>
      </c>
      <c r="C349" s="20" t="s">
        <v>712</v>
      </c>
      <c r="D349" s="22" t="s">
        <v>2</v>
      </c>
      <c r="E349" s="203">
        <v>25</v>
      </c>
      <c r="F349" s="23"/>
      <c r="G349" s="132">
        <f t="shared" si="35"/>
        <v>0</v>
      </c>
    </row>
    <row r="350" spans="1:7" x14ac:dyDescent="0.25">
      <c r="A350" s="150" t="s">
        <v>1297</v>
      </c>
      <c r="B350" s="22" t="s">
        <v>713</v>
      </c>
      <c r="C350" s="20" t="s">
        <v>714</v>
      </c>
      <c r="D350" s="22" t="s">
        <v>2</v>
      </c>
      <c r="E350" s="203">
        <v>25</v>
      </c>
      <c r="F350" s="23"/>
      <c r="G350" s="132">
        <f t="shared" si="35"/>
        <v>0</v>
      </c>
    </row>
    <row r="351" spans="1:7" ht="25.5" x14ac:dyDescent="0.25">
      <c r="A351" s="150" t="s">
        <v>1298</v>
      </c>
      <c r="B351" s="22" t="s">
        <v>721</v>
      </c>
      <c r="C351" s="20" t="s">
        <v>722</v>
      </c>
      <c r="D351" s="22" t="s">
        <v>2</v>
      </c>
      <c r="E351" s="203">
        <v>25</v>
      </c>
      <c r="F351" s="23"/>
      <c r="G351" s="132">
        <f t="shared" si="35"/>
        <v>0</v>
      </c>
    </row>
    <row r="352" spans="1:7" x14ac:dyDescent="0.25">
      <c r="A352" s="150" t="s">
        <v>1299</v>
      </c>
      <c r="B352" s="22" t="s">
        <v>719</v>
      </c>
      <c r="C352" s="20" t="s">
        <v>720</v>
      </c>
      <c r="D352" s="22" t="s">
        <v>2</v>
      </c>
      <c r="E352" s="203">
        <v>25</v>
      </c>
      <c r="F352" s="23"/>
      <c r="G352" s="132">
        <f t="shared" ref="G352:G354" si="38">E352*F352</f>
        <v>0</v>
      </c>
    </row>
    <row r="353" spans="1:9" ht="25.5" x14ac:dyDescent="0.25">
      <c r="A353" s="150" t="s">
        <v>1300</v>
      </c>
      <c r="B353" s="22" t="s">
        <v>717</v>
      </c>
      <c r="C353" s="20" t="s">
        <v>718</v>
      </c>
      <c r="D353" s="22" t="s">
        <v>37</v>
      </c>
      <c r="E353" s="203">
        <v>1100</v>
      </c>
      <c r="F353" s="23"/>
      <c r="G353" s="132">
        <f t="shared" si="38"/>
        <v>0</v>
      </c>
    </row>
    <row r="354" spans="1:9" ht="25.5" x14ac:dyDescent="0.25">
      <c r="A354" s="150" t="s">
        <v>1301</v>
      </c>
      <c r="B354" s="22" t="s">
        <v>723</v>
      </c>
      <c r="C354" s="20" t="s">
        <v>724</v>
      </c>
      <c r="D354" s="22" t="s">
        <v>2</v>
      </c>
      <c r="E354" s="203">
        <v>4</v>
      </c>
      <c r="F354" s="23"/>
      <c r="G354" s="132">
        <f t="shared" si="38"/>
        <v>0</v>
      </c>
    </row>
    <row r="355" spans="1:9" ht="25.5" x14ac:dyDescent="0.25">
      <c r="A355" s="150" t="s">
        <v>1302</v>
      </c>
      <c r="B355" s="22" t="s">
        <v>729</v>
      </c>
      <c r="C355" s="20" t="s">
        <v>730</v>
      </c>
      <c r="D355" s="22" t="s">
        <v>2</v>
      </c>
      <c r="E355" s="203">
        <v>200</v>
      </c>
      <c r="F355" s="23"/>
      <c r="G355" s="132">
        <f t="shared" si="35"/>
        <v>0</v>
      </c>
    </row>
    <row r="356" spans="1:9" x14ac:dyDescent="0.25">
      <c r="A356" s="150" t="s">
        <v>1303</v>
      </c>
      <c r="B356" s="22" t="s">
        <v>571</v>
      </c>
      <c r="C356" s="20" t="s">
        <v>572</v>
      </c>
      <c r="D356" s="22" t="s">
        <v>37</v>
      </c>
      <c r="E356" s="203">
        <v>100</v>
      </c>
      <c r="F356" s="23"/>
      <c r="G356" s="132">
        <f t="shared" si="35"/>
        <v>0</v>
      </c>
    </row>
    <row r="357" spans="1:9" x14ac:dyDescent="0.25">
      <c r="A357" s="150" t="s">
        <v>1304</v>
      </c>
      <c r="B357" s="22" t="s">
        <v>573</v>
      </c>
      <c r="C357" s="20" t="s">
        <v>574</v>
      </c>
      <c r="D357" s="22" t="s">
        <v>37</v>
      </c>
      <c r="E357" s="203">
        <v>750</v>
      </c>
      <c r="F357" s="23"/>
      <c r="G357" s="132">
        <f t="shared" si="35"/>
        <v>0</v>
      </c>
    </row>
    <row r="358" spans="1:9" s="13" customFormat="1" x14ac:dyDescent="0.25">
      <c r="A358" s="151" t="s">
        <v>1305</v>
      </c>
      <c r="B358" s="152"/>
      <c r="C358" s="55" t="s">
        <v>1317</v>
      </c>
      <c r="D358" s="152"/>
      <c r="E358" s="205"/>
      <c r="F358" s="153"/>
      <c r="G358" s="154">
        <f>SUM(G359:G369)</f>
        <v>0</v>
      </c>
      <c r="I358" s="19"/>
    </row>
    <row r="359" spans="1:9" ht="25.5" x14ac:dyDescent="0.25">
      <c r="A359" s="150" t="s">
        <v>1306</v>
      </c>
      <c r="B359" s="22" t="s">
        <v>627</v>
      </c>
      <c r="C359" s="20" t="s">
        <v>628</v>
      </c>
      <c r="D359" s="22" t="s">
        <v>37</v>
      </c>
      <c r="E359" s="203">
        <v>600</v>
      </c>
      <c r="F359" s="23"/>
      <c r="G359" s="132">
        <f t="shared" ref="G359" si="39">E359*F359</f>
        <v>0</v>
      </c>
    </row>
    <row r="360" spans="1:9" ht="25.5" x14ac:dyDescent="0.25">
      <c r="A360" s="150" t="s">
        <v>1307</v>
      </c>
      <c r="B360" s="22" t="s">
        <v>597</v>
      </c>
      <c r="C360" s="20" t="s">
        <v>598</v>
      </c>
      <c r="D360" s="22" t="s">
        <v>37</v>
      </c>
      <c r="E360" s="203">
        <v>1000</v>
      </c>
      <c r="F360" s="23"/>
      <c r="G360" s="132">
        <f t="shared" si="35"/>
        <v>0</v>
      </c>
    </row>
    <row r="361" spans="1:9" x14ac:dyDescent="0.25">
      <c r="A361" s="150" t="s">
        <v>1308</v>
      </c>
      <c r="B361" s="22" t="s">
        <v>599</v>
      </c>
      <c r="C361" s="20" t="s">
        <v>600</v>
      </c>
      <c r="D361" s="22" t="s">
        <v>37</v>
      </c>
      <c r="E361" s="203">
        <v>6500</v>
      </c>
      <c r="F361" s="23"/>
      <c r="G361" s="132">
        <f t="shared" si="35"/>
        <v>0</v>
      </c>
    </row>
    <row r="362" spans="1:9" x14ac:dyDescent="0.25">
      <c r="A362" s="150" t="s">
        <v>1309</v>
      </c>
      <c r="B362" s="22" t="s">
        <v>1018</v>
      </c>
      <c r="C362" s="20" t="s">
        <v>1019</v>
      </c>
      <c r="D362" s="22" t="s">
        <v>2</v>
      </c>
      <c r="E362" s="203">
        <v>200</v>
      </c>
      <c r="F362" s="23"/>
      <c r="G362" s="132">
        <f t="shared" si="35"/>
        <v>0</v>
      </c>
    </row>
    <row r="363" spans="1:9" x14ac:dyDescent="0.25">
      <c r="A363" s="150" t="s">
        <v>1310</v>
      </c>
      <c r="B363" s="22" t="s">
        <v>1004</v>
      </c>
      <c r="C363" s="20" t="s">
        <v>1005</v>
      </c>
      <c r="D363" s="22" t="s">
        <v>2</v>
      </c>
      <c r="E363" s="203">
        <v>5</v>
      </c>
      <c r="F363" s="23"/>
      <c r="G363" s="132">
        <f t="shared" si="35"/>
        <v>0</v>
      </c>
    </row>
    <row r="364" spans="1:9" x14ac:dyDescent="0.25">
      <c r="A364" s="150" t="s">
        <v>1311</v>
      </c>
      <c r="B364" s="22" t="s">
        <v>1006</v>
      </c>
      <c r="C364" s="20" t="s">
        <v>1007</v>
      </c>
      <c r="D364" s="22" t="s">
        <v>2</v>
      </c>
      <c r="E364" s="203">
        <v>200</v>
      </c>
      <c r="F364" s="23"/>
      <c r="G364" s="132">
        <f t="shared" si="35"/>
        <v>0</v>
      </c>
    </row>
    <row r="365" spans="1:9" x14ac:dyDescent="0.25">
      <c r="A365" s="150" t="s">
        <v>1312</v>
      </c>
      <c r="B365" s="22" t="s">
        <v>1020</v>
      </c>
      <c r="C365" s="20" t="s">
        <v>1021</v>
      </c>
      <c r="D365" s="22" t="s">
        <v>2</v>
      </c>
      <c r="E365" s="203">
        <v>10</v>
      </c>
      <c r="F365" s="23"/>
      <c r="G365" s="132">
        <f t="shared" si="35"/>
        <v>0</v>
      </c>
    </row>
    <row r="366" spans="1:9" x14ac:dyDescent="0.25">
      <c r="A366" s="150" t="s">
        <v>1313</v>
      </c>
      <c r="B366" s="22" t="s">
        <v>1022</v>
      </c>
      <c r="C366" s="20" t="s">
        <v>1023</v>
      </c>
      <c r="D366" s="22" t="s">
        <v>2</v>
      </c>
      <c r="E366" s="203">
        <v>5</v>
      </c>
      <c r="F366" s="23"/>
      <c r="G366" s="132">
        <f t="shared" si="35"/>
        <v>0</v>
      </c>
    </row>
    <row r="367" spans="1:9" ht="25.5" x14ac:dyDescent="0.25">
      <c r="A367" s="150" t="s">
        <v>1314</v>
      </c>
      <c r="B367" s="22" t="s">
        <v>1024</v>
      </c>
      <c r="C367" s="20" t="s">
        <v>1025</v>
      </c>
      <c r="D367" s="22" t="s">
        <v>2</v>
      </c>
      <c r="E367" s="203">
        <v>200</v>
      </c>
      <c r="F367" s="23"/>
      <c r="G367" s="132">
        <f t="shared" si="35"/>
        <v>0</v>
      </c>
    </row>
    <row r="368" spans="1:9" x14ac:dyDescent="0.25">
      <c r="A368" s="150" t="s">
        <v>1315</v>
      </c>
      <c r="B368" s="22" t="s">
        <v>1030</v>
      </c>
      <c r="C368" s="20" t="s">
        <v>1031</v>
      </c>
      <c r="D368" s="22" t="s">
        <v>2</v>
      </c>
      <c r="E368" s="203">
        <v>10</v>
      </c>
      <c r="F368" s="23"/>
      <c r="G368" s="132">
        <f t="shared" si="35"/>
        <v>0</v>
      </c>
    </row>
    <row r="369" spans="1:9" ht="25.5" x14ac:dyDescent="0.25">
      <c r="A369" s="150" t="s">
        <v>1316</v>
      </c>
      <c r="B369" s="22" t="s">
        <v>1008</v>
      </c>
      <c r="C369" s="20" t="s">
        <v>1009</v>
      </c>
      <c r="D369" s="22" t="s">
        <v>2</v>
      </c>
      <c r="E369" s="203">
        <v>5</v>
      </c>
      <c r="F369" s="23"/>
      <c r="G369" s="132">
        <f t="shared" si="35"/>
        <v>0</v>
      </c>
    </row>
    <row r="370" spans="1:9" x14ac:dyDescent="0.25">
      <c r="A370" s="150"/>
      <c r="B370" s="22"/>
      <c r="C370" s="20"/>
      <c r="D370" s="22"/>
      <c r="E370" s="203"/>
      <c r="F370" s="23"/>
      <c r="G370" s="132"/>
    </row>
    <row r="371" spans="1:9" x14ac:dyDescent="0.25">
      <c r="A371" s="145" t="s">
        <v>250</v>
      </c>
      <c r="B371" s="146"/>
      <c r="C371" s="147" t="s">
        <v>1335</v>
      </c>
      <c r="D371" s="146"/>
      <c r="E371" s="202"/>
      <c r="F371" s="148"/>
      <c r="G371" s="149">
        <f>G372+G389+G402+G408+G420+G450</f>
        <v>0</v>
      </c>
    </row>
    <row r="372" spans="1:9" s="13" customFormat="1" x14ac:dyDescent="0.25">
      <c r="A372" s="151" t="s">
        <v>1318</v>
      </c>
      <c r="B372" s="152"/>
      <c r="C372" s="55" t="s">
        <v>1336</v>
      </c>
      <c r="D372" s="152"/>
      <c r="E372" s="205"/>
      <c r="F372" s="153"/>
      <c r="G372" s="154">
        <f>SUM(G373:G388)</f>
        <v>0</v>
      </c>
      <c r="I372" s="19"/>
    </row>
    <row r="373" spans="1:9" ht="25.5" x14ac:dyDescent="0.25">
      <c r="A373" s="150" t="s">
        <v>1319</v>
      </c>
      <c r="B373" s="22" t="s">
        <v>799</v>
      </c>
      <c r="C373" s="20" t="s">
        <v>800</v>
      </c>
      <c r="D373" s="22" t="s">
        <v>2</v>
      </c>
      <c r="E373" s="203">
        <v>1</v>
      </c>
      <c r="F373" s="23"/>
      <c r="G373" s="132">
        <f t="shared" ref="G373" si="40">E373*F373</f>
        <v>0</v>
      </c>
    </row>
    <row r="374" spans="1:9" x14ac:dyDescent="0.25">
      <c r="A374" s="150" t="s">
        <v>1320</v>
      </c>
      <c r="B374" s="22" t="s">
        <v>801</v>
      </c>
      <c r="C374" s="20" t="s">
        <v>802</v>
      </c>
      <c r="D374" s="22" t="s">
        <v>2</v>
      </c>
      <c r="E374" s="203">
        <v>1</v>
      </c>
      <c r="F374" s="23"/>
      <c r="G374" s="132">
        <f t="shared" si="35"/>
        <v>0</v>
      </c>
    </row>
    <row r="375" spans="1:9" x14ac:dyDescent="0.25">
      <c r="A375" s="150" t="s">
        <v>1321</v>
      </c>
      <c r="B375" s="22" t="s">
        <v>803</v>
      </c>
      <c r="C375" s="20" t="s">
        <v>804</v>
      </c>
      <c r="D375" s="22" t="s">
        <v>2</v>
      </c>
      <c r="E375" s="203">
        <v>1</v>
      </c>
      <c r="F375" s="23"/>
      <c r="G375" s="132">
        <f t="shared" si="35"/>
        <v>0</v>
      </c>
    </row>
    <row r="376" spans="1:9" x14ac:dyDescent="0.25">
      <c r="A376" s="150" t="s">
        <v>1322</v>
      </c>
      <c r="B376" s="22" t="s">
        <v>881</v>
      </c>
      <c r="C376" s="20" t="s">
        <v>882</v>
      </c>
      <c r="D376" s="22" t="s">
        <v>2</v>
      </c>
      <c r="E376" s="203">
        <v>4</v>
      </c>
      <c r="F376" s="23"/>
      <c r="G376" s="132">
        <f t="shared" si="35"/>
        <v>0</v>
      </c>
    </row>
    <row r="377" spans="1:9" ht="25.5" x14ac:dyDescent="0.25">
      <c r="A377" s="150" t="s">
        <v>1323</v>
      </c>
      <c r="B377" s="22" t="s">
        <v>745</v>
      </c>
      <c r="C377" s="20" t="s">
        <v>746</v>
      </c>
      <c r="D377" s="22" t="s">
        <v>2</v>
      </c>
      <c r="E377" s="203">
        <v>3</v>
      </c>
      <c r="F377" s="23"/>
      <c r="G377" s="132">
        <f t="shared" si="35"/>
        <v>0</v>
      </c>
    </row>
    <row r="378" spans="1:9" ht="25.5" x14ac:dyDescent="0.25">
      <c r="A378" s="150" t="s">
        <v>1324</v>
      </c>
      <c r="B378" s="22" t="s">
        <v>747</v>
      </c>
      <c r="C378" s="20" t="s">
        <v>748</v>
      </c>
      <c r="D378" s="22" t="s">
        <v>2</v>
      </c>
      <c r="E378" s="203">
        <v>1</v>
      </c>
      <c r="F378" s="23"/>
      <c r="G378" s="132">
        <f t="shared" si="35"/>
        <v>0</v>
      </c>
    </row>
    <row r="379" spans="1:9" ht="25.5" x14ac:dyDescent="0.25">
      <c r="A379" s="150" t="s">
        <v>1325</v>
      </c>
      <c r="B379" s="22" t="s">
        <v>805</v>
      </c>
      <c r="C379" s="20" t="s">
        <v>806</v>
      </c>
      <c r="D379" s="22" t="s">
        <v>37</v>
      </c>
      <c r="E379" s="203">
        <v>730</v>
      </c>
      <c r="F379" s="23"/>
      <c r="G379" s="132">
        <f t="shared" si="35"/>
        <v>0</v>
      </c>
    </row>
    <row r="380" spans="1:9" ht="25.5" x14ac:dyDescent="0.25">
      <c r="A380" s="150" t="s">
        <v>1326</v>
      </c>
      <c r="B380" s="22" t="s">
        <v>807</v>
      </c>
      <c r="C380" s="20" t="s">
        <v>808</v>
      </c>
      <c r="D380" s="22" t="s">
        <v>37</v>
      </c>
      <c r="E380" s="203">
        <v>450</v>
      </c>
      <c r="F380" s="23"/>
      <c r="G380" s="132">
        <f t="shared" si="35"/>
        <v>0</v>
      </c>
    </row>
    <row r="381" spans="1:9" ht="25.5" x14ac:dyDescent="0.25">
      <c r="A381" s="150" t="s">
        <v>1327</v>
      </c>
      <c r="B381" s="22" t="s">
        <v>809</v>
      </c>
      <c r="C381" s="20" t="s">
        <v>810</v>
      </c>
      <c r="D381" s="22" t="s">
        <v>37</v>
      </c>
      <c r="E381" s="203">
        <v>370</v>
      </c>
      <c r="F381" s="23"/>
      <c r="G381" s="132">
        <f t="shared" si="35"/>
        <v>0</v>
      </c>
    </row>
    <row r="382" spans="1:9" ht="25.5" x14ac:dyDescent="0.25">
      <c r="A382" s="150" t="s">
        <v>1328</v>
      </c>
      <c r="B382" s="22" t="s">
        <v>811</v>
      </c>
      <c r="C382" s="20" t="s">
        <v>812</v>
      </c>
      <c r="D382" s="22" t="s">
        <v>37</v>
      </c>
      <c r="E382" s="203">
        <v>300</v>
      </c>
      <c r="F382" s="23"/>
      <c r="G382" s="132">
        <f t="shared" si="35"/>
        <v>0</v>
      </c>
    </row>
    <row r="383" spans="1:9" ht="25.5" x14ac:dyDescent="0.25">
      <c r="A383" s="150" t="s">
        <v>1329</v>
      </c>
      <c r="B383" s="22" t="s">
        <v>813</v>
      </c>
      <c r="C383" s="20" t="s">
        <v>814</v>
      </c>
      <c r="D383" s="22" t="s">
        <v>37</v>
      </c>
      <c r="E383" s="203">
        <v>400</v>
      </c>
      <c r="F383" s="23"/>
      <c r="G383" s="132">
        <f t="shared" si="35"/>
        <v>0</v>
      </c>
    </row>
    <row r="384" spans="1:9" ht="25.5" x14ac:dyDescent="0.25">
      <c r="A384" s="150" t="s">
        <v>1330</v>
      </c>
      <c r="B384" s="22" t="s">
        <v>861</v>
      </c>
      <c r="C384" s="20" t="s">
        <v>862</v>
      </c>
      <c r="D384" s="22" t="s">
        <v>2</v>
      </c>
      <c r="E384" s="203">
        <v>104</v>
      </c>
      <c r="F384" s="23"/>
      <c r="G384" s="132">
        <f t="shared" si="35"/>
        <v>0</v>
      </c>
    </row>
    <row r="385" spans="1:9" ht="25.5" x14ac:dyDescent="0.25">
      <c r="A385" s="150" t="s">
        <v>1331</v>
      </c>
      <c r="B385" s="22" t="s">
        <v>863</v>
      </c>
      <c r="C385" s="20" t="s">
        <v>864</v>
      </c>
      <c r="D385" s="22" t="s">
        <v>2</v>
      </c>
      <c r="E385" s="203">
        <v>48</v>
      </c>
      <c r="F385" s="23"/>
      <c r="G385" s="132">
        <f t="shared" si="35"/>
        <v>0</v>
      </c>
    </row>
    <row r="386" spans="1:9" ht="25.5" x14ac:dyDescent="0.25">
      <c r="A386" s="150" t="s">
        <v>1332</v>
      </c>
      <c r="B386" s="22" t="s">
        <v>853</v>
      </c>
      <c r="C386" s="20" t="s">
        <v>854</v>
      </c>
      <c r="D386" s="22" t="s">
        <v>2</v>
      </c>
      <c r="E386" s="203">
        <v>40</v>
      </c>
      <c r="F386" s="23"/>
      <c r="G386" s="132">
        <f t="shared" si="35"/>
        <v>0</v>
      </c>
    </row>
    <row r="387" spans="1:9" ht="25.5" x14ac:dyDescent="0.25">
      <c r="A387" s="150" t="s">
        <v>1333</v>
      </c>
      <c r="B387" s="22" t="s">
        <v>855</v>
      </c>
      <c r="C387" s="20" t="s">
        <v>856</v>
      </c>
      <c r="D387" s="22" t="s">
        <v>2</v>
      </c>
      <c r="E387" s="203">
        <v>20</v>
      </c>
      <c r="F387" s="23"/>
      <c r="G387" s="132">
        <f t="shared" si="35"/>
        <v>0</v>
      </c>
    </row>
    <row r="388" spans="1:9" ht="25.5" x14ac:dyDescent="0.25">
      <c r="A388" s="150" t="s">
        <v>1334</v>
      </c>
      <c r="B388" s="22" t="s">
        <v>857</v>
      </c>
      <c r="C388" s="20" t="s">
        <v>858</v>
      </c>
      <c r="D388" s="22" t="s">
        <v>2</v>
      </c>
      <c r="E388" s="203">
        <v>10</v>
      </c>
      <c r="F388" s="23"/>
      <c r="G388" s="132">
        <f t="shared" ref="G388:G452" si="41">E388*F388</f>
        <v>0</v>
      </c>
    </row>
    <row r="389" spans="1:9" s="13" customFormat="1" x14ac:dyDescent="0.25">
      <c r="A389" s="151" t="s">
        <v>1337</v>
      </c>
      <c r="B389" s="152"/>
      <c r="C389" s="55" t="s">
        <v>1350</v>
      </c>
      <c r="D389" s="152"/>
      <c r="E389" s="205"/>
      <c r="F389" s="153"/>
      <c r="G389" s="154">
        <f>SUM(G390:G401)</f>
        <v>0</v>
      </c>
      <c r="I389" s="19"/>
    </row>
    <row r="390" spans="1:9" ht="38.25" x14ac:dyDescent="0.25">
      <c r="A390" s="150" t="s">
        <v>1338</v>
      </c>
      <c r="B390" s="22" t="s">
        <v>749</v>
      </c>
      <c r="C390" s="20" t="s">
        <v>750</v>
      </c>
      <c r="D390" s="22" t="s">
        <v>2</v>
      </c>
      <c r="E390" s="203">
        <v>1</v>
      </c>
      <c r="F390" s="23"/>
      <c r="G390" s="132">
        <f t="shared" ref="G390" si="42">E390*F390</f>
        <v>0</v>
      </c>
    </row>
    <row r="391" spans="1:9" ht="25.5" x14ac:dyDescent="0.25">
      <c r="A391" s="150" t="s">
        <v>1339</v>
      </c>
      <c r="B391" s="22" t="s">
        <v>823</v>
      </c>
      <c r="C391" s="20" t="s">
        <v>824</v>
      </c>
      <c r="D391" s="22" t="s">
        <v>37</v>
      </c>
      <c r="E391" s="203">
        <v>144</v>
      </c>
      <c r="F391" s="23"/>
      <c r="G391" s="132">
        <f t="shared" si="41"/>
        <v>0</v>
      </c>
    </row>
    <row r="392" spans="1:9" ht="25.5" x14ac:dyDescent="0.25">
      <c r="A392" s="150" t="s">
        <v>1340</v>
      </c>
      <c r="B392" s="22" t="s">
        <v>815</v>
      </c>
      <c r="C392" s="20" t="s">
        <v>816</v>
      </c>
      <c r="D392" s="22" t="s">
        <v>37</v>
      </c>
      <c r="E392" s="203">
        <v>288</v>
      </c>
      <c r="F392" s="23"/>
      <c r="G392" s="132">
        <f t="shared" si="41"/>
        <v>0</v>
      </c>
    </row>
    <row r="393" spans="1:9" ht="25.5" x14ac:dyDescent="0.25">
      <c r="A393" s="150" t="s">
        <v>1341</v>
      </c>
      <c r="B393" s="22" t="s">
        <v>817</v>
      </c>
      <c r="C393" s="20" t="s">
        <v>818</v>
      </c>
      <c r="D393" s="22" t="s">
        <v>37</v>
      </c>
      <c r="E393" s="203">
        <v>240</v>
      </c>
      <c r="F393" s="23"/>
      <c r="G393" s="132">
        <f t="shared" si="41"/>
        <v>0</v>
      </c>
    </row>
    <row r="394" spans="1:9" ht="25.5" x14ac:dyDescent="0.25">
      <c r="A394" s="150" t="s">
        <v>1342</v>
      </c>
      <c r="B394" s="22" t="s">
        <v>819</v>
      </c>
      <c r="C394" s="20" t="s">
        <v>820</v>
      </c>
      <c r="D394" s="22" t="s">
        <v>37</v>
      </c>
      <c r="E394" s="203">
        <v>750</v>
      </c>
      <c r="F394" s="23"/>
      <c r="G394" s="132">
        <f t="shared" si="41"/>
        <v>0</v>
      </c>
    </row>
    <row r="395" spans="1:9" ht="25.5" x14ac:dyDescent="0.25">
      <c r="A395" s="150" t="s">
        <v>1343</v>
      </c>
      <c r="B395" s="22" t="s">
        <v>821</v>
      </c>
      <c r="C395" s="20" t="s">
        <v>822</v>
      </c>
      <c r="D395" s="22" t="s">
        <v>37</v>
      </c>
      <c r="E395" s="203">
        <v>350</v>
      </c>
      <c r="F395" s="23"/>
      <c r="G395" s="132">
        <f t="shared" si="41"/>
        <v>0</v>
      </c>
    </row>
    <row r="396" spans="1:9" ht="25.5" x14ac:dyDescent="0.25">
      <c r="A396" s="150" t="s">
        <v>1344</v>
      </c>
      <c r="B396" s="22" t="s">
        <v>883</v>
      </c>
      <c r="C396" s="20" t="s">
        <v>884</v>
      </c>
      <c r="D396" s="22" t="s">
        <v>2</v>
      </c>
      <c r="E396" s="203">
        <v>70</v>
      </c>
      <c r="F396" s="23"/>
      <c r="G396" s="132">
        <f t="shared" si="41"/>
        <v>0</v>
      </c>
    </row>
    <row r="397" spans="1:9" ht="25.5" x14ac:dyDescent="0.25">
      <c r="A397" s="150" t="s">
        <v>1345</v>
      </c>
      <c r="B397" s="22" t="s">
        <v>885</v>
      </c>
      <c r="C397" s="20" t="s">
        <v>886</v>
      </c>
      <c r="D397" s="22" t="s">
        <v>2</v>
      </c>
      <c r="E397" s="203">
        <v>20</v>
      </c>
      <c r="F397" s="23"/>
      <c r="G397" s="132">
        <f t="shared" si="41"/>
        <v>0</v>
      </c>
    </row>
    <row r="398" spans="1:9" ht="25.5" x14ac:dyDescent="0.25">
      <c r="A398" s="150" t="s">
        <v>1346</v>
      </c>
      <c r="B398" s="22" t="s">
        <v>889</v>
      </c>
      <c r="C398" s="20" t="s">
        <v>890</v>
      </c>
      <c r="D398" s="22" t="s">
        <v>2</v>
      </c>
      <c r="E398" s="203">
        <v>8</v>
      </c>
      <c r="F398" s="23"/>
      <c r="G398" s="132">
        <f t="shared" si="41"/>
        <v>0</v>
      </c>
    </row>
    <row r="399" spans="1:9" x14ac:dyDescent="0.25">
      <c r="A399" s="150" t="s">
        <v>1347</v>
      </c>
      <c r="B399" s="22" t="s">
        <v>891</v>
      </c>
      <c r="C399" s="20" t="s">
        <v>892</v>
      </c>
      <c r="D399" s="22" t="s">
        <v>2</v>
      </c>
      <c r="E399" s="203">
        <v>25</v>
      </c>
      <c r="F399" s="23"/>
      <c r="G399" s="132">
        <f t="shared" si="41"/>
        <v>0</v>
      </c>
    </row>
    <row r="400" spans="1:9" x14ac:dyDescent="0.25">
      <c r="A400" s="150" t="s">
        <v>1348</v>
      </c>
      <c r="B400" s="22" t="s">
        <v>893</v>
      </c>
      <c r="C400" s="20" t="s">
        <v>894</v>
      </c>
      <c r="D400" s="22" t="s">
        <v>32</v>
      </c>
      <c r="E400" s="203">
        <v>10</v>
      </c>
      <c r="F400" s="23"/>
      <c r="G400" s="132">
        <f t="shared" si="41"/>
        <v>0</v>
      </c>
    </row>
    <row r="401" spans="1:9" ht="25.5" x14ac:dyDescent="0.25">
      <c r="A401" s="150" t="s">
        <v>1349</v>
      </c>
      <c r="B401" s="22" t="s">
        <v>895</v>
      </c>
      <c r="C401" s="20" t="s">
        <v>896</v>
      </c>
      <c r="D401" s="22" t="s">
        <v>2</v>
      </c>
      <c r="E401" s="203">
        <v>5</v>
      </c>
      <c r="F401" s="23"/>
      <c r="G401" s="132">
        <f t="shared" si="41"/>
        <v>0</v>
      </c>
    </row>
    <row r="402" spans="1:9" s="13" customFormat="1" x14ac:dyDescent="0.25">
      <c r="A402" s="151" t="s">
        <v>1351</v>
      </c>
      <c r="B402" s="152"/>
      <c r="C402" s="55" t="s">
        <v>1357</v>
      </c>
      <c r="D402" s="152"/>
      <c r="E402" s="205"/>
      <c r="F402" s="153"/>
      <c r="G402" s="154">
        <f>SUM(G403:G407)</f>
        <v>0</v>
      </c>
      <c r="I402" s="19"/>
    </row>
    <row r="403" spans="1:9" ht="25.5" x14ac:dyDescent="0.25">
      <c r="A403" s="150" t="s">
        <v>1352</v>
      </c>
      <c r="B403" s="22" t="s">
        <v>839</v>
      </c>
      <c r="C403" s="20" t="s">
        <v>840</v>
      </c>
      <c r="D403" s="22" t="s">
        <v>37</v>
      </c>
      <c r="E403" s="203">
        <v>380</v>
      </c>
      <c r="F403" s="23"/>
      <c r="G403" s="132">
        <f t="shared" ref="G403:G410" si="43">E403*F403</f>
        <v>0</v>
      </c>
    </row>
    <row r="404" spans="1:9" x14ac:dyDescent="0.25">
      <c r="A404" s="150" t="s">
        <v>1353</v>
      </c>
      <c r="B404" s="22" t="s">
        <v>841</v>
      </c>
      <c r="C404" s="20" t="s">
        <v>842</v>
      </c>
      <c r="D404" s="22" t="s">
        <v>37</v>
      </c>
      <c r="E404" s="203">
        <v>180</v>
      </c>
      <c r="F404" s="23"/>
      <c r="G404" s="132">
        <f t="shared" si="43"/>
        <v>0</v>
      </c>
    </row>
    <row r="405" spans="1:9" ht="25.5" x14ac:dyDescent="0.25">
      <c r="A405" s="150" t="s">
        <v>1354</v>
      </c>
      <c r="B405" s="22" t="s">
        <v>843</v>
      </c>
      <c r="C405" s="20" t="s">
        <v>844</v>
      </c>
      <c r="D405" s="22" t="s">
        <v>37</v>
      </c>
      <c r="E405" s="203">
        <v>120</v>
      </c>
      <c r="F405" s="23"/>
      <c r="G405" s="132">
        <f t="shared" si="43"/>
        <v>0</v>
      </c>
    </row>
    <row r="406" spans="1:9" ht="25.5" x14ac:dyDescent="0.25">
      <c r="A406" s="150" t="s">
        <v>1355</v>
      </c>
      <c r="B406" s="22" t="s">
        <v>861</v>
      </c>
      <c r="C406" s="20" t="s">
        <v>862</v>
      </c>
      <c r="D406" s="22" t="s">
        <v>2</v>
      </c>
      <c r="E406" s="203">
        <v>60</v>
      </c>
      <c r="F406" s="23"/>
      <c r="G406" s="132">
        <f t="shared" si="43"/>
        <v>0</v>
      </c>
    </row>
    <row r="407" spans="1:9" ht="25.5" x14ac:dyDescent="0.25">
      <c r="A407" s="150" t="s">
        <v>1356</v>
      </c>
      <c r="B407" s="22" t="s">
        <v>863</v>
      </c>
      <c r="C407" s="20" t="s">
        <v>864</v>
      </c>
      <c r="D407" s="22" t="s">
        <v>2</v>
      </c>
      <c r="E407" s="203">
        <v>40</v>
      </c>
      <c r="F407" s="23"/>
      <c r="G407" s="132">
        <f t="shared" si="43"/>
        <v>0</v>
      </c>
    </row>
    <row r="408" spans="1:9" s="13" customFormat="1" x14ac:dyDescent="0.25">
      <c r="A408" s="151" t="s">
        <v>1358</v>
      </c>
      <c r="B408" s="152"/>
      <c r="C408" s="55" t="s">
        <v>1369</v>
      </c>
      <c r="D408" s="152"/>
      <c r="E408" s="205"/>
      <c r="F408" s="153"/>
      <c r="G408" s="154">
        <f>SUM(G409:G419)</f>
        <v>0</v>
      </c>
      <c r="I408" s="19"/>
    </row>
    <row r="409" spans="1:9" ht="25.5" x14ac:dyDescent="0.25">
      <c r="A409" s="150" t="s">
        <v>1359</v>
      </c>
      <c r="B409" s="22" t="s">
        <v>843</v>
      </c>
      <c r="C409" s="20" t="s">
        <v>844</v>
      </c>
      <c r="D409" s="22" t="s">
        <v>37</v>
      </c>
      <c r="E409" s="203">
        <v>250</v>
      </c>
      <c r="F409" s="23"/>
      <c r="G409" s="132">
        <f t="shared" ref="G409" si="44">E409*F409</f>
        <v>0</v>
      </c>
    </row>
    <row r="410" spans="1:9" ht="25.5" x14ac:dyDescent="0.25">
      <c r="A410" s="150" t="s">
        <v>1360</v>
      </c>
      <c r="B410" s="22" t="s">
        <v>903</v>
      </c>
      <c r="C410" s="20" t="s">
        <v>904</v>
      </c>
      <c r="D410" s="22" t="s">
        <v>2</v>
      </c>
      <c r="E410" s="203">
        <v>5</v>
      </c>
      <c r="F410" s="23"/>
      <c r="G410" s="132">
        <f t="shared" si="43"/>
        <v>0</v>
      </c>
    </row>
    <row r="411" spans="1:9" x14ac:dyDescent="0.25">
      <c r="A411" s="150" t="s">
        <v>1361</v>
      </c>
      <c r="B411" s="22" t="s">
        <v>917</v>
      </c>
      <c r="C411" s="20" t="s">
        <v>918</v>
      </c>
      <c r="D411" s="22" t="s">
        <v>2</v>
      </c>
      <c r="E411" s="203">
        <v>50</v>
      </c>
      <c r="F411" s="23"/>
      <c r="G411" s="132">
        <f t="shared" si="41"/>
        <v>0</v>
      </c>
    </row>
    <row r="412" spans="1:9" ht="25.5" x14ac:dyDescent="0.25">
      <c r="A412" s="150" t="s">
        <v>1362</v>
      </c>
      <c r="B412" s="22" t="s">
        <v>919</v>
      </c>
      <c r="C412" s="20" t="s">
        <v>920</v>
      </c>
      <c r="D412" s="22" t="s">
        <v>2</v>
      </c>
      <c r="E412" s="203">
        <v>50</v>
      </c>
      <c r="F412" s="23"/>
      <c r="G412" s="132">
        <f t="shared" si="41"/>
        <v>0</v>
      </c>
    </row>
    <row r="413" spans="1:9" x14ac:dyDescent="0.25">
      <c r="A413" s="150" t="s">
        <v>1363</v>
      </c>
      <c r="B413" s="22" t="s">
        <v>921</v>
      </c>
      <c r="C413" s="20" t="s">
        <v>922</v>
      </c>
      <c r="D413" s="22" t="s">
        <v>2</v>
      </c>
      <c r="E413" s="203">
        <v>50</v>
      </c>
      <c r="F413" s="23"/>
      <c r="G413" s="132">
        <f t="shared" si="41"/>
        <v>0</v>
      </c>
    </row>
    <row r="414" spans="1:9" x14ac:dyDescent="0.25">
      <c r="A414" s="150" t="s">
        <v>1364</v>
      </c>
      <c r="B414" s="22" t="s">
        <v>911</v>
      </c>
      <c r="C414" s="20" t="s">
        <v>912</v>
      </c>
      <c r="D414" s="22" t="s">
        <v>2</v>
      </c>
      <c r="E414" s="203">
        <v>10</v>
      </c>
      <c r="F414" s="23"/>
      <c r="G414" s="132">
        <f t="shared" si="41"/>
        <v>0</v>
      </c>
    </row>
    <row r="415" spans="1:9" x14ac:dyDescent="0.25">
      <c r="A415" s="150" t="s">
        <v>1365</v>
      </c>
      <c r="B415" s="22" t="s">
        <v>913</v>
      </c>
      <c r="C415" s="20" t="s">
        <v>914</v>
      </c>
      <c r="D415" s="22" t="s">
        <v>2</v>
      </c>
      <c r="E415" s="203">
        <v>10</v>
      </c>
      <c r="F415" s="23"/>
      <c r="G415" s="132">
        <f t="shared" si="41"/>
        <v>0</v>
      </c>
    </row>
    <row r="416" spans="1:9" x14ac:dyDescent="0.25">
      <c r="A416" s="150" t="s">
        <v>1366</v>
      </c>
      <c r="B416" s="22" t="s">
        <v>909</v>
      </c>
      <c r="C416" s="20" t="s">
        <v>910</v>
      </c>
      <c r="D416" s="22" t="s">
        <v>2</v>
      </c>
      <c r="E416" s="203">
        <v>175</v>
      </c>
      <c r="F416" s="23"/>
      <c r="G416" s="132">
        <f t="shared" si="41"/>
        <v>0</v>
      </c>
    </row>
    <row r="417" spans="1:9" x14ac:dyDescent="0.25">
      <c r="A417" s="150" t="s">
        <v>1367</v>
      </c>
      <c r="B417" s="22" t="s">
        <v>911</v>
      </c>
      <c r="C417" s="20" t="s">
        <v>912</v>
      </c>
      <c r="D417" s="22" t="s">
        <v>2</v>
      </c>
      <c r="E417" s="203">
        <v>5</v>
      </c>
      <c r="F417" s="23"/>
      <c r="G417" s="132">
        <f t="shared" si="41"/>
        <v>0</v>
      </c>
    </row>
    <row r="418" spans="1:9" x14ac:dyDescent="0.25">
      <c r="A418" s="150" t="s">
        <v>1368</v>
      </c>
      <c r="B418" s="22" t="s">
        <v>915</v>
      </c>
      <c r="C418" s="20" t="s">
        <v>916</v>
      </c>
      <c r="D418" s="22" t="s">
        <v>2</v>
      </c>
      <c r="E418" s="203">
        <v>10</v>
      </c>
      <c r="F418" s="23"/>
      <c r="G418" s="132">
        <f t="shared" si="41"/>
        <v>0</v>
      </c>
    </row>
    <row r="419" spans="1:9" ht="25.5" x14ac:dyDescent="0.25">
      <c r="A419" s="150" t="s">
        <v>1370</v>
      </c>
      <c r="B419" s="22" t="s">
        <v>907</v>
      </c>
      <c r="C419" s="20" t="s">
        <v>908</v>
      </c>
      <c r="D419" s="22" t="s">
        <v>2</v>
      </c>
      <c r="E419" s="203">
        <v>5</v>
      </c>
      <c r="F419" s="23"/>
      <c r="G419" s="132">
        <f t="shared" si="41"/>
        <v>0</v>
      </c>
    </row>
    <row r="420" spans="1:9" s="13" customFormat="1" x14ac:dyDescent="0.25">
      <c r="A420" s="151" t="s">
        <v>251</v>
      </c>
      <c r="B420" s="152"/>
      <c r="C420" s="55" t="s">
        <v>1372</v>
      </c>
      <c r="D420" s="152"/>
      <c r="E420" s="205"/>
      <c r="F420" s="153"/>
      <c r="G420" s="154">
        <f>SUM(G421:G449)</f>
        <v>0</v>
      </c>
      <c r="I420" s="19"/>
    </row>
    <row r="421" spans="1:9" x14ac:dyDescent="0.25">
      <c r="A421" s="150" t="s">
        <v>1371</v>
      </c>
      <c r="B421" s="22" t="s">
        <v>733</v>
      </c>
      <c r="C421" s="20" t="s">
        <v>734</v>
      </c>
      <c r="D421" s="22" t="s">
        <v>2</v>
      </c>
      <c r="E421" s="203">
        <v>9</v>
      </c>
      <c r="F421" s="23"/>
      <c r="G421" s="132">
        <f t="shared" ref="G421:G422" si="45">E421*F421</f>
        <v>0</v>
      </c>
    </row>
    <row r="422" spans="1:9" ht="25.5" x14ac:dyDescent="0.25">
      <c r="A422" s="150" t="s">
        <v>1373</v>
      </c>
      <c r="B422" s="22" t="s">
        <v>737</v>
      </c>
      <c r="C422" s="20" t="s">
        <v>738</v>
      </c>
      <c r="D422" s="22" t="s">
        <v>41</v>
      </c>
      <c r="E422" s="203">
        <v>1</v>
      </c>
      <c r="F422" s="23"/>
      <c r="G422" s="132">
        <f t="shared" si="45"/>
        <v>0</v>
      </c>
    </row>
    <row r="423" spans="1:9" ht="25.5" x14ac:dyDescent="0.25">
      <c r="A423" s="150" t="s">
        <v>1374</v>
      </c>
      <c r="B423" s="22" t="s">
        <v>735</v>
      </c>
      <c r="C423" s="20" t="s">
        <v>736</v>
      </c>
      <c r="D423" s="22" t="s">
        <v>2</v>
      </c>
      <c r="E423" s="203">
        <v>20</v>
      </c>
      <c r="F423" s="23"/>
      <c r="G423" s="132">
        <f t="shared" si="41"/>
        <v>0</v>
      </c>
    </row>
    <row r="424" spans="1:9" ht="25.5" x14ac:dyDescent="0.25">
      <c r="A424" s="150" t="s">
        <v>1375</v>
      </c>
      <c r="B424" s="22" t="s">
        <v>739</v>
      </c>
      <c r="C424" s="20" t="s">
        <v>740</v>
      </c>
      <c r="D424" s="22" t="s">
        <v>2</v>
      </c>
      <c r="E424" s="203">
        <v>75</v>
      </c>
      <c r="F424" s="23"/>
      <c r="G424" s="132">
        <f t="shared" si="41"/>
        <v>0</v>
      </c>
    </row>
    <row r="425" spans="1:9" ht="25.5" x14ac:dyDescent="0.25">
      <c r="A425" s="150" t="s">
        <v>1376</v>
      </c>
      <c r="B425" s="22" t="s">
        <v>741</v>
      </c>
      <c r="C425" s="20" t="s">
        <v>742</v>
      </c>
      <c r="D425" s="22" t="s">
        <v>2</v>
      </c>
      <c r="E425" s="203">
        <v>6</v>
      </c>
      <c r="F425" s="23"/>
      <c r="G425" s="132">
        <f t="shared" si="41"/>
        <v>0</v>
      </c>
    </row>
    <row r="426" spans="1:9" x14ac:dyDescent="0.25">
      <c r="A426" s="150" t="s">
        <v>1377</v>
      </c>
      <c r="B426" s="22" t="s">
        <v>751</v>
      </c>
      <c r="C426" s="20" t="s">
        <v>752</v>
      </c>
      <c r="D426" s="22" t="s">
        <v>2</v>
      </c>
      <c r="E426" s="203">
        <v>22</v>
      </c>
      <c r="F426" s="23"/>
      <c r="G426" s="132">
        <f t="shared" si="41"/>
        <v>0</v>
      </c>
    </row>
    <row r="427" spans="1:9" x14ac:dyDescent="0.25">
      <c r="A427" s="150" t="s">
        <v>1378</v>
      </c>
      <c r="B427" s="22" t="s">
        <v>753</v>
      </c>
      <c r="C427" s="20" t="s">
        <v>754</v>
      </c>
      <c r="D427" s="22" t="s">
        <v>2</v>
      </c>
      <c r="E427" s="203">
        <v>58</v>
      </c>
      <c r="F427" s="23"/>
      <c r="G427" s="132">
        <f t="shared" si="41"/>
        <v>0</v>
      </c>
    </row>
    <row r="428" spans="1:9" x14ac:dyDescent="0.25">
      <c r="A428" s="150" t="s">
        <v>1379</v>
      </c>
      <c r="B428" s="22" t="s">
        <v>757</v>
      </c>
      <c r="C428" s="20" t="s">
        <v>758</v>
      </c>
      <c r="D428" s="22" t="s">
        <v>2</v>
      </c>
      <c r="E428" s="203">
        <v>5</v>
      </c>
      <c r="F428" s="23"/>
      <c r="G428" s="132">
        <f t="shared" si="41"/>
        <v>0</v>
      </c>
    </row>
    <row r="429" spans="1:9" ht="25.5" x14ac:dyDescent="0.25">
      <c r="A429" s="150" t="s">
        <v>1380</v>
      </c>
      <c r="B429" s="22" t="s">
        <v>759</v>
      </c>
      <c r="C429" s="20" t="s">
        <v>760</v>
      </c>
      <c r="D429" s="22" t="s">
        <v>32</v>
      </c>
      <c r="E429" s="203">
        <v>15.45</v>
      </c>
      <c r="F429" s="23"/>
      <c r="G429" s="132">
        <f t="shared" si="41"/>
        <v>0</v>
      </c>
    </row>
    <row r="430" spans="1:9" ht="25.5" x14ac:dyDescent="0.25">
      <c r="A430" s="150" t="s">
        <v>1381</v>
      </c>
      <c r="B430" s="22" t="s">
        <v>761</v>
      </c>
      <c r="C430" s="20" t="s">
        <v>762</v>
      </c>
      <c r="D430" s="22" t="s">
        <v>32</v>
      </c>
      <c r="E430" s="203">
        <v>35.75</v>
      </c>
      <c r="F430" s="23"/>
      <c r="G430" s="132">
        <f t="shared" si="41"/>
        <v>0</v>
      </c>
    </row>
    <row r="431" spans="1:9" x14ac:dyDescent="0.25">
      <c r="A431" s="150" t="s">
        <v>1382</v>
      </c>
      <c r="B431" s="22" t="s">
        <v>763</v>
      </c>
      <c r="C431" s="20" t="s">
        <v>764</v>
      </c>
      <c r="D431" s="22" t="s">
        <v>2</v>
      </c>
      <c r="E431" s="203">
        <v>76</v>
      </c>
      <c r="F431" s="23"/>
      <c r="G431" s="132">
        <f t="shared" si="41"/>
        <v>0</v>
      </c>
    </row>
    <row r="432" spans="1:9" x14ac:dyDescent="0.25">
      <c r="A432" s="150" t="s">
        <v>1383</v>
      </c>
      <c r="B432" s="22" t="s">
        <v>765</v>
      </c>
      <c r="C432" s="20" t="s">
        <v>766</v>
      </c>
      <c r="D432" s="22" t="s">
        <v>2</v>
      </c>
      <c r="E432" s="203">
        <v>15</v>
      </c>
      <c r="F432" s="23"/>
      <c r="G432" s="132">
        <f t="shared" si="41"/>
        <v>0</v>
      </c>
    </row>
    <row r="433" spans="1:7" ht="38.25" x14ac:dyDescent="0.25">
      <c r="A433" s="150" t="s">
        <v>1384</v>
      </c>
      <c r="B433" s="22" t="s">
        <v>767</v>
      </c>
      <c r="C433" s="20" t="s">
        <v>768</v>
      </c>
      <c r="D433" s="22" t="s">
        <v>2</v>
      </c>
      <c r="E433" s="203">
        <v>58</v>
      </c>
      <c r="F433" s="23"/>
      <c r="G433" s="132">
        <f t="shared" si="41"/>
        <v>0</v>
      </c>
    </row>
    <row r="434" spans="1:7" x14ac:dyDescent="0.25">
      <c r="A434" s="150" t="s">
        <v>1385</v>
      </c>
      <c r="B434" s="22" t="s">
        <v>769</v>
      </c>
      <c r="C434" s="20" t="s">
        <v>770</v>
      </c>
      <c r="D434" s="22" t="s">
        <v>2</v>
      </c>
      <c r="E434" s="203">
        <v>33</v>
      </c>
      <c r="F434" s="23"/>
      <c r="G434" s="132">
        <f t="shared" si="41"/>
        <v>0</v>
      </c>
    </row>
    <row r="435" spans="1:7" ht="25.5" x14ac:dyDescent="0.25">
      <c r="A435" s="150" t="s">
        <v>1386</v>
      </c>
      <c r="B435" s="22" t="s">
        <v>773</v>
      </c>
      <c r="C435" s="20" t="s">
        <v>774</v>
      </c>
      <c r="D435" s="22" t="s">
        <v>2</v>
      </c>
      <c r="E435" s="203">
        <v>5</v>
      </c>
      <c r="F435" s="23"/>
      <c r="G435" s="132">
        <f t="shared" si="41"/>
        <v>0</v>
      </c>
    </row>
    <row r="436" spans="1:7" ht="25.5" x14ac:dyDescent="0.25">
      <c r="A436" s="150" t="s">
        <v>1387</v>
      </c>
      <c r="B436" s="22" t="s">
        <v>775</v>
      </c>
      <c r="C436" s="20" t="s">
        <v>776</v>
      </c>
      <c r="D436" s="22" t="s">
        <v>41</v>
      </c>
      <c r="E436" s="203">
        <v>33</v>
      </c>
      <c r="F436" s="23"/>
      <c r="G436" s="132">
        <f t="shared" si="41"/>
        <v>0</v>
      </c>
    </row>
    <row r="437" spans="1:7" x14ac:dyDescent="0.25">
      <c r="A437" s="150" t="s">
        <v>1388</v>
      </c>
      <c r="B437" s="22" t="s">
        <v>777</v>
      </c>
      <c r="C437" s="20" t="s">
        <v>778</v>
      </c>
      <c r="D437" s="22" t="s">
        <v>2</v>
      </c>
      <c r="E437" s="203">
        <v>15</v>
      </c>
      <c r="F437" s="23"/>
      <c r="G437" s="132">
        <f t="shared" si="41"/>
        <v>0</v>
      </c>
    </row>
    <row r="438" spans="1:7" ht="38.25" x14ac:dyDescent="0.25">
      <c r="A438" s="150" t="s">
        <v>1389</v>
      </c>
      <c r="B438" s="22" t="s">
        <v>779</v>
      </c>
      <c r="C438" s="20" t="s">
        <v>780</v>
      </c>
      <c r="D438" s="22" t="s">
        <v>2</v>
      </c>
      <c r="E438" s="203">
        <v>3</v>
      </c>
      <c r="F438" s="23"/>
      <c r="G438" s="132">
        <f t="shared" si="41"/>
        <v>0</v>
      </c>
    </row>
    <row r="439" spans="1:7" ht="25.5" x14ac:dyDescent="0.25">
      <c r="A439" s="150" t="s">
        <v>1390</v>
      </c>
      <c r="B439" s="22" t="s">
        <v>781</v>
      </c>
      <c r="C439" s="20" t="s">
        <v>782</v>
      </c>
      <c r="D439" s="22" t="s">
        <v>2</v>
      </c>
      <c r="E439" s="203">
        <v>15</v>
      </c>
      <c r="F439" s="23"/>
      <c r="G439" s="132">
        <f t="shared" ref="G439" si="46">E439*F439</f>
        <v>0</v>
      </c>
    </row>
    <row r="440" spans="1:7" ht="25.5" x14ac:dyDescent="0.25">
      <c r="A440" s="150" t="s">
        <v>1391</v>
      </c>
      <c r="B440" s="22" t="s">
        <v>783</v>
      </c>
      <c r="C440" s="20" t="s">
        <v>784</v>
      </c>
      <c r="D440" s="22" t="s">
        <v>2</v>
      </c>
      <c r="E440" s="203">
        <v>9</v>
      </c>
      <c r="F440" s="23"/>
      <c r="G440" s="132">
        <f t="shared" si="41"/>
        <v>0</v>
      </c>
    </row>
    <row r="441" spans="1:7" x14ac:dyDescent="0.25">
      <c r="A441" s="150" t="s">
        <v>1392</v>
      </c>
      <c r="B441" s="22" t="s">
        <v>785</v>
      </c>
      <c r="C441" s="20" t="s">
        <v>786</v>
      </c>
      <c r="D441" s="22" t="s">
        <v>2</v>
      </c>
      <c r="E441" s="203">
        <v>15</v>
      </c>
      <c r="F441" s="23"/>
      <c r="G441" s="132">
        <f t="shared" si="41"/>
        <v>0</v>
      </c>
    </row>
    <row r="442" spans="1:7" x14ac:dyDescent="0.25">
      <c r="A442" s="150" t="s">
        <v>1393</v>
      </c>
      <c r="B442" s="22" t="s">
        <v>755</v>
      </c>
      <c r="C442" s="20" t="s">
        <v>756</v>
      </c>
      <c r="D442" s="22" t="s">
        <v>2</v>
      </c>
      <c r="E442" s="203">
        <v>3</v>
      </c>
      <c r="F442" s="23"/>
      <c r="G442" s="132">
        <f t="shared" ref="G442" si="47">E442*F442</f>
        <v>0</v>
      </c>
    </row>
    <row r="443" spans="1:7" x14ac:dyDescent="0.25">
      <c r="A443" s="150" t="s">
        <v>1394</v>
      </c>
      <c r="B443" s="22" t="s">
        <v>787</v>
      </c>
      <c r="C443" s="20" t="s">
        <v>788</v>
      </c>
      <c r="D443" s="22" t="s">
        <v>2</v>
      </c>
      <c r="E443" s="203">
        <v>5</v>
      </c>
      <c r="F443" s="23"/>
      <c r="G443" s="132">
        <f t="shared" si="41"/>
        <v>0</v>
      </c>
    </row>
    <row r="444" spans="1:7" x14ac:dyDescent="0.25">
      <c r="A444" s="150" t="s">
        <v>1395</v>
      </c>
      <c r="B444" s="22" t="s">
        <v>789</v>
      </c>
      <c r="C444" s="20" t="s">
        <v>790</v>
      </c>
      <c r="D444" s="22" t="s">
        <v>2</v>
      </c>
      <c r="E444" s="203">
        <v>15</v>
      </c>
      <c r="F444" s="23"/>
      <c r="G444" s="132">
        <f t="shared" si="41"/>
        <v>0</v>
      </c>
    </row>
    <row r="445" spans="1:7" x14ac:dyDescent="0.25">
      <c r="A445" s="150" t="s">
        <v>1396</v>
      </c>
      <c r="B445" s="22" t="s">
        <v>791</v>
      </c>
      <c r="C445" s="20" t="s">
        <v>792</v>
      </c>
      <c r="D445" s="22" t="s">
        <v>2</v>
      </c>
      <c r="E445" s="203">
        <v>61</v>
      </c>
      <c r="F445" s="23"/>
      <c r="G445" s="132">
        <f t="shared" si="41"/>
        <v>0</v>
      </c>
    </row>
    <row r="446" spans="1:7" x14ac:dyDescent="0.25">
      <c r="A446" s="150" t="s">
        <v>1397</v>
      </c>
      <c r="B446" s="22" t="s">
        <v>795</v>
      </c>
      <c r="C446" s="20" t="s">
        <v>796</v>
      </c>
      <c r="D446" s="22" t="s">
        <v>2</v>
      </c>
      <c r="E446" s="203">
        <v>15</v>
      </c>
      <c r="F446" s="23"/>
      <c r="G446" s="132">
        <f t="shared" si="41"/>
        <v>0</v>
      </c>
    </row>
    <row r="447" spans="1:7" x14ac:dyDescent="0.25">
      <c r="A447" s="150" t="s">
        <v>1398</v>
      </c>
      <c r="B447" s="22" t="s">
        <v>797</v>
      </c>
      <c r="C447" s="20" t="s">
        <v>798</v>
      </c>
      <c r="D447" s="22" t="s">
        <v>2</v>
      </c>
      <c r="E447" s="203">
        <v>66</v>
      </c>
      <c r="F447" s="23"/>
      <c r="G447" s="132">
        <f t="shared" si="41"/>
        <v>0</v>
      </c>
    </row>
    <row r="448" spans="1:7" ht="25.5" x14ac:dyDescent="0.25">
      <c r="A448" s="150" t="s">
        <v>1399</v>
      </c>
      <c r="B448" s="22" t="s">
        <v>367</v>
      </c>
      <c r="C448" s="20" t="s">
        <v>368</v>
      </c>
      <c r="D448" s="22" t="s">
        <v>2</v>
      </c>
      <c r="E448" s="203">
        <v>11</v>
      </c>
      <c r="F448" s="23"/>
      <c r="G448" s="132">
        <f t="shared" si="41"/>
        <v>0</v>
      </c>
    </row>
    <row r="449" spans="1:9" x14ac:dyDescent="0.25">
      <c r="A449" s="150" t="s">
        <v>1400</v>
      </c>
      <c r="B449" s="22" t="s">
        <v>793</v>
      </c>
      <c r="C449" s="20" t="s">
        <v>794</v>
      </c>
      <c r="D449" s="22" t="s">
        <v>2</v>
      </c>
      <c r="E449" s="203">
        <v>33</v>
      </c>
      <c r="F449" s="23"/>
      <c r="G449" s="132">
        <f t="shared" si="41"/>
        <v>0</v>
      </c>
    </row>
    <row r="450" spans="1:9" s="13" customFormat="1" x14ac:dyDescent="0.25">
      <c r="A450" s="151" t="s">
        <v>252</v>
      </c>
      <c r="B450" s="152"/>
      <c r="C450" s="55" t="s">
        <v>1412</v>
      </c>
      <c r="D450" s="152"/>
      <c r="E450" s="205"/>
      <c r="F450" s="153"/>
      <c r="G450" s="154">
        <f>SUM(G451:G462)</f>
        <v>0</v>
      </c>
      <c r="I450" s="19"/>
    </row>
    <row r="451" spans="1:9" ht="25.5" x14ac:dyDescent="0.25">
      <c r="A451" s="150" t="s">
        <v>1401</v>
      </c>
      <c r="B451" s="22" t="s">
        <v>835</v>
      </c>
      <c r="C451" s="20" t="s">
        <v>836</v>
      </c>
      <c r="D451" s="22" t="s">
        <v>37</v>
      </c>
      <c r="E451" s="203">
        <v>60</v>
      </c>
      <c r="F451" s="23"/>
      <c r="G451" s="132">
        <f t="shared" ref="G451" si="48">E451*F451</f>
        <v>0</v>
      </c>
    </row>
    <row r="452" spans="1:9" ht="25.5" x14ac:dyDescent="0.25">
      <c r="A452" s="150" t="s">
        <v>1402</v>
      </c>
      <c r="B452" s="22" t="s">
        <v>837</v>
      </c>
      <c r="C452" s="20" t="s">
        <v>838</v>
      </c>
      <c r="D452" s="22" t="s">
        <v>37</v>
      </c>
      <c r="E452" s="203">
        <v>20</v>
      </c>
      <c r="F452" s="23"/>
      <c r="G452" s="132">
        <f t="shared" si="41"/>
        <v>0</v>
      </c>
    </row>
    <row r="453" spans="1:9" x14ac:dyDescent="0.25">
      <c r="A453" s="150" t="s">
        <v>1403</v>
      </c>
      <c r="B453" s="22" t="s">
        <v>865</v>
      </c>
      <c r="C453" s="20" t="s">
        <v>866</v>
      </c>
      <c r="D453" s="22" t="s">
        <v>2</v>
      </c>
      <c r="E453" s="203">
        <v>8</v>
      </c>
      <c r="F453" s="23"/>
      <c r="G453" s="132">
        <f t="shared" ref="G453:G499" si="49">E453*F453</f>
        <v>0</v>
      </c>
    </row>
    <row r="454" spans="1:9" x14ac:dyDescent="0.25">
      <c r="A454" s="150" t="s">
        <v>1404</v>
      </c>
      <c r="B454" s="22" t="s">
        <v>867</v>
      </c>
      <c r="C454" s="20" t="s">
        <v>868</v>
      </c>
      <c r="D454" s="22" t="s">
        <v>2</v>
      </c>
      <c r="E454" s="203">
        <v>6</v>
      </c>
      <c r="F454" s="23"/>
      <c r="G454" s="132">
        <f t="shared" si="49"/>
        <v>0</v>
      </c>
    </row>
    <row r="455" spans="1:9" ht="38.25" x14ac:dyDescent="0.25">
      <c r="A455" s="150" t="s">
        <v>1405</v>
      </c>
      <c r="B455" s="22" t="s">
        <v>873</v>
      </c>
      <c r="C455" s="20" t="s">
        <v>874</v>
      </c>
      <c r="D455" s="22" t="s">
        <v>2</v>
      </c>
      <c r="E455" s="203">
        <v>4</v>
      </c>
      <c r="F455" s="23"/>
      <c r="G455" s="132">
        <f t="shared" si="49"/>
        <v>0</v>
      </c>
    </row>
    <row r="456" spans="1:9" ht="25.5" x14ac:dyDescent="0.25">
      <c r="A456" s="150" t="s">
        <v>1406</v>
      </c>
      <c r="B456" s="22" t="s">
        <v>871</v>
      </c>
      <c r="C456" s="20" t="s">
        <v>872</v>
      </c>
      <c r="D456" s="22" t="s">
        <v>2</v>
      </c>
      <c r="E456" s="203">
        <v>4</v>
      </c>
      <c r="F456" s="23"/>
      <c r="G456" s="132">
        <f t="shared" si="49"/>
        <v>0</v>
      </c>
    </row>
    <row r="457" spans="1:9" ht="25.5" x14ac:dyDescent="0.25">
      <c r="A457" s="150" t="s">
        <v>1407</v>
      </c>
      <c r="B457" s="22" t="s">
        <v>875</v>
      </c>
      <c r="C457" s="20" t="s">
        <v>876</v>
      </c>
      <c r="D457" s="22" t="s">
        <v>2</v>
      </c>
      <c r="E457" s="203">
        <v>2</v>
      </c>
      <c r="F457" s="23"/>
      <c r="G457" s="132">
        <f t="shared" si="49"/>
        <v>0</v>
      </c>
    </row>
    <row r="458" spans="1:9" x14ac:dyDescent="0.25">
      <c r="A458" s="150" t="s">
        <v>1408</v>
      </c>
      <c r="B458" s="22" t="s">
        <v>877</v>
      </c>
      <c r="C458" s="20" t="s">
        <v>878</v>
      </c>
      <c r="D458" s="22" t="s">
        <v>2</v>
      </c>
      <c r="E458" s="203">
        <v>2</v>
      </c>
      <c r="F458" s="23"/>
      <c r="G458" s="132">
        <f t="shared" si="49"/>
        <v>0</v>
      </c>
    </row>
    <row r="459" spans="1:9" ht="25.5" x14ac:dyDescent="0.25">
      <c r="A459" s="150" t="s">
        <v>1409</v>
      </c>
      <c r="B459" s="22" t="s">
        <v>879</v>
      </c>
      <c r="C459" s="20" t="s">
        <v>880</v>
      </c>
      <c r="D459" s="22" t="s">
        <v>2</v>
      </c>
      <c r="E459" s="203">
        <v>2</v>
      </c>
      <c r="F459" s="23"/>
      <c r="G459" s="132">
        <f t="shared" si="49"/>
        <v>0</v>
      </c>
    </row>
    <row r="460" spans="1:9" x14ac:dyDescent="0.25">
      <c r="A460" s="150" t="s">
        <v>1410</v>
      </c>
      <c r="B460" s="156" t="s">
        <v>1414</v>
      </c>
      <c r="C460" s="21" t="s">
        <v>1415</v>
      </c>
      <c r="D460" s="156" t="s">
        <v>2</v>
      </c>
      <c r="E460" s="204">
        <v>6</v>
      </c>
      <c r="F460" s="24"/>
      <c r="G460" s="157">
        <f t="shared" si="49"/>
        <v>0</v>
      </c>
    </row>
    <row r="461" spans="1:9" ht="25.5" x14ac:dyDescent="0.25">
      <c r="A461" s="150" t="s">
        <v>1411</v>
      </c>
      <c r="B461" s="156" t="s">
        <v>1414</v>
      </c>
      <c r="C461" s="21" t="s">
        <v>1413</v>
      </c>
      <c r="D461" s="156" t="s">
        <v>1104</v>
      </c>
      <c r="E461" s="204">
        <v>6</v>
      </c>
      <c r="F461" s="24"/>
      <c r="G461" s="157">
        <f t="shared" si="49"/>
        <v>0</v>
      </c>
    </row>
    <row r="462" spans="1:9" x14ac:dyDescent="0.25">
      <c r="A462" s="150" t="s">
        <v>1522</v>
      </c>
      <c r="B462" s="156" t="s">
        <v>1414</v>
      </c>
      <c r="C462" s="21" t="s">
        <v>1416</v>
      </c>
      <c r="D462" s="156" t="s">
        <v>1417</v>
      </c>
      <c r="E462" s="204">
        <v>3</v>
      </c>
      <c r="F462" s="24"/>
      <c r="G462" s="157">
        <f t="shared" si="49"/>
        <v>0</v>
      </c>
    </row>
    <row r="463" spans="1:9" x14ac:dyDescent="0.25">
      <c r="A463" s="150"/>
      <c r="B463" s="22"/>
      <c r="C463" s="20"/>
      <c r="D463" s="22"/>
      <c r="E463" s="203"/>
      <c r="F463" s="23"/>
      <c r="G463" s="132"/>
    </row>
    <row r="464" spans="1:9" x14ac:dyDescent="0.25">
      <c r="A464" s="145" t="s">
        <v>259</v>
      </c>
      <c r="B464" s="146"/>
      <c r="C464" s="147" t="s">
        <v>1418</v>
      </c>
      <c r="D464" s="146"/>
      <c r="E464" s="202"/>
      <c r="F464" s="148"/>
      <c r="G464" s="149">
        <f>SUM(G465:G499)</f>
        <v>0</v>
      </c>
    </row>
    <row r="465" spans="1:11" ht="38.25" x14ac:dyDescent="0.25">
      <c r="A465" s="158" t="s">
        <v>260</v>
      </c>
      <c r="B465" s="156" t="s">
        <v>1414</v>
      </c>
      <c r="C465" s="21" t="s">
        <v>1419</v>
      </c>
      <c r="D465" s="156" t="s">
        <v>41</v>
      </c>
      <c r="E465" s="204">
        <v>8</v>
      </c>
      <c r="F465" s="24"/>
      <c r="G465" s="157">
        <f t="shared" ref="G465" si="50">E465*F465</f>
        <v>0</v>
      </c>
      <c r="J465" s="18"/>
    </row>
    <row r="466" spans="1:11" ht="25.5" x14ac:dyDescent="0.25">
      <c r="A466" s="158" t="s">
        <v>261</v>
      </c>
      <c r="B466" s="156" t="s">
        <v>743</v>
      </c>
      <c r="C466" s="21" t="s">
        <v>744</v>
      </c>
      <c r="D466" s="156" t="s">
        <v>41</v>
      </c>
      <c r="E466" s="204">
        <v>28</v>
      </c>
      <c r="F466" s="24"/>
      <c r="G466" s="157">
        <f t="shared" si="49"/>
        <v>0</v>
      </c>
      <c r="J466" s="18"/>
    </row>
    <row r="467" spans="1:11" ht="25.5" x14ac:dyDescent="0.25">
      <c r="A467" s="158" t="s">
        <v>262</v>
      </c>
      <c r="B467" s="156" t="s">
        <v>998</v>
      </c>
      <c r="C467" s="21" t="s">
        <v>999</v>
      </c>
      <c r="D467" s="156" t="s">
        <v>2</v>
      </c>
      <c r="E467" s="204">
        <v>10</v>
      </c>
      <c r="F467" s="24"/>
      <c r="G467" s="157">
        <f t="shared" si="49"/>
        <v>0</v>
      </c>
      <c r="J467" s="18"/>
    </row>
    <row r="468" spans="1:11" ht="25.5" x14ac:dyDescent="0.25">
      <c r="A468" s="158" t="s">
        <v>1420</v>
      </c>
      <c r="B468" s="156" t="s">
        <v>1000</v>
      </c>
      <c r="C468" s="21" t="s">
        <v>1001</v>
      </c>
      <c r="D468" s="156" t="s">
        <v>2</v>
      </c>
      <c r="E468" s="204">
        <v>8</v>
      </c>
      <c r="F468" s="24"/>
      <c r="G468" s="157">
        <f t="shared" si="49"/>
        <v>0</v>
      </c>
      <c r="K468" s="18"/>
    </row>
    <row r="469" spans="1:11" x14ac:dyDescent="0.25">
      <c r="A469" s="158" t="s">
        <v>1421</v>
      </c>
      <c r="B469" s="156" t="s">
        <v>1002</v>
      </c>
      <c r="C469" s="21" t="s">
        <v>1003</v>
      </c>
      <c r="D469" s="156" t="s">
        <v>91</v>
      </c>
      <c r="E469" s="204">
        <v>13631</v>
      </c>
      <c r="F469" s="24"/>
      <c r="G469" s="157">
        <f t="shared" si="49"/>
        <v>0</v>
      </c>
    </row>
    <row r="470" spans="1:11" x14ac:dyDescent="0.25">
      <c r="A470" s="158" t="s">
        <v>1422</v>
      </c>
      <c r="B470" s="156" t="s">
        <v>369</v>
      </c>
      <c r="C470" s="21" t="s">
        <v>370</v>
      </c>
      <c r="D470" s="156" t="s">
        <v>32</v>
      </c>
      <c r="E470" s="204">
        <v>1812</v>
      </c>
      <c r="F470" s="24"/>
      <c r="G470" s="157">
        <f t="shared" si="49"/>
        <v>0</v>
      </c>
    </row>
    <row r="471" spans="1:11" x14ac:dyDescent="0.25">
      <c r="A471" s="158" t="s">
        <v>1423</v>
      </c>
      <c r="B471" s="156" t="s">
        <v>375</v>
      </c>
      <c r="C471" s="21" t="s">
        <v>376</v>
      </c>
      <c r="D471" s="156" t="s">
        <v>32</v>
      </c>
      <c r="E471" s="204">
        <v>1812</v>
      </c>
      <c r="F471" s="24"/>
      <c r="G471" s="157">
        <f t="shared" si="49"/>
        <v>0</v>
      </c>
    </row>
    <row r="472" spans="1:11" x14ac:dyDescent="0.25">
      <c r="A472" s="158" t="s">
        <v>1424</v>
      </c>
      <c r="B472" s="156" t="s">
        <v>1414</v>
      </c>
      <c r="C472" s="21" t="s">
        <v>1451</v>
      </c>
      <c r="D472" s="156" t="s">
        <v>1062</v>
      </c>
      <c r="E472" s="204">
        <v>3</v>
      </c>
      <c r="F472" s="24"/>
      <c r="G472" s="157">
        <f t="shared" si="49"/>
        <v>0</v>
      </c>
    </row>
    <row r="473" spans="1:11" x14ac:dyDescent="0.25">
      <c r="A473" s="158" t="s">
        <v>1425</v>
      </c>
      <c r="B473" s="156" t="s">
        <v>956</v>
      </c>
      <c r="C473" s="21" t="s">
        <v>957</v>
      </c>
      <c r="D473" s="156" t="s">
        <v>37</v>
      </c>
      <c r="E473" s="204">
        <v>15</v>
      </c>
      <c r="F473" s="24"/>
      <c r="G473" s="157">
        <f t="shared" si="49"/>
        <v>0</v>
      </c>
    </row>
    <row r="474" spans="1:11" x14ac:dyDescent="0.25">
      <c r="A474" s="158" t="s">
        <v>1426</v>
      </c>
      <c r="B474" s="156" t="s">
        <v>958</v>
      </c>
      <c r="C474" s="21" t="s">
        <v>959</v>
      </c>
      <c r="D474" s="156" t="s">
        <v>37</v>
      </c>
      <c r="E474" s="204">
        <v>147</v>
      </c>
      <c r="F474" s="24"/>
      <c r="G474" s="157">
        <f t="shared" si="49"/>
        <v>0</v>
      </c>
    </row>
    <row r="475" spans="1:11" x14ac:dyDescent="0.25">
      <c r="A475" s="158" t="s">
        <v>1427</v>
      </c>
      <c r="B475" s="156" t="s">
        <v>960</v>
      </c>
      <c r="C475" s="21" t="s">
        <v>961</v>
      </c>
      <c r="D475" s="156" t="s">
        <v>37</v>
      </c>
      <c r="E475" s="204">
        <v>15</v>
      </c>
      <c r="F475" s="24"/>
      <c r="G475" s="157">
        <f t="shared" si="49"/>
        <v>0</v>
      </c>
    </row>
    <row r="476" spans="1:11" ht="25.5" x14ac:dyDescent="0.25">
      <c r="A476" s="158" t="s">
        <v>1428</v>
      </c>
      <c r="B476" s="156" t="s">
        <v>972</v>
      </c>
      <c r="C476" s="21" t="s">
        <v>973</v>
      </c>
      <c r="D476" s="156" t="s">
        <v>2</v>
      </c>
      <c r="E476" s="204">
        <v>30</v>
      </c>
      <c r="F476" s="24"/>
      <c r="G476" s="157">
        <f t="shared" si="49"/>
        <v>0</v>
      </c>
    </row>
    <row r="477" spans="1:11" ht="25.5" x14ac:dyDescent="0.25">
      <c r="A477" s="158" t="s">
        <v>1429</v>
      </c>
      <c r="B477" s="156" t="s">
        <v>974</v>
      </c>
      <c r="C477" s="21" t="s">
        <v>975</v>
      </c>
      <c r="D477" s="156" t="s">
        <v>32</v>
      </c>
      <c r="E477" s="204">
        <v>5</v>
      </c>
      <c r="F477" s="24"/>
      <c r="G477" s="157">
        <f t="shared" si="49"/>
        <v>0</v>
      </c>
    </row>
    <row r="478" spans="1:11" ht="25.5" x14ac:dyDescent="0.25">
      <c r="A478" s="158" t="s">
        <v>1430</v>
      </c>
      <c r="B478" s="22" t="s">
        <v>970</v>
      </c>
      <c r="C478" s="20" t="s">
        <v>971</v>
      </c>
      <c r="D478" s="22" t="s">
        <v>32</v>
      </c>
      <c r="E478" s="203">
        <v>3</v>
      </c>
      <c r="F478" s="23"/>
      <c r="G478" s="132">
        <f t="shared" si="49"/>
        <v>0</v>
      </c>
    </row>
    <row r="479" spans="1:11" ht="25.5" x14ac:dyDescent="0.25">
      <c r="A479" s="158" t="s">
        <v>1431</v>
      </c>
      <c r="B479" s="22" t="s">
        <v>984</v>
      </c>
      <c r="C479" s="20" t="s">
        <v>985</v>
      </c>
      <c r="D479" s="22" t="s">
        <v>32</v>
      </c>
      <c r="E479" s="203">
        <v>3</v>
      </c>
      <c r="F479" s="23"/>
      <c r="G479" s="132">
        <f t="shared" si="49"/>
        <v>0</v>
      </c>
    </row>
    <row r="480" spans="1:11" ht="25.5" x14ac:dyDescent="0.25">
      <c r="A480" s="158" t="s">
        <v>1432</v>
      </c>
      <c r="B480" s="22" t="s">
        <v>982</v>
      </c>
      <c r="C480" s="20" t="s">
        <v>983</v>
      </c>
      <c r="D480" s="22" t="s">
        <v>32</v>
      </c>
      <c r="E480" s="203">
        <v>1.5</v>
      </c>
      <c r="F480" s="23"/>
      <c r="G480" s="132">
        <f t="shared" si="49"/>
        <v>0</v>
      </c>
    </row>
    <row r="481" spans="1:7" x14ac:dyDescent="0.25">
      <c r="A481" s="158" t="s">
        <v>1433</v>
      </c>
      <c r="B481" s="22" t="s">
        <v>980</v>
      </c>
      <c r="C481" s="20" t="s">
        <v>981</v>
      </c>
      <c r="D481" s="22" t="s">
        <v>32</v>
      </c>
      <c r="E481" s="203">
        <v>1.5</v>
      </c>
      <c r="F481" s="23"/>
      <c r="G481" s="132">
        <f t="shared" si="49"/>
        <v>0</v>
      </c>
    </row>
    <row r="482" spans="1:7" x14ac:dyDescent="0.25">
      <c r="A482" s="158" t="s">
        <v>1434</v>
      </c>
      <c r="B482" s="22" t="s">
        <v>978</v>
      </c>
      <c r="C482" s="20" t="s">
        <v>979</v>
      </c>
      <c r="D482" s="22" t="s">
        <v>32</v>
      </c>
      <c r="E482" s="203">
        <v>1.5</v>
      </c>
      <c r="F482" s="23"/>
      <c r="G482" s="132">
        <f t="shared" si="49"/>
        <v>0</v>
      </c>
    </row>
    <row r="483" spans="1:7" ht="25.5" x14ac:dyDescent="0.25">
      <c r="A483" s="158" t="s">
        <v>1435</v>
      </c>
      <c r="B483" s="22" t="s">
        <v>990</v>
      </c>
      <c r="C483" s="20" t="s">
        <v>991</v>
      </c>
      <c r="D483" s="22" t="s">
        <v>32</v>
      </c>
      <c r="E483" s="203">
        <v>3</v>
      </c>
      <c r="F483" s="23"/>
      <c r="G483" s="132">
        <f t="shared" si="49"/>
        <v>0</v>
      </c>
    </row>
    <row r="484" spans="1:7" ht="25.5" x14ac:dyDescent="0.25">
      <c r="A484" s="158" t="s">
        <v>263</v>
      </c>
      <c r="B484" s="22" t="s">
        <v>986</v>
      </c>
      <c r="C484" s="20" t="s">
        <v>987</v>
      </c>
      <c r="D484" s="22" t="s">
        <v>32</v>
      </c>
      <c r="E484" s="203">
        <v>3</v>
      </c>
      <c r="F484" s="23"/>
      <c r="G484" s="132">
        <f t="shared" si="49"/>
        <v>0</v>
      </c>
    </row>
    <row r="485" spans="1:7" ht="25.5" x14ac:dyDescent="0.25">
      <c r="A485" s="158" t="s">
        <v>1436</v>
      </c>
      <c r="B485" s="22" t="s">
        <v>988</v>
      </c>
      <c r="C485" s="20" t="s">
        <v>989</v>
      </c>
      <c r="D485" s="22" t="s">
        <v>32</v>
      </c>
      <c r="E485" s="203">
        <v>3</v>
      </c>
      <c r="F485" s="23"/>
      <c r="G485" s="132">
        <f t="shared" si="49"/>
        <v>0</v>
      </c>
    </row>
    <row r="486" spans="1:7" x14ac:dyDescent="0.25">
      <c r="A486" s="158" t="s">
        <v>1437</v>
      </c>
      <c r="B486" s="22" t="s">
        <v>976</v>
      </c>
      <c r="C486" s="20" t="s">
        <v>977</v>
      </c>
      <c r="D486" s="22" t="s">
        <v>32</v>
      </c>
      <c r="E486" s="203">
        <v>3</v>
      </c>
      <c r="F486" s="23"/>
      <c r="G486" s="132">
        <f t="shared" si="49"/>
        <v>0</v>
      </c>
    </row>
    <row r="487" spans="1:7" x14ac:dyDescent="0.25">
      <c r="A487" s="158" t="s">
        <v>1438</v>
      </c>
      <c r="B487" s="22" t="s">
        <v>968</v>
      </c>
      <c r="C487" s="20" t="s">
        <v>969</v>
      </c>
      <c r="D487" s="22" t="s">
        <v>32</v>
      </c>
      <c r="E487" s="203">
        <v>3</v>
      </c>
      <c r="F487" s="23"/>
      <c r="G487" s="132">
        <f t="shared" si="49"/>
        <v>0</v>
      </c>
    </row>
    <row r="488" spans="1:7" x14ac:dyDescent="0.25">
      <c r="A488" s="158" t="s">
        <v>1439</v>
      </c>
      <c r="B488" s="22" t="s">
        <v>966</v>
      </c>
      <c r="C488" s="20" t="s">
        <v>967</v>
      </c>
      <c r="D488" s="22" t="s">
        <v>32</v>
      </c>
      <c r="E488" s="203">
        <v>3</v>
      </c>
      <c r="F488" s="23"/>
      <c r="G488" s="132">
        <f t="shared" si="49"/>
        <v>0</v>
      </c>
    </row>
    <row r="489" spans="1:7" x14ac:dyDescent="0.25">
      <c r="A489" s="158" t="s">
        <v>1440</v>
      </c>
      <c r="B489" s="22" t="s">
        <v>964</v>
      </c>
      <c r="C489" s="20" t="s">
        <v>965</v>
      </c>
      <c r="D489" s="22" t="s">
        <v>32</v>
      </c>
      <c r="E489" s="203">
        <v>6</v>
      </c>
      <c r="F489" s="23"/>
      <c r="G489" s="132">
        <f t="shared" si="49"/>
        <v>0</v>
      </c>
    </row>
    <row r="490" spans="1:7" ht="25.5" x14ac:dyDescent="0.25">
      <c r="A490" s="158" t="s">
        <v>1441</v>
      </c>
      <c r="B490" s="22" t="s">
        <v>962</v>
      </c>
      <c r="C490" s="20" t="s">
        <v>963</v>
      </c>
      <c r="D490" s="22" t="s">
        <v>32</v>
      </c>
      <c r="E490" s="203">
        <v>1.5</v>
      </c>
      <c r="F490" s="23"/>
      <c r="G490" s="132">
        <f t="shared" si="49"/>
        <v>0</v>
      </c>
    </row>
    <row r="491" spans="1:7" x14ac:dyDescent="0.25">
      <c r="A491" s="158" t="s">
        <v>1442</v>
      </c>
      <c r="B491" s="22" t="s">
        <v>992</v>
      </c>
      <c r="C491" s="20" t="s">
        <v>993</v>
      </c>
      <c r="D491" s="22" t="s">
        <v>32</v>
      </c>
      <c r="E491" s="203">
        <v>7.5</v>
      </c>
      <c r="F491" s="23"/>
      <c r="G491" s="132">
        <f t="shared" si="49"/>
        <v>0</v>
      </c>
    </row>
    <row r="492" spans="1:7" x14ac:dyDescent="0.25">
      <c r="A492" s="158" t="s">
        <v>1443</v>
      </c>
      <c r="B492" s="22" t="s">
        <v>994</v>
      </c>
      <c r="C492" s="20" t="s">
        <v>995</v>
      </c>
      <c r="D492" s="22" t="s">
        <v>32</v>
      </c>
      <c r="E492" s="203">
        <v>4.5</v>
      </c>
      <c r="F492" s="23"/>
      <c r="G492" s="132">
        <f t="shared" si="49"/>
        <v>0</v>
      </c>
    </row>
    <row r="493" spans="1:7" x14ac:dyDescent="0.25">
      <c r="A493" s="158" t="s">
        <v>1444</v>
      </c>
      <c r="B493" s="22" t="s">
        <v>996</v>
      </c>
      <c r="C493" s="20" t="s">
        <v>997</v>
      </c>
      <c r="D493" s="22" t="s">
        <v>2</v>
      </c>
      <c r="E493" s="203">
        <v>1.5</v>
      </c>
      <c r="F493" s="23"/>
      <c r="G493" s="132">
        <f t="shared" si="49"/>
        <v>0</v>
      </c>
    </row>
    <row r="494" spans="1:7" ht="25.5" x14ac:dyDescent="0.25">
      <c r="A494" s="158" t="s">
        <v>1445</v>
      </c>
      <c r="B494" s="22" t="s">
        <v>849</v>
      </c>
      <c r="C494" s="20" t="s">
        <v>850</v>
      </c>
      <c r="D494" s="22" t="s">
        <v>37</v>
      </c>
      <c r="E494" s="203">
        <v>150</v>
      </c>
      <c r="F494" s="23"/>
      <c r="G494" s="132">
        <f t="shared" si="49"/>
        <v>0</v>
      </c>
    </row>
    <row r="495" spans="1:7" ht="25.5" x14ac:dyDescent="0.25">
      <c r="A495" s="158" t="s">
        <v>1446</v>
      </c>
      <c r="B495" s="22" t="s">
        <v>847</v>
      </c>
      <c r="C495" s="20" t="s">
        <v>848</v>
      </c>
      <c r="D495" s="22" t="s">
        <v>37</v>
      </c>
      <c r="E495" s="203">
        <v>150</v>
      </c>
      <c r="F495" s="23"/>
      <c r="G495" s="132">
        <f t="shared" si="49"/>
        <v>0</v>
      </c>
    </row>
    <row r="496" spans="1:7" ht="25.5" x14ac:dyDescent="0.25">
      <c r="A496" s="158" t="s">
        <v>1447</v>
      </c>
      <c r="B496" s="22" t="s">
        <v>845</v>
      </c>
      <c r="C496" s="20" t="s">
        <v>846</v>
      </c>
      <c r="D496" s="22" t="s">
        <v>37</v>
      </c>
      <c r="E496" s="203">
        <v>300</v>
      </c>
      <c r="F496" s="23"/>
      <c r="G496" s="132">
        <f t="shared" si="49"/>
        <v>0</v>
      </c>
    </row>
    <row r="497" spans="1:15" ht="25.5" x14ac:dyDescent="0.25">
      <c r="A497" s="158" t="s">
        <v>1448</v>
      </c>
      <c r="B497" s="22" t="s">
        <v>377</v>
      </c>
      <c r="C497" s="20" t="s">
        <v>378</v>
      </c>
      <c r="D497" s="22" t="s">
        <v>37</v>
      </c>
      <c r="E497" s="203">
        <v>300</v>
      </c>
      <c r="F497" s="23"/>
      <c r="G497" s="132">
        <f t="shared" si="49"/>
        <v>0</v>
      </c>
    </row>
    <row r="498" spans="1:15" ht="38.25" x14ac:dyDescent="0.25">
      <c r="A498" s="158" t="s">
        <v>1449</v>
      </c>
      <c r="B498" s="22" t="s">
        <v>379</v>
      </c>
      <c r="C498" s="20" t="s">
        <v>380</v>
      </c>
      <c r="D498" s="22" t="s">
        <v>37</v>
      </c>
      <c r="E498" s="203">
        <v>150</v>
      </c>
      <c r="F498" s="23"/>
      <c r="G498" s="132">
        <f t="shared" si="49"/>
        <v>0</v>
      </c>
    </row>
    <row r="499" spans="1:15" ht="25.5" x14ac:dyDescent="0.25">
      <c r="A499" s="158" t="s">
        <v>1450</v>
      </c>
      <c r="B499" s="22" t="s">
        <v>381</v>
      </c>
      <c r="C499" s="20" t="s">
        <v>382</v>
      </c>
      <c r="D499" s="22" t="s">
        <v>37</v>
      </c>
      <c r="E499" s="203">
        <v>150</v>
      </c>
      <c r="F499" s="23"/>
      <c r="G499" s="132">
        <f t="shared" si="49"/>
        <v>0</v>
      </c>
    </row>
    <row r="500" spans="1:15" x14ac:dyDescent="0.25">
      <c r="A500" s="150"/>
      <c r="B500" s="22"/>
      <c r="C500" s="20"/>
      <c r="D500" s="22"/>
      <c r="E500" s="203"/>
      <c r="F500" s="23"/>
      <c r="G500" s="132"/>
    </row>
    <row r="501" spans="1:15" x14ac:dyDescent="0.25">
      <c r="A501" s="145" t="s">
        <v>264</v>
      </c>
      <c r="B501" s="146"/>
      <c r="C501" s="147" t="s">
        <v>1100</v>
      </c>
      <c r="D501" s="146"/>
      <c r="E501" s="202"/>
      <c r="F501" s="148"/>
      <c r="G501" s="149">
        <f>SUM(G502:G568)</f>
        <v>0</v>
      </c>
    </row>
    <row r="502" spans="1:15" ht="25.5" x14ac:dyDescent="0.25">
      <c r="A502" s="158" t="s">
        <v>265</v>
      </c>
      <c r="B502" s="22" t="s">
        <v>931</v>
      </c>
      <c r="C502" s="20" t="s">
        <v>932</v>
      </c>
      <c r="D502" s="22" t="s">
        <v>32</v>
      </c>
      <c r="E502" s="203">
        <v>1084</v>
      </c>
      <c r="F502" s="23"/>
      <c r="G502" s="132">
        <f t="shared" ref="G502:G568" si="51">E502*F502</f>
        <v>0</v>
      </c>
      <c r="I502" s="247"/>
      <c r="J502" s="248"/>
      <c r="K502" s="248"/>
      <c r="L502" s="248"/>
      <c r="M502" s="247"/>
      <c r="N502" s="248"/>
      <c r="O502" s="248"/>
    </row>
    <row r="503" spans="1:15" x14ac:dyDescent="0.25">
      <c r="A503" s="158" t="s">
        <v>1452</v>
      </c>
      <c r="B503" s="22" t="s">
        <v>173</v>
      </c>
      <c r="C503" s="20" t="s">
        <v>174</v>
      </c>
      <c r="D503" s="22" t="s">
        <v>40</v>
      </c>
      <c r="E503" s="203">
        <v>37.700000000000003</v>
      </c>
      <c r="F503" s="23"/>
      <c r="G503" s="132">
        <f t="shared" si="51"/>
        <v>0</v>
      </c>
      <c r="I503" s="247"/>
      <c r="J503" s="248"/>
      <c r="K503" s="248"/>
      <c r="L503" s="248"/>
      <c r="M503" s="247"/>
      <c r="N503" s="248"/>
      <c r="O503" s="248"/>
    </row>
    <row r="504" spans="1:15" ht="25.5" x14ac:dyDescent="0.25">
      <c r="A504" s="158" t="s">
        <v>266</v>
      </c>
      <c r="B504" s="22" t="s">
        <v>941</v>
      </c>
      <c r="C504" s="20" t="s">
        <v>942</v>
      </c>
      <c r="D504" s="22" t="s">
        <v>32</v>
      </c>
      <c r="E504" s="203">
        <v>754</v>
      </c>
      <c r="F504" s="23"/>
      <c r="G504" s="132">
        <f t="shared" si="51"/>
        <v>0</v>
      </c>
      <c r="I504" s="247"/>
      <c r="J504" s="248"/>
      <c r="K504" s="248"/>
      <c r="L504" s="248"/>
      <c r="M504" s="247"/>
      <c r="N504" s="248"/>
      <c r="O504" s="248"/>
    </row>
    <row r="505" spans="1:15" x14ac:dyDescent="0.25">
      <c r="A505" s="158" t="s">
        <v>267</v>
      </c>
      <c r="B505" s="22" t="s">
        <v>153</v>
      </c>
      <c r="C505" s="20" t="s">
        <v>154</v>
      </c>
      <c r="D505" s="22" t="s">
        <v>91</v>
      </c>
      <c r="E505" s="203">
        <v>2400</v>
      </c>
      <c r="F505" s="23"/>
      <c r="G505" s="132">
        <f t="shared" si="51"/>
        <v>0</v>
      </c>
      <c r="I505" s="247"/>
      <c r="J505" s="248"/>
      <c r="K505" s="248"/>
      <c r="L505" s="248"/>
      <c r="M505" s="247"/>
      <c r="N505" s="248"/>
      <c r="O505" s="248"/>
    </row>
    <row r="506" spans="1:15" ht="25.5" x14ac:dyDescent="0.25">
      <c r="A506" s="158" t="s">
        <v>1453</v>
      </c>
      <c r="B506" s="22" t="s">
        <v>244</v>
      </c>
      <c r="C506" s="20" t="s">
        <v>245</v>
      </c>
      <c r="D506" s="22" t="s">
        <v>40</v>
      </c>
      <c r="E506" s="203">
        <v>52.780000000000008</v>
      </c>
      <c r="F506" s="23"/>
      <c r="G506" s="132">
        <f t="shared" si="51"/>
        <v>0</v>
      </c>
      <c r="I506" s="247"/>
      <c r="J506" s="248"/>
      <c r="K506" s="248"/>
      <c r="L506" s="248"/>
      <c r="M506" s="247"/>
      <c r="N506" s="248"/>
      <c r="O506" s="248"/>
    </row>
    <row r="507" spans="1:15" x14ac:dyDescent="0.25">
      <c r="A507" s="158" t="s">
        <v>1454</v>
      </c>
      <c r="B507" s="22" t="s">
        <v>171</v>
      </c>
      <c r="C507" s="20" t="s">
        <v>172</v>
      </c>
      <c r="D507" s="22" t="s">
        <v>40</v>
      </c>
      <c r="E507" s="203">
        <v>37.700000000000003</v>
      </c>
      <c r="F507" s="23"/>
      <c r="G507" s="132">
        <f t="shared" si="51"/>
        <v>0</v>
      </c>
      <c r="I507" s="247"/>
      <c r="J507" s="248"/>
      <c r="K507" s="248"/>
      <c r="L507" s="248"/>
      <c r="M507" s="247"/>
      <c r="N507" s="248"/>
      <c r="O507" s="248"/>
    </row>
    <row r="508" spans="1:15" ht="38.25" x14ac:dyDescent="0.25">
      <c r="A508" s="158" t="s">
        <v>1455</v>
      </c>
      <c r="B508" s="22" t="s">
        <v>939</v>
      </c>
      <c r="C508" s="20" t="s">
        <v>940</v>
      </c>
      <c r="D508" s="22" t="s">
        <v>32</v>
      </c>
      <c r="E508" s="203">
        <v>331</v>
      </c>
      <c r="F508" s="23"/>
      <c r="G508" s="132">
        <f t="shared" si="51"/>
        <v>0</v>
      </c>
      <c r="I508" s="247"/>
      <c r="J508" s="248"/>
      <c r="K508" s="248"/>
      <c r="L508" s="248"/>
      <c r="M508" s="247"/>
      <c r="N508" s="248"/>
      <c r="O508" s="248"/>
    </row>
    <row r="509" spans="1:15" ht="38.25" x14ac:dyDescent="0.25">
      <c r="A509" s="158" t="s">
        <v>1456</v>
      </c>
      <c r="B509" s="22" t="s">
        <v>923</v>
      </c>
      <c r="C509" s="20" t="s">
        <v>924</v>
      </c>
      <c r="D509" s="22" t="s">
        <v>32</v>
      </c>
      <c r="E509" s="203">
        <v>1796</v>
      </c>
      <c r="F509" s="23"/>
      <c r="G509" s="132">
        <f t="shared" si="51"/>
        <v>0</v>
      </c>
      <c r="I509" s="247"/>
      <c r="J509" s="248"/>
      <c r="K509" s="248"/>
      <c r="L509" s="248"/>
      <c r="M509" s="247"/>
      <c r="N509" s="248"/>
      <c r="O509" s="248"/>
    </row>
    <row r="510" spans="1:15" x14ac:dyDescent="0.25">
      <c r="A510" s="158" t="s">
        <v>1457</v>
      </c>
      <c r="B510" s="22" t="s">
        <v>925</v>
      </c>
      <c r="C510" s="20" t="s">
        <v>926</v>
      </c>
      <c r="D510" s="22" t="s">
        <v>40</v>
      </c>
      <c r="E510" s="203">
        <v>180</v>
      </c>
      <c r="F510" s="23"/>
      <c r="G510" s="132">
        <f t="shared" si="51"/>
        <v>0</v>
      </c>
      <c r="I510" s="247"/>
      <c r="J510" s="248"/>
      <c r="K510" s="248"/>
      <c r="L510" s="248"/>
      <c r="M510" s="247"/>
      <c r="N510" s="248"/>
      <c r="O510" s="248"/>
    </row>
    <row r="511" spans="1:15" x14ac:dyDescent="0.25">
      <c r="A511" s="158" t="s">
        <v>268</v>
      </c>
      <c r="B511" s="22" t="s">
        <v>927</v>
      </c>
      <c r="C511" s="20" t="s">
        <v>928</v>
      </c>
      <c r="D511" s="22" t="s">
        <v>40</v>
      </c>
      <c r="E511" s="203">
        <v>179.60000000000002</v>
      </c>
      <c r="F511" s="23"/>
      <c r="G511" s="132">
        <f t="shared" si="51"/>
        <v>0</v>
      </c>
      <c r="I511" s="247"/>
      <c r="J511" s="248"/>
      <c r="K511" s="248"/>
      <c r="L511" s="248"/>
      <c r="M511" s="247"/>
      <c r="N511" s="248"/>
      <c r="O511" s="248"/>
    </row>
    <row r="512" spans="1:15" x14ac:dyDescent="0.25">
      <c r="A512" s="158" t="s">
        <v>1458</v>
      </c>
      <c r="B512" s="191" t="s">
        <v>929</v>
      </c>
      <c r="C512" s="20" t="s">
        <v>930</v>
      </c>
      <c r="D512" s="191" t="s">
        <v>40</v>
      </c>
      <c r="E512" s="206">
        <v>179.60000000000002</v>
      </c>
      <c r="F512" s="23"/>
      <c r="G512" s="132">
        <f t="shared" si="51"/>
        <v>0</v>
      </c>
      <c r="I512" s="247"/>
      <c r="J512" s="248"/>
      <c r="K512" s="248"/>
      <c r="L512" s="248"/>
      <c r="M512" s="247"/>
      <c r="N512" s="248"/>
      <c r="O512" s="248"/>
    </row>
    <row r="513" spans="1:15" x14ac:dyDescent="0.25">
      <c r="A513" s="158" t="s">
        <v>1459</v>
      </c>
      <c r="B513" s="191" t="s">
        <v>933</v>
      </c>
      <c r="C513" s="20" t="s">
        <v>934</v>
      </c>
      <c r="D513" s="191" t="s">
        <v>40</v>
      </c>
      <c r="E513" s="206">
        <v>89.800000000000011</v>
      </c>
      <c r="F513" s="23"/>
      <c r="G513" s="132">
        <f t="shared" si="51"/>
        <v>0</v>
      </c>
      <c r="I513" s="247"/>
      <c r="J513" s="248"/>
      <c r="K513" s="248"/>
      <c r="L513" s="248"/>
      <c r="M513" s="247"/>
      <c r="N513" s="248"/>
      <c r="O513" s="248"/>
    </row>
    <row r="514" spans="1:15" x14ac:dyDescent="0.25">
      <c r="A514" s="158" t="s">
        <v>1460</v>
      </c>
      <c r="B514" s="191" t="s">
        <v>937</v>
      </c>
      <c r="C514" s="20" t="s">
        <v>938</v>
      </c>
      <c r="D514" s="191" t="s">
        <v>32</v>
      </c>
      <c r="E514" s="206">
        <v>1796</v>
      </c>
      <c r="F514" s="23"/>
      <c r="G514" s="132">
        <f t="shared" si="51"/>
        <v>0</v>
      </c>
      <c r="I514" s="247"/>
      <c r="J514" s="248"/>
      <c r="K514" s="248"/>
      <c r="L514" s="248"/>
      <c r="M514" s="247"/>
      <c r="N514" s="248"/>
      <c r="O514" s="248"/>
    </row>
    <row r="515" spans="1:15" ht="25.5" x14ac:dyDescent="0.25">
      <c r="A515" s="158" t="s">
        <v>1461</v>
      </c>
      <c r="B515" s="191" t="s">
        <v>935</v>
      </c>
      <c r="C515" s="20" t="s">
        <v>936</v>
      </c>
      <c r="D515" s="191" t="s">
        <v>40</v>
      </c>
      <c r="E515" s="206">
        <v>89.800000000000011</v>
      </c>
      <c r="F515" s="23"/>
      <c r="G515" s="132">
        <f t="shared" si="51"/>
        <v>0</v>
      </c>
      <c r="I515" s="247"/>
      <c r="J515" s="248"/>
      <c r="K515" s="248"/>
      <c r="L515" s="248"/>
      <c r="M515" s="247"/>
      <c r="N515" s="248"/>
      <c r="O515" s="248"/>
    </row>
    <row r="516" spans="1:15" x14ac:dyDescent="0.25">
      <c r="A516" s="158" t="s">
        <v>1462</v>
      </c>
      <c r="B516" s="191" t="s">
        <v>943</v>
      </c>
      <c r="C516" s="20" t="s">
        <v>944</v>
      </c>
      <c r="D516" s="191" t="s">
        <v>37</v>
      </c>
      <c r="E516" s="206">
        <v>30</v>
      </c>
      <c r="F516" s="23"/>
      <c r="G516" s="132">
        <f t="shared" si="51"/>
        <v>0</v>
      </c>
      <c r="I516" s="247"/>
      <c r="J516" s="248"/>
      <c r="K516" s="248"/>
      <c r="L516" s="248"/>
      <c r="M516" s="248"/>
      <c r="N516" s="248"/>
      <c r="O516" s="248"/>
    </row>
    <row r="517" spans="1:15" x14ac:dyDescent="0.25">
      <c r="A517" s="158" t="s">
        <v>1463</v>
      </c>
      <c r="B517" s="22" t="s">
        <v>945</v>
      </c>
      <c r="C517" s="20" t="s">
        <v>946</v>
      </c>
      <c r="D517" s="22" t="s">
        <v>37</v>
      </c>
      <c r="E517" s="203">
        <v>450</v>
      </c>
      <c r="F517" s="23"/>
      <c r="G517" s="132">
        <f t="shared" si="51"/>
        <v>0</v>
      </c>
      <c r="I517" s="247"/>
      <c r="J517" s="248"/>
      <c r="K517" s="248"/>
      <c r="L517" s="248"/>
      <c r="M517" s="248"/>
      <c r="N517" s="248"/>
      <c r="O517" s="248"/>
    </row>
    <row r="518" spans="1:15" ht="25.5" x14ac:dyDescent="0.25">
      <c r="A518" s="158" t="s">
        <v>1464</v>
      </c>
      <c r="B518" s="22" t="s">
        <v>947</v>
      </c>
      <c r="C518" s="20" t="s">
        <v>948</v>
      </c>
      <c r="D518" s="22" t="s">
        <v>40</v>
      </c>
      <c r="E518" s="203">
        <v>20</v>
      </c>
      <c r="F518" s="23"/>
      <c r="G518" s="132">
        <f t="shared" si="51"/>
        <v>0</v>
      </c>
      <c r="I518" s="247"/>
      <c r="J518" s="248"/>
      <c r="K518" s="248"/>
      <c r="L518" s="248"/>
      <c r="M518" s="248"/>
      <c r="N518" s="248"/>
      <c r="O518" s="248"/>
    </row>
    <row r="519" spans="1:15" x14ac:dyDescent="0.25">
      <c r="A519" s="158" t="s">
        <v>1465</v>
      </c>
      <c r="B519" s="22" t="s">
        <v>404</v>
      </c>
      <c r="C519" s="20" t="s">
        <v>405</v>
      </c>
      <c r="D519" s="22" t="s">
        <v>32</v>
      </c>
      <c r="E519" s="203">
        <v>1932</v>
      </c>
      <c r="F519" s="23"/>
      <c r="G519" s="132">
        <f t="shared" si="51"/>
        <v>0</v>
      </c>
    </row>
    <row r="520" spans="1:15" x14ac:dyDescent="0.25">
      <c r="A520" s="158" t="s">
        <v>1466</v>
      </c>
      <c r="B520" s="22" t="s">
        <v>406</v>
      </c>
      <c r="C520" s="20" t="s">
        <v>407</v>
      </c>
      <c r="D520" s="22" t="s">
        <v>2</v>
      </c>
      <c r="E520" s="203">
        <v>50</v>
      </c>
      <c r="F520" s="23"/>
      <c r="G520" s="132">
        <f t="shared" si="51"/>
        <v>0</v>
      </c>
    </row>
    <row r="521" spans="1:15" x14ac:dyDescent="0.25">
      <c r="A521" s="158" t="s">
        <v>269</v>
      </c>
      <c r="B521" s="22" t="s">
        <v>408</v>
      </c>
      <c r="C521" s="20" t="s">
        <v>409</v>
      </c>
      <c r="D521" s="22" t="s">
        <v>2</v>
      </c>
      <c r="E521" s="203">
        <v>50</v>
      </c>
      <c r="F521" s="23"/>
      <c r="G521" s="132">
        <f t="shared" si="51"/>
        <v>0</v>
      </c>
    </row>
    <row r="522" spans="1:15" x14ac:dyDescent="0.25">
      <c r="A522" s="158" t="s">
        <v>1467</v>
      </c>
      <c r="B522" s="22" t="s">
        <v>410</v>
      </c>
      <c r="C522" s="20" t="s">
        <v>411</v>
      </c>
      <c r="D522" s="22" t="s">
        <v>2</v>
      </c>
      <c r="E522" s="203">
        <v>20</v>
      </c>
      <c r="F522" s="23"/>
      <c r="G522" s="132">
        <f t="shared" si="51"/>
        <v>0</v>
      </c>
    </row>
    <row r="523" spans="1:15" x14ac:dyDescent="0.25">
      <c r="A523" s="158" t="s">
        <v>1468</v>
      </c>
      <c r="B523" s="22" t="s">
        <v>412</v>
      </c>
      <c r="C523" s="20" t="s">
        <v>413</v>
      </c>
      <c r="D523" s="22" t="s">
        <v>2</v>
      </c>
      <c r="E523" s="203">
        <v>20</v>
      </c>
      <c r="F523" s="23"/>
      <c r="G523" s="132">
        <f t="shared" si="51"/>
        <v>0</v>
      </c>
    </row>
    <row r="524" spans="1:15" x14ac:dyDescent="0.25">
      <c r="A524" s="158" t="s">
        <v>1469</v>
      </c>
      <c r="B524" s="22" t="s">
        <v>179</v>
      </c>
      <c r="C524" s="20" t="s">
        <v>180</v>
      </c>
      <c r="D524" s="22" t="s">
        <v>37</v>
      </c>
      <c r="E524" s="203">
        <v>458</v>
      </c>
      <c r="F524" s="23"/>
      <c r="G524" s="132">
        <f t="shared" si="51"/>
        <v>0</v>
      </c>
    </row>
    <row r="525" spans="1:15" s="25" customFormat="1" ht="25.5" x14ac:dyDescent="0.25">
      <c r="A525" s="158" t="s">
        <v>1470</v>
      </c>
      <c r="B525" s="22" t="s">
        <v>103</v>
      </c>
      <c r="C525" s="20" t="s">
        <v>104</v>
      </c>
      <c r="D525" s="22" t="s">
        <v>40</v>
      </c>
      <c r="E525" s="203">
        <v>165</v>
      </c>
      <c r="F525" s="23"/>
      <c r="G525" s="132">
        <f t="shared" si="51"/>
        <v>0</v>
      </c>
      <c r="I525" s="26"/>
    </row>
    <row r="526" spans="1:15" x14ac:dyDescent="0.25">
      <c r="A526" s="158" t="s">
        <v>1471</v>
      </c>
      <c r="B526" s="22" t="s">
        <v>108</v>
      </c>
      <c r="C526" s="20" t="s">
        <v>109</v>
      </c>
      <c r="D526" s="22" t="s">
        <v>40</v>
      </c>
      <c r="E526" s="203">
        <v>42.000000000000007</v>
      </c>
      <c r="F526" s="23"/>
      <c r="G526" s="132">
        <f t="shared" si="51"/>
        <v>0</v>
      </c>
    </row>
    <row r="527" spans="1:15" s="25" customFormat="1" x14ac:dyDescent="0.25">
      <c r="A527" s="158" t="s">
        <v>1472</v>
      </c>
      <c r="B527" s="22" t="s">
        <v>106</v>
      </c>
      <c r="C527" s="20" t="s">
        <v>107</v>
      </c>
      <c r="D527" s="22" t="s">
        <v>40</v>
      </c>
      <c r="E527" s="203">
        <v>123</v>
      </c>
      <c r="F527" s="23"/>
      <c r="G527" s="132">
        <f t="shared" si="51"/>
        <v>0</v>
      </c>
      <c r="I527" s="26"/>
    </row>
    <row r="528" spans="1:15" x14ac:dyDescent="0.25">
      <c r="A528" s="158" t="s">
        <v>1473</v>
      </c>
      <c r="B528" s="22" t="s">
        <v>173</v>
      </c>
      <c r="C528" s="20" t="s">
        <v>174</v>
      </c>
      <c r="D528" s="22" t="s">
        <v>40</v>
      </c>
      <c r="E528" s="203">
        <v>4.6000000000000005</v>
      </c>
      <c r="F528" s="23"/>
      <c r="G528" s="132">
        <f t="shared" si="51"/>
        <v>0</v>
      </c>
    </row>
    <row r="529" spans="1:12" x14ac:dyDescent="0.25">
      <c r="A529" s="158" t="s">
        <v>1474</v>
      </c>
      <c r="B529" s="22" t="s">
        <v>140</v>
      </c>
      <c r="C529" s="20" t="s">
        <v>141</v>
      </c>
      <c r="D529" s="22" t="s">
        <v>32</v>
      </c>
      <c r="E529" s="203">
        <v>367.00000000000006</v>
      </c>
      <c r="F529" s="23"/>
      <c r="G529" s="132">
        <f t="shared" si="51"/>
        <v>0</v>
      </c>
    </row>
    <row r="530" spans="1:12" x14ac:dyDescent="0.25">
      <c r="A530" s="158" t="s">
        <v>1475</v>
      </c>
      <c r="B530" s="22" t="s">
        <v>150</v>
      </c>
      <c r="C530" s="20" t="s">
        <v>151</v>
      </c>
      <c r="D530" s="22" t="s">
        <v>91</v>
      </c>
      <c r="E530" s="203">
        <v>2590.0000000000005</v>
      </c>
      <c r="F530" s="23"/>
      <c r="G530" s="132">
        <f t="shared" si="51"/>
        <v>0</v>
      </c>
    </row>
    <row r="531" spans="1:12" x14ac:dyDescent="0.25">
      <c r="A531" s="158" t="s">
        <v>1476</v>
      </c>
      <c r="B531" s="22" t="s">
        <v>159</v>
      </c>
      <c r="C531" s="20" t="s">
        <v>160</v>
      </c>
      <c r="D531" s="22" t="s">
        <v>40</v>
      </c>
      <c r="E531" s="203">
        <v>37.000000000000007</v>
      </c>
      <c r="F531" s="23"/>
      <c r="G531" s="132">
        <f t="shared" si="51"/>
        <v>0</v>
      </c>
      <c r="H531" s="246"/>
      <c r="I531" s="247"/>
      <c r="J531" s="248"/>
      <c r="K531" s="248"/>
    </row>
    <row r="532" spans="1:12" ht="25.5" x14ac:dyDescent="0.25">
      <c r="A532" s="158" t="s">
        <v>1477</v>
      </c>
      <c r="B532" s="22" t="s">
        <v>167</v>
      </c>
      <c r="C532" s="20" t="s">
        <v>168</v>
      </c>
      <c r="D532" s="22" t="s">
        <v>40</v>
      </c>
      <c r="E532" s="203">
        <v>37.000000000000007</v>
      </c>
      <c r="F532" s="23"/>
      <c r="G532" s="132">
        <f t="shared" si="51"/>
        <v>0</v>
      </c>
      <c r="H532" s="246"/>
      <c r="I532" s="247"/>
      <c r="J532" s="248"/>
      <c r="K532" s="248"/>
    </row>
    <row r="533" spans="1:12" ht="25.5" x14ac:dyDescent="0.25">
      <c r="A533" s="158" t="s">
        <v>1478</v>
      </c>
      <c r="B533" s="22" t="s">
        <v>204</v>
      </c>
      <c r="C533" s="20" t="s">
        <v>205</v>
      </c>
      <c r="D533" s="22" t="s">
        <v>32</v>
      </c>
      <c r="E533" s="203">
        <v>229</v>
      </c>
      <c r="F533" s="23"/>
      <c r="G533" s="132">
        <f t="shared" si="51"/>
        <v>0</v>
      </c>
      <c r="H533" s="246"/>
      <c r="I533" s="249"/>
      <c r="J533" s="250"/>
      <c r="K533" s="248"/>
      <c r="L533" s="18"/>
    </row>
    <row r="534" spans="1:12" x14ac:dyDescent="0.25">
      <c r="A534" s="158" t="s">
        <v>1479</v>
      </c>
      <c r="B534" s="191" t="s">
        <v>235</v>
      </c>
      <c r="C534" s="20" t="s">
        <v>236</v>
      </c>
      <c r="D534" s="191" t="s">
        <v>32</v>
      </c>
      <c r="E534" s="206">
        <v>458</v>
      </c>
      <c r="F534" s="155"/>
      <c r="G534" s="132">
        <f t="shared" si="51"/>
        <v>0</v>
      </c>
      <c r="H534" s="246"/>
      <c r="I534" s="247"/>
      <c r="J534" s="248"/>
      <c r="K534" s="248"/>
    </row>
    <row r="535" spans="1:12" x14ac:dyDescent="0.25">
      <c r="A535" s="158" t="s">
        <v>1480</v>
      </c>
      <c r="B535" s="191" t="s">
        <v>1514</v>
      </c>
      <c r="C535" s="20" t="s">
        <v>238</v>
      </c>
      <c r="D535" s="191" t="s">
        <v>32</v>
      </c>
      <c r="E535" s="206">
        <v>458</v>
      </c>
      <c r="F535" s="155"/>
      <c r="G535" s="132">
        <f t="shared" si="51"/>
        <v>0</v>
      </c>
      <c r="H535" s="246"/>
      <c r="I535" s="247"/>
      <c r="J535" s="248"/>
      <c r="K535" s="248"/>
    </row>
    <row r="536" spans="1:12" ht="25.5" x14ac:dyDescent="0.25">
      <c r="A536" s="158" t="s">
        <v>1481</v>
      </c>
      <c r="B536" s="156" t="s">
        <v>308</v>
      </c>
      <c r="C536" s="21" t="s">
        <v>309</v>
      </c>
      <c r="D536" s="156" t="s">
        <v>37</v>
      </c>
      <c r="E536" s="204">
        <v>20</v>
      </c>
      <c r="F536" s="155"/>
      <c r="G536" s="132">
        <f t="shared" si="51"/>
        <v>0</v>
      </c>
      <c r="H536" s="246"/>
      <c r="I536" s="247"/>
      <c r="J536" s="248"/>
      <c r="K536" s="248"/>
    </row>
    <row r="537" spans="1:12" ht="25.5" x14ac:dyDescent="0.25">
      <c r="A537" s="158" t="s">
        <v>1482</v>
      </c>
      <c r="B537" s="156" t="s">
        <v>306</v>
      </c>
      <c r="C537" s="21" t="s">
        <v>307</v>
      </c>
      <c r="D537" s="156" t="s">
        <v>37</v>
      </c>
      <c r="E537" s="204">
        <v>50</v>
      </c>
      <c r="F537" s="155"/>
      <c r="G537" s="132">
        <f t="shared" ref="G537" si="52">E537*F537</f>
        <v>0</v>
      </c>
      <c r="H537" s="246"/>
      <c r="I537" s="247"/>
      <c r="J537" s="248"/>
      <c r="K537" s="248"/>
    </row>
    <row r="538" spans="1:12" s="25" customFormat="1" ht="25.5" x14ac:dyDescent="0.25">
      <c r="A538" s="158" t="s">
        <v>1483</v>
      </c>
      <c r="B538" s="156" t="s">
        <v>414</v>
      </c>
      <c r="C538" s="21" t="s">
        <v>415</v>
      </c>
      <c r="D538" s="156" t="s">
        <v>32</v>
      </c>
      <c r="E538" s="204">
        <v>444</v>
      </c>
      <c r="F538" s="155"/>
      <c r="G538" s="132">
        <f t="shared" si="51"/>
        <v>0</v>
      </c>
      <c r="H538" s="251"/>
      <c r="I538" s="252"/>
      <c r="J538" s="253"/>
      <c r="K538" s="253"/>
    </row>
    <row r="539" spans="1:12" s="25" customFormat="1" x14ac:dyDescent="0.25">
      <c r="A539" s="158" t="s">
        <v>1484</v>
      </c>
      <c r="B539" s="156" t="s">
        <v>304</v>
      </c>
      <c r="C539" s="21" t="s">
        <v>305</v>
      </c>
      <c r="D539" s="156" t="s">
        <v>32</v>
      </c>
      <c r="E539" s="204">
        <v>9</v>
      </c>
      <c r="F539" s="155"/>
      <c r="G539" s="132">
        <f t="shared" ref="G539" si="53">E539*F539</f>
        <v>0</v>
      </c>
      <c r="H539" s="251"/>
      <c r="I539" s="252"/>
      <c r="J539" s="253"/>
      <c r="K539" s="253"/>
    </row>
    <row r="540" spans="1:12" s="25" customFormat="1" x14ac:dyDescent="0.25">
      <c r="A540" s="158" t="s">
        <v>1485</v>
      </c>
      <c r="B540" s="156" t="s">
        <v>398</v>
      </c>
      <c r="C540" s="21" t="s">
        <v>399</v>
      </c>
      <c r="D540" s="156" t="s">
        <v>32</v>
      </c>
      <c r="E540" s="204">
        <v>458</v>
      </c>
      <c r="F540" s="155"/>
      <c r="G540" s="132">
        <f t="shared" si="51"/>
        <v>0</v>
      </c>
      <c r="H540" s="251"/>
      <c r="I540" s="252"/>
      <c r="J540" s="253"/>
      <c r="K540" s="253"/>
    </row>
    <row r="541" spans="1:12" x14ac:dyDescent="0.25">
      <c r="A541" s="158" t="s">
        <v>1486</v>
      </c>
      <c r="B541" s="156" t="s">
        <v>396</v>
      </c>
      <c r="C541" s="21" t="s">
        <v>397</v>
      </c>
      <c r="D541" s="156" t="s">
        <v>37</v>
      </c>
      <c r="E541" s="204">
        <v>520</v>
      </c>
      <c r="F541" s="155"/>
      <c r="G541" s="132">
        <f t="shared" si="51"/>
        <v>0</v>
      </c>
      <c r="H541" s="246"/>
      <c r="I541" s="247"/>
      <c r="J541" s="248"/>
      <c r="K541" s="248"/>
    </row>
    <row r="542" spans="1:12" ht="25.5" x14ac:dyDescent="0.25">
      <c r="A542" s="158" t="s">
        <v>1487</v>
      </c>
      <c r="B542" s="156" t="s">
        <v>365</v>
      </c>
      <c r="C542" s="21" t="s">
        <v>366</v>
      </c>
      <c r="D542" s="156" t="s">
        <v>2</v>
      </c>
      <c r="E542" s="204">
        <v>7</v>
      </c>
      <c r="F542" s="155"/>
      <c r="G542" s="132">
        <f t="shared" si="51"/>
        <v>0</v>
      </c>
      <c r="H542" s="246"/>
      <c r="I542" s="247"/>
      <c r="J542" s="248"/>
      <c r="K542" s="248"/>
    </row>
    <row r="543" spans="1:12" ht="25.5" x14ac:dyDescent="0.25">
      <c r="A543" s="158" t="s">
        <v>1488</v>
      </c>
      <c r="B543" s="22" t="s">
        <v>554</v>
      </c>
      <c r="C543" s="20" t="s">
        <v>555</v>
      </c>
      <c r="D543" s="22" t="s">
        <v>37</v>
      </c>
      <c r="E543" s="203">
        <v>400</v>
      </c>
      <c r="F543" s="23"/>
      <c r="G543" s="132">
        <f t="shared" si="51"/>
        <v>0</v>
      </c>
      <c r="H543" s="246"/>
      <c r="I543" s="247"/>
      <c r="J543" s="248"/>
      <c r="K543" s="248"/>
    </row>
    <row r="544" spans="1:12" x14ac:dyDescent="0.25">
      <c r="A544" s="158" t="s">
        <v>1489</v>
      </c>
      <c r="B544" s="22" t="s">
        <v>157</v>
      </c>
      <c r="C544" s="20" t="s">
        <v>158</v>
      </c>
      <c r="D544" s="22" t="s">
        <v>40</v>
      </c>
      <c r="E544" s="203">
        <v>16</v>
      </c>
      <c r="F544" s="23"/>
      <c r="G544" s="132">
        <f t="shared" si="51"/>
        <v>0</v>
      </c>
    </row>
    <row r="545" spans="1:7" ht="25.5" x14ac:dyDescent="0.25">
      <c r="A545" s="158" t="s">
        <v>1490</v>
      </c>
      <c r="B545" s="22" t="s">
        <v>601</v>
      </c>
      <c r="C545" s="20" t="s">
        <v>602</v>
      </c>
      <c r="D545" s="22" t="s">
        <v>37</v>
      </c>
      <c r="E545" s="203">
        <v>1200</v>
      </c>
      <c r="F545" s="23"/>
      <c r="G545" s="132">
        <f t="shared" si="51"/>
        <v>0</v>
      </c>
    </row>
    <row r="546" spans="1:7" ht="25.5" x14ac:dyDescent="0.25">
      <c r="A546" s="158" t="s">
        <v>1491</v>
      </c>
      <c r="B546" s="22" t="s">
        <v>676</v>
      </c>
      <c r="C546" s="20" t="s">
        <v>677</v>
      </c>
      <c r="D546" s="22" t="s">
        <v>2</v>
      </c>
      <c r="E546" s="203">
        <v>25</v>
      </c>
      <c r="F546" s="23"/>
      <c r="G546" s="132">
        <f t="shared" si="51"/>
        <v>0</v>
      </c>
    </row>
    <row r="547" spans="1:7" ht="25.5" x14ac:dyDescent="0.25">
      <c r="A547" s="158" t="s">
        <v>1492</v>
      </c>
      <c r="B547" s="22" t="s">
        <v>674</v>
      </c>
      <c r="C547" s="20" t="s">
        <v>675</v>
      </c>
      <c r="D547" s="22" t="s">
        <v>2</v>
      </c>
      <c r="E547" s="203">
        <v>25</v>
      </c>
      <c r="F547" s="23"/>
      <c r="G547" s="132">
        <f t="shared" si="51"/>
        <v>0</v>
      </c>
    </row>
    <row r="548" spans="1:7" ht="25.5" x14ac:dyDescent="0.25">
      <c r="A548" s="158" t="s">
        <v>1493</v>
      </c>
      <c r="B548" s="22" t="s">
        <v>825</v>
      </c>
      <c r="C548" s="20" t="s">
        <v>826</v>
      </c>
      <c r="D548" s="22" t="s">
        <v>37</v>
      </c>
      <c r="E548" s="203">
        <v>300</v>
      </c>
      <c r="F548" s="23"/>
      <c r="G548" s="132">
        <f t="shared" si="51"/>
        <v>0</v>
      </c>
    </row>
    <row r="549" spans="1:7" ht="25.5" x14ac:dyDescent="0.25">
      <c r="A549" s="158" t="s">
        <v>1494</v>
      </c>
      <c r="B549" s="22" t="s">
        <v>827</v>
      </c>
      <c r="C549" s="20" t="s">
        <v>828</v>
      </c>
      <c r="D549" s="22" t="s">
        <v>37</v>
      </c>
      <c r="E549" s="203">
        <v>120</v>
      </c>
      <c r="F549" s="23"/>
      <c r="G549" s="132">
        <f t="shared" si="51"/>
        <v>0</v>
      </c>
    </row>
    <row r="550" spans="1:7" ht="25.5" x14ac:dyDescent="0.25">
      <c r="A550" s="158" t="s">
        <v>1495</v>
      </c>
      <c r="B550" s="22" t="s">
        <v>829</v>
      </c>
      <c r="C550" s="20" t="s">
        <v>830</v>
      </c>
      <c r="D550" s="22" t="s">
        <v>37</v>
      </c>
      <c r="E550" s="203">
        <v>80</v>
      </c>
      <c r="F550" s="23"/>
      <c r="G550" s="132">
        <f t="shared" si="51"/>
        <v>0</v>
      </c>
    </row>
    <row r="551" spans="1:7" ht="25.5" x14ac:dyDescent="0.25">
      <c r="A551" s="158" t="s">
        <v>1496</v>
      </c>
      <c r="B551" s="22" t="s">
        <v>831</v>
      </c>
      <c r="C551" s="20" t="s">
        <v>832</v>
      </c>
      <c r="D551" s="22" t="s">
        <v>37</v>
      </c>
      <c r="E551" s="203">
        <v>80</v>
      </c>
      <c r="F551" s="23"/>
      <c r="G551" s="132">
        <f t="shared" si="51"/>
        <v>0</v>
      </c>
    </row>
    <row r="552" spans="1:7" ht="25.5" x14ac:dyDescent="0.25">
      <c r="A552" s="158" t="s">
        <v>1497</v>
      </c>
      <c r="B552" s="22" t="s">
        <v>805</v>
      </c>
      <c r="C552" s="20" t="s">
        <v>806</v>
      </c>
      <c r="D552" s="22" t="s">
        <v>37</v>
      </c>
      <c r="E552" s="203">
        <v>250</v>
      </c>
      <c r="F552" s="23"/>
      <c r="G552" s="132">
        <f t="shared" si="51"/>
        <v>0</v>
      </c>
    </row>
    <row r="553" spans="1:7" ht="25.5" x14ac:dyDescent="0.25">
      <c r="A553" s="158" t="s">
        <v>1498</v>
      </c>
      <c r="B553" s="22" t="s">
        <v>813</v>
      </c>
      <c r="C553" s="20" t="s">
        <v>814</v>
      </c>
      <c r="D553" s="22" t="s">
        <v>37</v>
      </c>
      <c r="E553" s="203">
        <v>80</v>
      </c>
      <c r="F553" s="23"/>
      <c r="G553" s="132">
        <f t="shared" si="51"/>
        <v>0</v>
      </c>
    </row>
    <row r="554" spans="1:7" ht="25.5" x14ac:dyDescent="0.25">
      <c r="A554" s="158" t="s">
        <v>1499</v>
      </c>
      <c r="B554" s="22" t="s">
        <v>851</v>
      </c>
      <c r="C554" s="20" t="s">
        <v>852</v>
      </c>
      <c r="D554" s="22" t="s">
        <v>2</v>
      </c>
      <c r="E554" s="203">
        <v>12</v>
      </c>
      <c r="F554" s="23"/>
      <c r="G554" s="132">
        <f t="shared" si="51"/>
        <v>0</v>
      </c>
    </row>
    <row r="555" spans="1:7" ht="25.5" x14ac:dyDescent="0.25">
      <c r="A555" s="158" t="s">
        <v>1500</v>
      </c>
      <c r="B555" s="22" t="s">
        <v>857</v>
      </c>
      <c r="C555" s="20" t="s">
        <v>858</v>
      </c>
      <c r="D555" s="22" t="s">
        <v>2</v>
      </c>
      <c r="E555" s="203">
        <v>2</v>
      </c>
      <c r="F555" s="23"/>
      <c r="G555" s="132">
        <f t="shared" si="51"/>
        <v>0</v>
      </c>
    </row>
    <row r="556" spans="1:7" ht="25.5" x14ac:dyDescent="0.25">
      <c r="A556" s="158" t="s">
        <v>1501</v>
      </c>
      <c r="B556" s="22" t="s">
        <v>771</v>
      </c>
      <c r="C556" s="20" t="s">
        <v>772</v>
      </c>
      <c r="D556" s="22" t="s">
        <v>2</v>
      </c>
      <c r="E556" s="203">
        <v>12</v>
      </c>
      <c r="F556" s="23"/>
      <c r="G556" s="132">
        <f t="shared" si="51"/>
        <v>0</v>
      </c>
    </row>
    <row r="557" spans="1:7" ht="25.5" x14ac:dyDescent="0.25">
      <c r="A557" s="158" t="s">
        <v>1502</v>
      </c>
      <c r="B557" s="22" t="s">
        <v>833</v>
      </c>
      <c r="C557" s="20" t="s">
        <v>834</v>
      </c>
      <c r="D557" s="22" t="s">
        <v>37</v>
      </c>
      <c r="E557" s="203">
        <v>100</v>
      </c>
      <c r="F557" s="23"/>
      <c r="G557" s="132">
        <f t="shared" si="51"/>
        <v>0</v>
      </c>
    </row>
    <row r="558" spans="1:7" ht="25.5" x14ac:dyDescent="0.25">
      <c r="A558" s="158" t="s">
        <v>1503</v>
      </c>
      <c r="B558" s="22" t="s">
        <v>859</v>
      </c>
      <c r="C558" s="20" t="s">
        <v>860</v>
      </c>
      <c r="D558" s="22" t="s">
        <v>2</v>
      </c>
      <c r="E558" s="203">
        <v>2</v>
      </c>
      <c r="F558" s="23"/>
      <c r="G558" s="132">
        <f t="shared" si="51"/>
        <v>0</v>
      </c>
    </row>
    <row r="559" spans="1:7" ht="25.5" x14ac:dyDescent="0.25">
      <c r="A559" s="158" t="s">
        <v>1504</v>
      </c>
      <c r="B559" s="22" t="s">
        <v>905</v>
      </c>
      <c r="C559" s="20" t="s">
        <v>906</v>
      </c>
      <c r="D559" s="22" t="s">
        <v>2</v>
      </c>
      <c r="E559" s="203">
        <v>2</v>
      </c>
      <c r="F559" s="23"/>
      <c r="G559" s="132">
        <f t="shared" si="51"/>
        <v>0</v>
      </c>
    </row>
    <row r="560" spans="1:7" x14ac:dyDescent="0.25">
      <c r="A560" s="158" t="s">
        <v>1505</v>
      </c>
      <c r="B560" s="22" t="s">
        <v>869</v>
      </c>
      <c r="C560" s="20" t="s">
        <v>870</v>
      </c>
      <c r="D560" s="22" t="s">
        <v>2</v>
      </c>
      <c r="E560" s="203">
        <v>3</v>
      </c>
      <c r="F560" s="23"/>
      <c r="G560" s="132">
        <f t="shared" si="51"/>
        <v>0</v>
      </c>
    </row>
    <row r="561" spans="1:7" x14ac:dyDescent="0.25">
      <c r="A561" s="158" t="s">
        <v>1506</v>
      </c>
      <c r="B561" s="22" t="s">
        <v>901</v>
      </c>
      <c r="C561" s="20" t="s">
        <v>902</v>
      </c>
      <c r="D561" s="22" t="s">
        <v>2</v>
      </c>
      <c r="E561" s="203">
        <v>4</v>
      </c>
      <c r="F561" s="23"/>
      <c r="G561" s="132">
        <f t="shared" si="51"/>
        <v>0</v>
      </c>
    </row>
    <row r="562" spans="1:7" ht="25.5" x14ac:dyDescent="0.25">
      <c r="A562" s="158" t="s">
        <v>1507</v>
      </c>
      <c r="B562" s="22" t="s">
        <v>899</v>
      </c>
      <c r="C562" s="20" t="s">
        <v>900</v>
      </c>
      <c r="D562" s="22" t="s">
        <v>37</v>
      </c>
      <c r="E562" s="203">
        <v>4</v>
      </c>
      <c r="F562" s="23"/>
      <c r="G562" s="132">
        <f t="shared" si="51"/>
        <v>0</v>
      </c>
    </row>
    <row r="563" spans="1:7" ht="25.5" x14ac:dyDescent="0.25">
      <c r="A563" s="158" t="s">
        <v>1508</v>
      </c>
      <c r="B563" s="191" t="s">
        <v>897</v>
      </c>
      <c r="C563" s="20" t="s">
        <v>898</v>
      </c>
      <c r="D563" s="191" t="s">
        <v>2</v>
      </c>
      <c r="E563" s="206">
        <v>4</v>
      </c>
      <c r="F563" s="155"/>
      <c r="G563" s="132">
        <f t="shared" si="51"/>
        <v>0</v>
      </c>
    </row>
    <row r="564" spans="1:7" x14ac:dyDescent="0.25">
      <c r="A564" s="158" t="s">
        <v>1561</v>
      </c>
      <c r="B564" s="191" t="s">
        <v>887</v>
      </c>
      <c r="C564" s="20" t="s">
        <v>888</v>
      </c>
      <c r="D564" s="191" t="s">
        <v>2</v>
      </c>
      <c r="E564" s="206">
        <v>12</v>
      </c>
      <c r="F564" s="155"/>
      <c r="G564" s="132">
        <f t="shared" si="51"/>
        <v>0</v>
      </c>
    </row>
    <row r="565" spans="1:7" x14ac:dyDescent="0.25">
      <c r="A565" s="158" t="s">
        <v>1562</v>
      </c>
      <c r="B565" s="191" t="s">
        <v>418</v>
      </c>
      <c r="C565" s="20" t="s">
        <v>419</v>
      </c>
      <c r="D565" s="191" t="s">
        <v>2</v>
      </c>
      <c r="E565" s="206">
        <v>14</v>
      </c>
      <c r="F565" s="155"/>
      <c r="G565" s="132">
        <f t="shared" ref="G565:G567" si="54">E565*F565</f>
        <v>0</v>
      </c>
    </row>
    <row r="566" spans="1:7" x14ac:dyDescent="0.25">
      <c r="A566" s="158" t="s">
        <v>1563</v>
      </c>
      <c r="B566" s="191" t="s">
        <v>1034</v>
      </c>
      <c r="C566" s="20" t="s">
        <v>1035</v>
      </c>
      <c r="D566" s="191" t="s">
        <v>32</v>
      </c>
      <c r="E566" s="206">
        <v>1.5</v>
      </c>
      <c r="F566" s="155"/>
      <c r="G566" s="132">
        <f t="shared" ref="G566" si="55">E566*F566</f>
        <v>0</v>
      </c>
    </row>
    <row r="567" spans="1:7" ht="38.25" x14ac:dyDescent="0.25">
      <c r="A567" s="158" t="s">
        <v>1564</v>
      </c>
      <c r="B567" s="191" t="s">
        <v>1036</v>
      </c>
      <c r="C567" s="20" t="s">
        <v>1037</v>
      </c>
      <c r="D567" s="191" t="s">
        <v>2</v>
      </c>
      <c r="E567" s="206">
        <v>20</v>
      </c>
      <c r="F567" s="155"/>
      <c r="G567" s="132">
        <f t="shared" si="54"/>
        <v>0</v>
      </c>
    </row>
    <row r="568" spans="1:7" ht="40.5" customHeight="1" x14ac:dyDescent="0.25">
      <c r="A568" s="158" t="s">
        <v>1565</v>
      </c>
      <c r="B568" s="191" t="s">
        <v>1032</v>
      </c>
      <c r="C568" s="20" t="s">
        <v>1033</v>
      </c>
      <c r="D568" s="191" t="s">
        <v>32</v>
      </c>
      <c r="E568" s="206">
        <v>10.000000000000002</v>
      </c>
      <c r="F568" s="155"/>
      <c r="G568" s="132">
        <f t="shared" si="51"/>
        <v>0</v>
      </c>
    </row>
    <row r="569" spans="1:7" x14ac:dyDescent="0.25">
      <c r="A569" s="150"/>
      <c r="B569" s="191"/>
      <c r="C569" s="20"/>
      <c r="D569" s="191"/>
      <c r="E569" s="206"/>
      <c r="F569" s="155"/>
      <c r="G569" s="132"/>
    </row>
    <row r="570" spans="1:7" x14ac:dyDescent="0.25">
      <c r="A570" s="145" t="s">
        <v>270</v>
      </c>
      <c r="B570" s="146"/>
      <c r="C570" s="147" t="s">
        <v>951</v>
      </c>
      <c r="D570" s="146"/>
      <c r="E570" s="202"/>
      <c r="F570" s="148"/>
      <c r="G570" s="149">
        <f>SUM(G571:G573)</f>
        <v>0</v>
      </c>
    </row>
    <row r="571" spans="1:7" ht="25.5" x14ac:dyDescent="0.25">
      <c r="A571" s="158" t="s">
        <v>271</v>
      </c>
      <c r="B571" s="22" t="s">
        <v>952</v>
      </c>
      <c r="C571" s="21" t="s">
        <v>953</v>
      </c>
      <c r="D571" s="22" t="s">
        <v>41</v>
      </c>
      <c r="E571" s="203">
        <v>1</v>
      </c>
      <c r="F571" s="23"/>
      <c r="G571" s="132">
        <f t="shared" ref="G571" si="56">E571*F571</f>
        <v>0</v>
      </c>
    </row>
    <row r="572" spans="1:7" x14ac:dyDescent="0.25">
      <c r="A572" s="158" t="s">
        <v>274</v>
      </c>
      <c r="B572" s="22" t="s">
        <v>954</v>
      </c>
      <c r="C572" s="20" t="s">
        <v>955</v>
      </c>
      <c r="D572" s="22" t="s">
        <v>32</v>
      </c>
      <c r="E572" s="203">
        <v>36</v>
      </c>
      <c r="F572" s="23"/>
      <c r="G572" s="132">
        <f t="shared" ref="G572" si="57">E572*F572</f>
        <v>0</v>
      </c>
    </row>
    <row r="573" spans="1:7" x14ac:dyDescent="0.25">
      <c r="A573" s="150"/>
      <c r="B573" s="22"/>
      <c r="C573" s="20"/>
      <c r="D573" s="22"/>
      <c r="E573" s="203"/>
      <c r="F573" s="23"/>
      <c r="G573" s="132"/>
    </row>
    <row r="574" spans="1:7" x14ac:dyDescent="0.25">
      <c r="A574" s="145" t="s">
        <v>287</v>
      </c>
      <c r="B574" s="146"/>
      <c r="C574" s="147" t="s">
        <v>1509</v>
      </c>
      <c r="D574" s="146"/>
      <c r="E574" s="202"/>
      <c r="F574" s="148"/>
      <c r="G574" s="149">
        <f>SUM(G575:G575)</f>
        <v>0</v>
      </c>
    </row>
    <row r="575" spans="1:7" x14ac:dyDescent="0.25">
      <c r="A575" s="158" t="s">
        <v>288</v>
      </c>
      <c r="B575" s="22" t="s">
        <v>949</v>
      </c>
      <c r="C575" s="20" t="s">
        <v>950</v>
      </c>
      <c r="D575" s="22" t="s">
        <v>32</v>
      </c>
      <c r="E575" s="203">
        <v>2973.36</v>
      </c>
      <c r="F575" s="23"/>
      <c r="G575" s="132">
        <f t="shared" ref="G575" si="58">E575*F575</f>
        <v>0</v>
      </c>
    </row>
    <row r="576" spans="1:7" ht="13.5" thickBot="1" x14ac:dyDescent="0.3">
      <c r="A576" s="159"/>
      <c r="B576" s="160"/>
      <c r="C576" s="124"/>
      <c r="D576" s="160"/>
      <c r="E576" s="207"/>
      <c r="F576" s="161"/>
      <c r="G576" s="162"/>
    </row>
    <row r="577" spans="1:7" x14ac:dyDescent="0.25">
      <c r="A577" s="164"/>
      <c r="B577" s="165"/>
      <c r="C577" s="125" t="s">
        <v>1510</v>
      </c>
      <c r="D577" s="172"/>
      <c r="E577" s="208"/>
      <c r="F577" s="176"/>
      <c r="G577" s="126">
        <f>G574+G570+G501+G464+G371+G191+G186+G180+G169+G165+G160+G152+G145+G137+G122+G110+G97+G87+G60+G53+G36+G16</f>
        <v>0</v>
      </c>
    </row>
    <row r="578" spans="1:7" ht="15" customHeight="1" x14ac:dyDescent="0.25">
      <c r="A578" s="166"/>
      <c r="B578" s="167"/>
      <c r="C578" s="123" t="s">
        <v>1520</v>
      </c>
      <c r="D578" s="173">
        <v>0.14019999999999999</v>
      </c>
      <c r="E578" s="209"/>
      <c r="F578" s="177"/>
      <c r="G578" s="127">
        <f>G570*D578</f>
        <v>0</v>
      </c>
    </row>
    <row r="579" spans="1:7" ht="15" customHeight="1" x14ac:dyDescent="0.25">
      <c r="A579" s="168"/>
      <c r="B579" s="169"/>
      <c r="C579" s="123" t="s">
        <v>1521</v>
      </c>
      <c r="D579" s="174">
        <v>0.22120000000000001</v>
      </c>
      <c r="E579" s="209"/>
      <c r="F579" s="177"/>
      <c r="G579" s="127">
        <f>(G577-G570)*D579</f>
        <v>0</v>
      </c>
    </row>
    <row r="580" spans="1:7" ht="15" customHeight="1" thickBot="1" x14ac:dyDescent="0.3">
      <c r="A580" s="170"/>
      <c r="B580" s="171"/>
      <c r="C580" s="128" t="s">
        <v>1511</v>
      </c>
      <c r="D580" s="175"/>
      <c r="E580" s="210"/>
      <c r="F580" s="178"/>
      <c r="G580" s="129">
        <f>SUM(G577:G579)</f>
        <v>0</v>
      </c>
    </row>
    <row r="581" spans="1:7" ht="15" customHeight="1" x14ac:dyDescent="0.25"/>
    <row r="583" spans="1:7" x14ac:dyDescent="0.25">
      <c r="D583" s="18"/>
    </row>
    <row r="584" spans="1:7" x14ac:dyDescent="0.25">
      <c r="F584" s="114"/>
      <c r="G584" s="11"/>
    </row>
    <row r="586" spans="1:7" x14ac:dyDescent="0.25">
      <c r="F586" s="114"/>
      <c r="G586" s="18"/>
    </row>
  </sheetData>
  <autoFilter ref="A14:M585"/>
  <mergeCells count="4">
    <mergeCell ref="A13:G13"/>
    <mergeCell ref="B2:G2"/>
    <mergeCell ref="B3:G3"/>
    <mergeCell ref="B4:G4"/>
  </mergeCells>
  <printOptions horizontalCentered="1"/>
  <pageMargins left="0.59055118110236227" right="0.31496062992125984" top="0.51181102362204722" bottom="0.31496062992125984" header="0.31496062992125984" footer="0.23622047244094491"/>
  <pageSetup paperSize="9" scale="69" orientation="portrait" horizontalDpi="1200" verticalDpi="1200" r:id="rId1"/>
  <headerFoot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"/>
  <sheetViews>
    <sheetView view="pageBreakPreview" zoomScale="70" zoomScaleNormal="80" zoomScaleSheetLayoutView="70" workbookViewId="0">
      <pane xSplit="4" ySplit="11" topLeftCell="J41" activePane="bottomRight" state="frozen"/>
      <selection activeCell="B17" sqref="B17"/>
      <selection pane="topRight" activeCell="B17" sqref="B17"/>
      <selection pane="bottomLeft" activeCell="B17" sqref="B17"/>
      <selection pane="bottomRight" activeCell="A28" sqref="A28"/>
    </sheetView>
  </sheetViews>
  <sheetFormatPr defaultRowHeight="12.75" x14ac:dyDescent="0.25"/>
  <cols>
    <col min="1" max="1" width="2" style="31" customWidth="1"/>
    <col min="2" max="2" width="12.140625" style="33" customWidth="1"/>
    <col min="3" max="3" width="73.85546875" style="31" customWidth="1"/>
    <col min="4" max="4" width="22.5703125" style="31" customWidth="1"/>
    <col min="5" max="7" width="16.42578125" style="36" bestFit="1" customWidth="1"/>
    <col min="8" max="16" width="18.7109375" style="36" bestFit="1" customWidth="1"/>
    <col min="17" max="21" width="16.42578125" style="36" bestFit="1" customWidth="1"/>
    <col min="22" max="22" width="16.42578125" style="35" bestFit="1" customWidth="1"/>
    <col min="23" max="23" width="20.140625" style="36" bestFit="1" customWidth="1"/>
    <col min="24" max="24" width="12" style="31" bestFit="1" customWidth="1"/>
    <col min="25" max="256" width="9.140625" style="31"/>
    <col min="257" max="257" width="11.5703125" style="31" customWidth="1"/>
    <col min="258" max="258" width="10.42578125" style="31" customWidth="1"/>
    <col min="259" max="259" width="56.28515625" style="31" customWidth="1"/>
    <col min="260" max="260" width="18.5703125" style="31" customWidth="1"/>
    <col min="261" max="261" width="16.28515625" style="31" customWidth="1"/>
    <col min="262" max="262" width="17.140625" style="31" customWidth="1"/>
    <col min="263" max="263" width="14.5703125" style="31" customWidth="1"/>
    <col min="264" max="277" width="15.140625" style="31" customWidth="1"/>
    <col min="278" max="278" width="12.7109375" style="31" customWidth="1"/>
    <col min="279" max="279" width="18" style="31" customWidth="1"/>
    <col min="280" max="512" width="9.140625" style="31"/>
    <col min="513" max="513" width="11.5703125" style="31" customWidth="1"/>
    <col min="514" max="514" width="10.42578125" style="31" customWidth="1"/>
    <col min="515" max="515" width="56.28515625" style="31" customWidth="1"/>
    <col min="516" max="516" width="18.5703125" style="31" customWidth="1"/>
    <col min="517" max="517" width="16.28515625" style="31" customWidth="1"/>
    <col min="518" max="518" width="17.140625" style="31" customWidth="1"/>
    <col min="519" max="519" width="14.5703125" style="31" customWidth="1"/>
    <col min="520" max="533" width="15.140625" style="31" customWidth="1"/>
    <col min="534" max="534" width="12.7109375" style="31" customWidth="1"/>
    <col min="535" max="535" width="18" style="31" customWidth="1"/>
    <col min="536" max="768" width="9.140625" style="31"/>
    <col min="769" max="769" width="11.5703125" style="31" customWidth="1"/>
    <col min="770" max="770" width="10.42578125" style="31" customWidth="1"/>
    <col min="771" max="771" width="56.28515625" style="31" customWidth="1"/>
    <col min="772" max="772" width="18.5703125" style="31" customWidth="1"/>
    <col min="773" max="773" width="16.28515625" style="31" customWidth="1"/>
    <col min="774" max="774" width="17.140625" style="31" customWidth="1"/>
    <col min="775" max="775" width="14.5703125" style="31" customWidth="1"/>
    <col min="776" max="789" width="15.140625" style="31" customWidth="1"/>
    <col min="790" max="790" width="12.7109375" style="31" customWidth="1"/>
    <col min="791" max="791" width="18" style="31" customWidth="1"/>
    <col min="792" max="1024" width="9.140625" style="31"/>
    <col min="1025" max="1025" width="11.5703125" style="31" customWidth="1"/>
    <col min="1026" max="1026" width="10.42578125" style="31" customWidth="1"/>
    <col min="1027" max="1027" width="56.28515625" style="31" customWidth="1"/>
    <col min="1028" max="1028" width="18.5703125" style="31" customWidth="1"/>
    <col min="1029" max="1029" width="16.28515625" style="31" customWidth="1"/>
    <col min="1030" max="1030" width="17.140625" style="31" customWidth="1"/>
    <col min="1031" max="1031" width="14.5703125" style="31" customWidth="1"/>
    <col min="1032" max="1045" width="15.140625" style="31" customWidth="1"/>
    <col min="1046" max="1046" width="12.7109375" style="31" customWidth="1"/>
    <col min="1047" max="1047" width="18" style="31" customWidth="1"/>
    <col min="1048" max="1280" width="9.140625" style="31"/>
    <col min="1281" max="1281" width="11.5703125" style="31" customWidth="1"/>
    <col min="1282" max="1282" width="10.42578125" style="31" customWidth="1"/>
    <col min="1283" max="1283" width="56.28515625" style="31" customWidth="1"/>
    <col min="1284" max="1284" width="18.5703125" style="31" customWidth="1"/>
    <col min="1285" max="1285" width="16.28515625" style="31" customWidth="1"/>
    <col min="1286" max="1286" width="17.140625" style="31" customWidth="1"/>
    <col min="1287" max="1287" width="14.5703125" style="31" customWidth="1"/>
    <col min="1288" max="1301" width="15.140625" style="31" customWidth="1"/>
    <col min="1302" max="1302" width="12.7109375" style="31" customWidth="1"/>
    <col min="1303" max="1303" width="18" style="31" customWidth="1"/>
    <col min="1304" max="1536" width="9.140625" style="31"/>
    <col min="1537" max="1537" width="11.5703125" style="31" customWidth="1"/>
    <col min="1538" max="1538" width="10.42578125" style="31" customWidth="1"/>
    <col min="1539" max="1539" width="56.28515625" style="31" customWidth="1"/>
    <col min="1540" max="1540" width="18.5703125" style="31" customWidth="1"/>
    <col min="1541" max="1541" width="16.28515625" style="31" customWidth="1"/>
    <col min="1542" max="1542" width="17.140625" style="31" customWidth="1"/>
    <col min="1543" max="1543" width="14.5703125" style="31" customWidth="1"/>
    <col min="1544" max="1557" width="15.140625" style="31" customWidth="1"/>
    <col min="1558" max="1558" width="12.7109375" style="31" customWidth="1"/>
    <col min="1559" max="1559" width="18" style="31" customWidth="1"/>
    <col min="1560" max="1792" width="9.140625" style="31"/>
    <col min="1793" max="1793" width="11.5703125" style="31" customWidth="1"/>
    <col min="1794" max="1794" width="10.42578125" style="31" customWidth="1"/>
    <col min="1795" max="1795" width="56.28515625" style="31" customWidth="1"/>
    <col min="1796" max="1796" width="18.5703125" style="31" customWidth="1"/>
    <col min="1797" max="1797" width="16.28515625" style="31" customWidth="1"/>
    <col min="1798" max="1798" width="17.140625" style="31" customWidth="1"/>
    <col min="1799" max="1799" width="14.5703125" style="31" customWidth="1"/>
    <col min="1800" max="1813" width="15.140625" style="31" customWidth="1"/>
    <col min="1814" max="1814" width="12.7109375" style="31" customWidth="1"/>
    <col min="1815" max="1815" width="18" style="31" customWidth="1"/>
    <col min="1816" max="2048" width="9.140625" style="31"/>
    <col min="2049" max="2049" width="11.5703125" style="31" customWidth="1"/>
    <col min="2050" max="2050" width="10.42578125" style="31" customWidth="1"/>
    <col min="2051" max="2051" width="56.28515625" style="31" customWidth="1"/>
    <col min="2052" max="2052" width="18.5703125" style="31" customWidth="1"/>
    <col min="2053" max="2053" width="16.28515625" style="31" customWidth="1"/>
    <col min="2054" max="2054" width="17.140625" style="31" customWidth="1"/>
    <col min="2055" max="2055" width="14.5703125" style="31" customWidth="1"/>
    <col min="2056" max="2069" width="15.140625" style="31" customWidth="1"/>
    <col min="2070" max="2070" width="12.7109375" style="31" customWidth="1"/>
    <col min="2071" max="2071" width="18" style="31" customWidth="1"/>
    <col min="2072" max="2304" width="9.140625" style="31"/>
    <col min="2305" max="2305" width="11.5703125" style="31" customWidth="1"/>
    <col min="2306" max="2306" width="10.42578125" style="31" customWidth="1"/>
    <col min="2307" max="2307" width="56.28515625" style="31" customWidth="1"/>
    <col min="2308" max="2308" width="18.5703125" style="31" customWidth="1"/>
    <col min="2309" max="2309" width="16.28515625" style="31" customWidth="1"/>
    <col min="2310" max="2310" width="17.140625" style="31" customWidth="1"/>
    <col min="2311" max="2311" width="14.5703125" style="31" customWidth="1"/>
    <col min="2312" max="2325" width="15.140625" style="31" customWidth="1"/>
    <col min="2326" max="2326" width="12.7109375" style="31" customWidth="1"/>
    <col min="2327" max="2327" width="18" style="31" customWidth="1"/>
    <col min="2328" max="2560" width="9.140625" style="31"/>
    <col min="2561" max="2561" width="11.5703125" style="31" customWidth="1"/>
    <col min="2562" max="2562" width="10.42578125" style="31" customWidth="1"/>
    <col min="2563" max="2563" width="56.28515625" style="31" customWidth="1"/>
    <col min="2564" max="2564" width="18.5703125" style="31" customWidth="1"/>
    <col min="2565" max="2565" width="16.28515625" style="31" customWidth="1"/>
    <col min="2566" max="2566" width="17.140625" style="31" customWidth="1"/>
    <col min="2567" max="2567" width="14.5703125" style="31" customWidth="1"/>
    <col min="2568" max="2581" width="15.140625" style="31" customWidth="1"/>
    <col min="2582" max="2582" width="12.7109375" style="31" customWidth="1"/>
    <col min="2583" max="2583" width="18" style="31" customWidth="1"/>
    <col min="2584" max="2816" width="9.140625" style="31"/>
    <col min="2817" max="2817" width="11.5703125" style="31" customWidth="1"/>
    <col min="2818" max="2818" width="10.42578125" style="31" customWidth="1"/>
    <col min="2819" max="2819" width="56.28515625" style="31" customWidth="1"/>
    <col min="2820" max="2820" width="18.5703125" style="31" customWidth="1"/>
    <col min="2821" max="2821" width="16.28515625" style="31" customWidth="1"/>
    <col min="2822" max="2822" width="17.140625" style="31" customWidth="1"/>
    <col min="2823" max="2823" width="14.5703125" style="31" customWidth="1"/>
    <col min="2824" max="2837" width="15.140625" style="31" customWidth="1"/>
    <col min="2838" max="2838" width="12.7109375" style="31" customWidth="1"/>
    <col min="2839" max="2839" width="18" style="31" customWidth="1"/>
    <col min="2840" max="3072" width="9.140625" style="31"/>
    <col min="3073" max="3073" width="11.5703125" style="31" customWidth="1"/>
    <col min="3074" max="3074" width="10.42578125" style="31" customWidth="1"/>
    <col min="3075" max="3075" width="56.28515625" style="31" customWidth="1"/>
    <col min="3076" max="3076" width="18.5703125" style="31" customWidth="1"/>
    <col min="3077" max="3077" width="16.28515625" style="31" customWidth="1"/>
    <col min="3078" max="3078" width="17.140625" style="31" customWidth="1"/>
    <col min="3079" max="3079" width="14.5703125" style="31" customWidth="1"/>
    <col min="3080" max="3093" width="15.140625" style="31" customWidth="1"/>
    <col min="3094" max="3094" width="12.7109375" style="31" customWidth="1"/>
    <col min="3095" max="3095" width="18" style="31" customWidth="1"/>
    <col min="3096" max="3328" width="9.140625" style="31"/>
    <col min="3329" max="3329" width="11.5703125" style="31" customWidth="1"/>
    <col min="3330" max="3330" width="10.42578125" style="31" customWidth="1"/>
    <col min="3331" max="3331" width="56.28515625" style="31" customWidth="1"/>
    <col min="3332" max="3332" width="18.5703125" style="31" customWidth="1"/>
    <col min="3333" max="3333" width="16.28515625" style="31" customWidth="1"/>
    <col min="3334" max="3334" width="17.140625" style="31" customWidth="1"/>
    <col min="3335" max="3335" width="14.5703125" style="31" customWidth="1"/>
    <col min="3336" max="3349" width="15.140625" style="31" customWidth="1"/>
    <col min="3350" max="3350" width="12.7109375" style="31" customWidth="1"/>
    <col min="3351" max="3351" width="18" style="31" customWidth="1"/>
    <col min="3352" max="3584" width="9.140625" style="31"/>
    <col min="3585" max="3585" width="11.5703125" style="31" customWidth="1"/>
    <col min="3586" max="3586" width="10.42578125" style="31" customWidth="1"/>
    <col min="3587" max="3587" width="56.28515625" style="31" customWidth="1"/>
    <col min="3588" max="3588" width="18.5703125" style="31" customWidth="1"/>
    <col min="3589" max="3589" width="16.28515625" style="31" customWidth="1"/>
    <col min="3590" max="3590" width="17.140625" style="31" customWidth="1"/>
    <col min="3591" max="3591" width="14.5703125" style="31" customWidth="1"/>
    <col min="3592" max="3605" width="15.140625" style="31" customWidth="1"/>
    <col min="3606" max="3606" width="12.7109375" style="31" customWidth="1"/>
    <col min="3607" max="3607" width="18" style="31" customWidth="1"/>
    <col min="3608" max="3840" width="9.140625" style="31"/>
    <col min="3841" max="3841" width="11.5703125" style="31" customWidth="1"/>
    <col min="3842" max="3842" width="10.42578125" style="31" customWidth="1"/>
    <col min="3843" max="3843" width="56.28515625" style="31" customWidth="1"/>
    <col min="3844" max="3844" width="18.5703125" style="31" customWidth="1"/>
    <col min="3845" max="3845" width="16.28515625" style="31" customWidth="1"/>
    <col min="3846" max="3846" width="17.140625" style="31" customWidth="1"/>
    <col min="3847" max="3847" width="14.5703125" style="31" customWidth="1"/>
    <col min="3848" max="3861" width="15.140625" style="31" customWidth="1"/>
    <col min="3862" max="3862" width="12.7109375" style="31" customWidth="1"/>
    <col min="3863" max="3863" width="18" style="31" customWidth="1"/>
    <col min="3864" max="4096" width="9.140625" style="31"/>
    <col min="4097" max="4097" width="11.5703125" style="31" customWidth="1"/>
    <col min="4098" max="4098" width="10.42578125" style="31" customWidth="1"/>
    <col min="4099" max="4099" width="56.28515625" style="31" customWidth="1"/>
    <col min="4100" max="4100" width="18.5703125" style="31" customWidth="1"/>
    <col min="4101" max="4101" width="16.28515625" style="31" customWidth="1"/>
    <col min="4102" max="4102" width="17.140625" style="31" customWidth="1"/>
    <col min="4103" max="4103" width="14.5703125" style="31" customWidth="1"/>
    <col min="4104" max="4117" width="15.140625" style="31" customWidth="1"/>
    <col min="4118" max="4118" width="12.7109375" style="31" customWidth="1"/>
    <col min="4119" max="4119" width="18" style="31" customWidth="1"/>
    <col min="4120" max="4352" width="9.140625" style="31"/>
    <col min="4353" max="4353" width="11.5703125" style="31" customWidth="1"/>
    <col min="4354" max="4354" width="10.42578125" style="31" customWidth="1"/>
    <col min="4355" max="4355" width="56.28515625" style="31" customWidth="1"/>
    <col min="4356" max="4356" width="18.5703125" style="31" customWidth="1"/>
    <col min="4357" max="4357" width="16.28515625" style="31" customWidth="1"/>
    <col min="4358" max="4358" width="17.140625" style="31" customWidth="1"/>
    <col min="4359" max="4359" width="14.5703125" style="31" customWidth="1"/>
    <col min="4360" max="4373" width="15.140625" style="31" customWidth="1"/>
    <col min="4374" max="4374" width="12.7109375" style="31" customWidth="1"/>
    <col min="4375" max="4375" width="18" style="31" customWidth="1"/>
    <col min="4376" max="4608" width="9.140625" style="31"/>
    <col min="4609" max="4609" width="11.5703125" style="31" customWidth="1"/>
    <col min="4610" max="4610" width="10.42578125" style="31" customWidth="1"/>
    <col min="4611" max="4611" width="56.28515625" style="31" customWidth="1"/>
    <col min="4612" max="4612" width="18.5703125" style="31" customWidth="1"/>
    <col min="4613" max="4613" width="16.28515625" style="31" customWidth="1"/>
    <col min="4614" max="4614" width="17.140625" style="31" customWidth="1"/>
    <col min="4615" max="4615" width="14.5703125" style="31" customWidth="1"/>
    <col min="4616" max="4629" width="15.140625" style="31" customWidth="1"/>
    <col min="4630" max="4630" width="12.7109375" style="31" customWidth="1"/>
    <col min="4631" max="4631" width="18" style="31" customWidth="1"/>
    <col min="4632" max="4864" width="9.140625" style="31"/>
    <col min="4865" max="4865" width="11.5703125" style="31" customWidth="1"/>
    <col min="4866" max="4866" width="10.42578125" style="31" customWidth="1"/>
    <col min="4867" max="4867" width="56.28515625" style="31" customWidth="1"/>
    <col min="4868" max="4868" width="18.5703125" style="31" customWidth="1"/>
    <col min="4869" max="4869" width="16.28515625" style="31" customWidth="1"/>
    <col min="4870" max="4870" width="17.140625" style="31" customWidth="1"/>
    <col min="4871" max="4871" width="14.5703125" style="31" customWidth="1"/>
    <col min="4872" max="4885" width="15.140625" style="31" customWidth="1"/>
    <col min="4886" max="4886" width="12.7109375" style="31" customWidth="1"/>
    <col min="4887" max="4887" width="18" style="31" customWidth="1"/>
    <col min="4888" max="5120" width="9.140625" style="31"/>
    <col min="5121" max="5121" width="11.5703125" style="31" customWidth="1"/>
    <col min="5122" max="5122" width="10.42578125" style="31" customWidth="1"/>
    <col min="5123" max="5123" width="56.28515625" style="31" customWidth="1"/>
    <col min="5124" max="5124" width="18.5703125" style="31" customWidth="1"/>
    <col min="5125" max="5125" width="16.28515625" style="31" customWidth="1"/>
    <col min="5126" max="5126" width="17.140625" style="31" customWidth="1"/>
    <col min="5127" max="5127" width="14.5703125" style="31" customWidth="1"/>
    <col min="5128" max="5141" width="15.140625" style="31" customWidth="1"/>
    <col min="5142" max="5142" width="12.7109375" style="31" customWidth="1"/>
    <col min="5143" max="5143" width="18" style="31" customWidth="1"/>
    <col min="5144" max="5376" width="9.140625" style="31"/>
    <col min="5377" max="5377" width="11.5703125" style="31" customWidth="1"/>
    <col min="5378" max="5378" width="10.42578125" style="31" customWidth="1"/>
    <col min="5379" max="5379" width="56.28515625" style="31" customWidth="1"/>
    <col min="5380" max="5380" width="18.5703125" style="31" customWidth="1"/>
    <col min="5381" max="5381" width="16.28515625" style="31" customWidth="1"/>
    <col min="5382" max="5382" width="17.140625" style="31" customWidth="1"/>
    <col min="5383" max="5383" width="14.5703125" style="31" customWidth="1"/>
    <col min="5384" max="5397" width="15.140625" style="31" customWidth="1"/>
    <col min="5398" max="5398" width="12.7109375" style="31" customWidth="1"/>
    <col min="5399" max="5399" width="18" style="31" customWidth="1"/>
    <col min="5400" max="5632" width="9.140625" style="31"/>
    <col min="5633" max="5633" width="11.5703125" style="31" customWidth="1"/>
    <col min="5634" max="5634" width="10.42578125" style="31" customWidth="1"/>
    <col min="5635" max="5635" width="56.28515625" style="31" customWidth="1"/>
    <col min="5636" max="5636" width="18.5703125" style="31" customWidth="1"/>
    <col min="5637" max="5637" width="16.28515625" style="31" customWidth="1"/>
    <col min="5638" max="5638" width="17.140625" style="31" customWidth="1"/>
    <col min="5639" max="5639" width="14.5703125" style="31" customWidth="1"/>
    <col min="5640" max="5653" width="15.140625" style="31" customWidth="1"/>
    <col min="5654" max="5654" width="12.7109375" style="31" customWidth="1"/>
    <col min="5655" max="5655" width="18" style="31" customWidth="1"/>
    <col min="5656" max="5888" width="9.140625" style="31"/>
    <col min="5889" max="5889" width="11.5703125" style="31" customWidth="1"/>
    <col min="5890" max="5890" width="10.42578125" style="31" customWidth="1"/>
    <col min="5891" max="5891" width="56.28515625" style="31" customWidth="1"/>
    <col min="5892" max="5892" width="18.5703125" style="31" customWidth="1"/>
    <col min="5893" max="5893" width="16.28515625" style="31" customWidth="1"/>
    <col min="5894" max="5894" width="17.140625" style="31" customWidth="1"/>
    <col min="5895" max="5895" width="14.5703125" style="31" customWidth="1"/>
    <col min="5896" max="5909" width="15.140625" style="31" customWidth="1"/>
    <col min="5910" max="5910" width="12.7109375" style="31" customWidth="1"/>
    <col min="5911" max="5911" width="18" style="31" customWidth="1"/>
    <col min="5912" max="6144" width="9.140625" style="31"/>
    <col min="6145" max="6145" width="11.5703125" style="31" customWidth="1"/>
    <col min="6146" max="6146" width="10.42578125" style="31" customWidth="1"/>
    <col min="6147" max="6147" width="56.28515625" style="31" customWidth="1"/>
    <col min="6148" max="6148" width="18.5703125" style="31" customWidth="1"/>
    <col min="6149" max="6149" width="16.28515625" style="31" customWidth="1"/>
    <col min="6150" max="6150" width="17.140625" style="31" customWidth="1"/>
    <col min="6151" max="6151" width="14.5703125" style="31" customWidth="1"/>
    <col min="6152" max="6165" width="15.140625" style="31" customWidth="1"/>
    <col min="6166" max="6166" width="12.7109375" style="31" customWidth="1"/>
    <col min="6167" max="6167" width="18" style="31" customWidth="1"/>
    <col min="6168" max="6400" width="9.140625" style="31"/>
    <col min="6401" max="6401" width="11.5703125" style="31" customWidth="1"/>
    <col min="6402" max="6402" width="10.42578125" style="31" customWidth="1"/>
    <col min="6403" max="6403" width="56.28515625" style="31" customWidth="1"/>
    <col min="6404" max="6404" width="18.5703125" style="31" customWidth="1"/>
    <col min="6405" max="6405" width="16.28515625" style="31" customWidth="1"/>
    <col min="6406" max="6406" width="17.140625" style="31" customWidth="1"/>
    <col min="6407" max="6407" width="14.5703125" style="31" customWidth="1"/>
    <col min="6408" max="6421" width="15.140625" style="31" customWidth="1"/>
    <col min="6422" max="6422" width="12.7109375" style="31" customWidth="1"/>
    <col min="6423" max="6423" width="18" style="31" customWidth="1"/>
    <col min="6424" max="6656" width="9.140625" style="31"/>
    <col min="6657" max="6657" width="11.5703125" style="31" customWidth="1"/>
    <col min="6658" max="6658" width="10.42578125" style="31" customWidth="1"/>
    <col min="6659" max="6659" width="56.28515625" style="31" customWidth="1"/>
    <col min="6660" max="6660" width="18.5703125" style="31" customWidth="1"/>
    <col min="6661" max="6661" width="16.28515625" style="31" customWidth="1"/>
    <col min="6662" max="6662" width="17.140625" style="31" customWidth="1"/>
    <col min="6663" max="6663" width="14.5703125" style="31" customWidth="1"/>
    <col min="6664" max="6677" width="15.140625" style="31" customWidth="1"/>
    <col min="6678" max="6678" width="12.7109375" style="31" customWidth="1"/>
    <col min="6679" max="6679" width="18" style="31" customWidth="1"/>
    <col min="6680" max="6912" width="9.140625" style="31"/>
    <col min="6913" max="6913" width="11.5703125" style="31" customWidth="1"/>
    <col min="6914" max="6914" width="10.42578125" style="31" customWidth="1"/>
    <col min="6915" max="6915" width="56.28515625" style="31" customWidth="1"/>
    <col min="6916" max="6916" width="18.5703125" style="31" customWidth="1"/>
    <col min="6917" max="6917" width="16.28515625" style="31" customWidth="1"/>
    <col min="6918" max="6918" width="17.140625" style="31" customWidth="1"/>
    <col min="6919" max="6919" width="14.5703125" style="31" customWidth="1"/>
    <col min="6920" max="6933" width="15.140625" style="31" customWidth="1"/>
    <col min="6934" max="6934" width="12.7109375" style="31" customWidth="1"/>
    <col min="6935" max="6935" width="18" style="31" customWidth="1"/>
    <col min="6936" max="7168" width="9.140625" style="31"/>
    <col min="7169" max="7169" width="11.5703125" style="31" customWidth="1"/>
    <col min="7170" max="7170" width="10.42578125" style="31" customWidth="1"/>
    <col min="7171" max="7171" width="56.28515625" style="31" customWidth="1"/>
    <col min="7172" max="7172" width="18.5703125" style="31" customWidth="1"/>
    <col min="7173" max="7173" width="16.28515625" style="31" customWidth="1"/>
    <col min="7174" max="7174" width="17.140625" style="31" customWidth="1"/>
    <col min="7175" max="7175" width="14.5703125" style="31" customWidth="1"/>
    <col min="7176" max="7189" width="15.140625" style="31" customWidth="1"/>
    <col min="7190" max="7190" width="12.7109375" style="31" customWidth="1"/>
    <col min="7191" max="7191" width="18" style="31" customWidth="1"/>
    <col min="7192" max="7424" width="9.140625" style="31"/>
    <col min="7425" max="7425" width="11.5703125" style="31" customWidth="1"/>
    <col min="7426" max="7426" width="10.42578125" style="31" customWidth="1"/>
    <col min="7427" max="7427" width="56.28515625" style="31" customWidth="1"/>
    <col min="7428" max="7428" width="18.5703125" style="31" customWidth="1"/>
    <col min="7429" max="7429" width="16.28515625" style="31" customWidth="1"/>
    <col min="7430" max="7430" width="17.140625" style="31" customWidth="1"/>
    <col min="7431" max="7431" width="14.5703125" style="31" customWidth="1"/>
    <col min="7432" max="7445" width="15.140625" style="31" customWidth="1"/>
    <col min="7446" max="7446" width="12.7109375" style="31" customWidth="1"/>
    <col min="7447" max="7447" width="18" style="31" customWidth="1"/>
    <col min="7448" max="7680" width="9.140625" style="31"/>
    <col min="7681" max="7681" width="11.5703125" style="31" customWidth="1"/>
    <col min="7682" max="7682" width="10.42578125" style="31" customWidth="1"/>
    <col min="7683" max="7683" width="56.28515625" style="31" customWidth="1"/>
    <col min="7684" max="7684" width="18.5703125" style="31" customWidth="1"/>
    <col min="7685" max="7685" width="16.28515625" style="31" customWidth="1"/>
    <col min="7686" max="7686" width="17.140625" style="31" customWidth="1"/>
    <col min="7687" max="7687" width="14.5703125" style="31" customWidth="1"/>
    <col min="7688" max="7701" width="15.140625" style="31" customWidth="1"/>
    <col min="7702" max="7702" width="12.7109375" style="31" customWidth="1"/>
    <col min="7703" max="7703" width="18" style="31" customWidth="1"/>
    <col min="7704" max="7936" width="9.140625" style="31"/>
    <col min="7937" max="7937" width="11.5703125" style="31" customWidth="1"/>
    <col min="7938" max="7938" width="10.42578125" style="31" customWidth="1"/>
    <col min="7939" max="7939" width="56.28515625" style="31" customWidth="1"/>
    <col min="7940" max="7940" width="18.5703125" style="31" customWidth="1"/>
    <col min="7941" max="7941" width="16.28515625" style="31" customWidth="1"/>
    <col min="7942" max="7942" width="17.140625" style="31" customWidth="1"/>
    <col min="7943" max="7943" width="14.5703125" style="31" customWidth="1"/>
    <col min="7944" max="7957" width="15.140625" style="31" customWidth="1"/>
    <col min="7958" max="7958" width="12.7109375" style="31" customWidth="1"/>
    <col min="7959" max="7959" width="18" style="31" customWidth="1"/>
    <col min="7960" max="8192" width="9.140625" style="31"/>
    <col min="8193" max="8193" width="11.5703125" style="31" customWidth="1"/>
    <col min="8194" max="8194" width="10.42578125" style="31" customWidth="1"/>
    <col min="8195" max="8195" width="56.28515625" style="31" customWidth="1"/>
    <col min="8196" max="8196" width="18.5703125" style="31" customWidth="1"/>
    <col min="8197" max="8197" width="16.28515625" style="31" customWidth="1"/>
    <col min="8198" max="8198" width="17.140625" style="31" customWidth="1"/>
    <col min="8199" max="8199" width="14.5703125" style="31" customWidth="1"/>
    <col min="8200" max="8213" width="15.140625" style="31" customWidth="1"/>
    <col min="8214" max="8214" width="12.7109375" style="31" customWidth="1"/>
    <col min="8215" max="8215" width="18" style="31" customWidth="1"/>
    <col min="8216" max="8448" width="9.140625" style="31"/>
    <col min="8449" max="8449" width="11.5703125" style="31" customWidth="1"/>
    <col min="8450" max="8450" width="10.42578125" style="31" customWidth="1"/>
    <col min="8451" max="8451" width="56.28515625" style="31" customWidth="1"/>
    <col min="8452" max="8452" width="18.5703125" style="31" customWidth="1"/>
    <col min="8453" max="8453" width="16.28515625" style="31" customWidth="1"/>
    <col min="8454" max="8454" width="17.140625" style="31" customWidth="1"/>
    <col min="8455" max="8455" width="14.5703125" style="31" customWidth="1"/>
    <col min="8456" max="8469" width="15.140625" style="31" customWidth="1"/>
    <col min="8470" max="8470" width="12.7109375" style="31" customWidth="1"/>
    <col min="8471" max="8471" width="18" style="31" customWidth="1"/>
    <col min="8472" max="8704" width="9.140625" style="31"/>
    <col min="8705" max="8705" width="11.5703125" style="31" customWidth="1"/>
    <col min="8706" max="8706" width="10.42578125" style="31" customWidth="1"/>
    <col min="8707" max="8707" width="56.28515625" style="31" customWidth="1"/>
    <col min="8708" max="8708" width="18.5703125" style="31" customWidth="1"/>
    <col min="8709" max="8709" width="16.28515625" style="31" customWidth="1"/>
    <col min="8710" max="8710" width="17.140625" style="31" customWidth="1"/>
    <col min="8711" max="8711" width="14.5703125" style="31" customWidth="1"/>
    <col min="8712" max="8725" width="15.140625" style="31" customWidth="1"/>
    <col min="8726" max="8726" width="12.7109375" style="31" customWidth="1"/>
    <col min="8727" max="8727" width="18" style="31" customWidth="1"/>
    <col min="8728" max="8960" width="9.140625" style="31"/>
    <col min="8961" max="8961" width="11.5703125" style="31" customWidth="1"/>
    <col min="8962" max="8962" width="10.42578125" style="31" customWidth="1"/>
    <col min="8963" max="8963" width="56.28515625" style="31" customWidth="1"/>
    <col min="8964" max="8964" width="18.5703125" style="31" customWidth="1"/>
    <col min="8965" max="8965" width="16.28515625" style="31" customWidth="1"/>
    <col min="8966" max="8966" width="17.140625" style="31" customWidth="1"/>
    <col min="8967" max="8967" width="14.5703125" style="31" customWidth="1"/>
    <col min="8968" max="8981" width="15.140625" style="31" customWidth="1"/>
    <col min="8982" max="8982" width="12.7109375" style="31" customWidth="1"/>
    <col min="8983" max="8983" width="18" style="31" customWidth="1"/>
    <col min="8984" max="9216" width="9.140625" style="31"/>
    <col min="9217" max="9217" width="11.5703125" style="31" customWidth="1"/>
    <col min="9218" max="9218" width="10.42578125" style="31" customWidth="1"/>
    <col min="9219" max="9219" width="56.28515625" style="31" customWidth="1"/>
    <col min="9220" max="9220" width="18.5703125" style="31" customWidth="1"/>
    <col min="9221" max="9221" width="16.28515625" style="31" customWidth="1"/>
    <col min="9222" max="9222" width="17.140625" style="31" customWidth="1"/>
    <col min="9223" max="9223" width="14.5703125" style="31" customWidth="1"/>
    <col min="9224" max="9237" width="15.140625" style="31" customWidth="1"/>
    <col min="9238" max="9238" width="12.7109375" style="31" customWidth="1"/>
    <col min="9239" max="9239" width="18" style="31" customWidth="1"/>
    <col min="9240" max="9472" width="9.140625" style="31"/>
    <col min="9473" max="9473" width="11.5703125" style="31" customWidth="1"/>
    <col min="9474" max="9474" width="10.42578125" style="31" customWidth="1"/>
    <col min="9475" max="9475" width="56.28515625" style="31" customWidth="1"/>
    <col min="9476" max="9476" width="18.5703125" style="31" customWidth="1"/>
    <col min="9477" max="9477" width="16.28515625" style="31" customWidth="1"/>
    <col min="9478" max="9478" width="17.140625" style="31" customWidth="1"/>
    <col min="9479" max="9479" width="14.5703125" style="31" customWidth="1"/>
    <col min="9480" max="9493" width="15.140625" style="31" customWidth="1"/>
    <col min="9494" max="9494" width="12.7109375" style="31" customWidth="1"/>
    <col min="9495" max="9495" width="18" style="31" customWidth="1"/>
    <col min="9496" max="9728" width="9.140625" style="31"/>
    <col min="9729" max="9729" width="11.5703125" style="31" customWidth="1"/>
    <col min="9730" max="9730" width="10.42578125" style="31" customWidth="1"/>
    <col min="9731" max="9731" width="56.28515625" style="31" customWidth="1"/>
    <col min="9732" max="9732" width="18.5703125" style="31" customWidth="1"/>
    <col min="9733" max="9733" width="16.28515625" style="31" customWidth="1"/>
    <col min="9734" max="9734" width="17.140625" style="31" customWidth="1"/>
    <col min="9735" max="9735" width="14.5703125" style="31" customWidth="1"/>
    <col min="9736" max="9749" width="15.140625" style="31" customWidth="1"/>
    <col min="9750" max="9750" width="12.7109375" style="31" customWidth="1"/>
    <col min="9751" max="9751" width="18" style="31" customWidth="1"/>
    <col min="9752" max="9984" width="9.140625" style="31"/>
    <col min="9985" max="9985" width="11.5703125" style="31" customWidth="1"/>
    <col min="9986" max="9986" width="10.42578125" style="31" customWidth="1"/>
    <col min="9987" max="9987" width="56.28515625" style="31" customWidth="1"/>
    <col min="9988" max="9988" width="18.5703125" style="31" customWidth="1"/>
    <col min="9989" max="9989" width="16.28515625" style="31" customWidth="1"/>
    <col min="9990" max="9990" width="17.140625" style="31" customWidth="1"/>
    <col min="9991" max="9991" width="14.5703125" style="31" customWidth="1"/>
    <col min="9992" max="10005" width="15.140625" style="31" customWidth="1"/>
    <col min="10006" max="10006" width="12.7109375" style="31" customWidth="1"/>
    <col min="10007" max="10007" width="18" style="31" customWidth="1"/>
    <col min="10008" max="10240" width="9.140625" style="31"/>
    <col min="10241" max="10241" width="11.5703125" style="31" customWidth="1"/>
    <col min="10242" max="10242" width="10.42578125" style="31" customWidth="1"/>
    <col min="10243" max="10243" width="56.28515625" style="31" customWidth="1"/>
    <col min="10244" max="10244" width="18.5703125" style="31" customWidth="1"/>
    <col min="10245" max="10245" width="16.28515625" style="31" customWidth="1"/>
    <col min="10246" max="10246" width="17.140625" style="31" customWidth="1"/>
    <col min="10247" max="10247" width="14.5703125" style="31" customWidth="1"/>
    <col min="10248" max="10261" width="15.140625" style="31" customWidth="1"/>
    <col min="10262" max="10262" width="12.7109375" style="31" customWidth="1"/>
    <col min="10263" max="10263" width="18" style="31" customWidth="1"/>
    <col min="10264" max="10496" width="9.140625" style="31"/>
    <col min="10497" max="10497" width="11.5703125" style="31" customWidth="1"/>
    <col min="10498" max="10498" width="10.42578125" style="31" customWidth="1"/>
    <col min="10499" max="10499" width="56.28515625" style="31" customWidth="1"/>
    <col min="10500" max="10500" width="18.5703125" style="31" customWidth="1"/>
    <col min="10501" max="10501" width="16.28515625" style="31" customWidth="1"/>
    <col min="10502" max="10502" width="17.140625" style="31" customWidth="1"/>
    <col min="10503" max="10503" width="14.5703125" style="31" customWidth="1"/>
    <col min="10504" max="10517" width="15.140625" style="31" customWidth="1"/>
    <col min="10518" max="10518" width="12.7109375" style="31" customWidth="1"/>
    <col min="10519" max="10519" width="18" style="31" customWidth="1"/>
    <col min="10520" max="10752" width="9.140625" style="31"/>
    <col min="10753" max="10753" width="11.5703125" style="31" customWidth="1"/>
    <col min="10754" max="10754" width="10.42578125" style="31" customWidth="1"/>
    <col min="10755" max="10755" width="56.28515625" style="31" customWidth="1"/>
    <col min="10756" max="10756" width="18.5703125" style="31" customWidth="1"/>
    <col min="10757" max="10757" width="16.28515625" style="31" customWidth="1"/>
    <col min="10758" max="10758" width="17.140625" style="31" customWidth="1"/>
    <col min="10759" max="10759" width="14.5703125" style="31" customWidth="1"/>
    <col min="10760" max="10773" width="15.140625" style="31" customWidth="1"/>
    <col min="10774" max="10774" width="12.7109375" style="31" customWidth="1"/>
    <col min="10775" max="10775" width="18" style="31" customWidth="1"/>
    <col min="10776" max="11008" width="9.140625" style="31"/>
    <col min="11009" max="11009" width="11.5703125" style="31" customWidth="1"/>
    <col min="11010" max="11010" width="10.42578125" style="31" customWidth="1"/>
    <col min="11011" max="11011" width="56.28515625" style="31" customWidth="1"/>
    <col min="11012" max="11012" width="18.5703125" style="31" customWidth="1"/>
    <col min="11013" max="11013" width="16.28515625" style="31" customWidth="1"/>
    <col min="11014" max="11014" width="17.140625" style="31" customWidth="1"/>
    <col min="11015" max="11015" width="14.5703125" style="31" customWidth="1"/>
    <col min="11016" max="11029" width="15.140625" style="31" customWidth="1"/>
    <col min="11030" max="11030" width="12.7109375" style="31" customWidth="1"/>
    <col min="11031" max="11031" width="18" style="31" customWidth="1"/>
    <col min="11032" max="11264" width="9.140625" style="31"/>
    <col min="11265" max="11265" width="11.5703125" style="31" customWidth="1"/>
    <col min="11266" max="11266" width="10.42578125" style="31" customWidth="1"/>
    <col min="11267" max="11267" width="56.28515625" style="31" customWidth="1"/>
    <col min="11268" max="11268" width="18.5703125" style="31" customWidth="1"/>
    <col min="11269" max="11269" width="16.28515625" style="31" customWidth="1"/>
    <col min="11270" max="11270" width="17.140625" style="31" customWidth="1"/>
    <col min="11271" max="11271" width="14.5703125" style="31" customWidth="1"/>
    <col min="11272" max="11285" width="15.140625" style="31" customWidth="1"/>
    <col min="11286" max="11286" width="12.7109375" style="31" customWidth="1"/>
    <col min="11287" max="11287" width="18" style="31" customWidth="1"/>
    <col min="11288" max="11520" width="9.140625" style="31"/>
    <col min="11521" max="11521" width="11.5703125" style="31" customWidth="1"/>
    <col min="11522" max="11522" width="10.42578125" style="31" customWidth="1"/>
    <col min="11523" max="11523" width="56.28515625" style="31" customWidth="1"/>
    <col min="11524" max="11524" width="18.5703125" style="31" customWidth="1"/>
    <col min="11525" max="11525" width="16.28515625" style="31" customWidth="1"/>
    <col min="11526" max="11526" width="17.140625" style="31" customWidth="1"/>
    <col min="11527" max="11527" width="14.5703125" style="31" customWidth="1"/>
    <col min="11528" max="11541" width="15.140625" style="31" customWidth="1"/>
    <col min="11542" max="11542" width="12.7109375" style="31" customWidth="1"/>
    <col min="11543" max="11543" width="18" style="31" customWidth="1"/>
    <col min="11544" max="11776" width="9.140625" style="31"/>
    <col min="11777" max="11777" width="11.5703125" style="31" customWidth="1"/>
    <col min="11778" max="11778" width="10.42578125" style="31" customWidth="1"/>
    <col min="11779" max="11779" width="56.28515625" style="31" customWidth="1"/>
    <col min="11780" max="11780" width="18.5703125" style="31" customWidth="1"/>
    <col min="11781" max="11781" width="16.28515625" style="31" customWidth="1"/>
    <col min="11782" max="11782" width="17.140625" style="31" customWidth="1"/>
    <col min="11783" max="11783" width="14.5703125" style="31" customWidth="1"/>
    <col min="11784" max="11797" width="15.140625" style="31" customWidth="1"/>
    <col min="11798" max="11798" width="12.7109375" style="31" customWidth="1"/>
    <col min="11799" max="11799" width="18" style="31" customWidth="1"/>
    <col min="11800" max="12032" width="9.140625" style="31"/>
    <col min="12033" max="12033" width="11.5703125" style="31" customWidth="1"/>
    <col min="12034" max="12034" width="10.42578125" style="31" customWidth="1"/>
    <col min="12035" max="12035" width="56.28515625" style="31" customWidth="1"/>
    <col min="12036" max="12036" width="18.5703125" style="31" customWidth="1"/>
    <col min="12037" max="12037" width="16.28515625" style="31" customWidth="1"/>
    <col min="12038" max="12038" width="17.140625" style="31" customWidth="1"/>
    <col min="12039" max="12039" width="14.5703125" style="31" customWidth="1"/>
    <col min="12040" max="12053" width="15.140625" style="31" customWidth="1"/>
    <col min="12054" max="12054" width="12.7109375" style="31" customWidth="1"/>
    <col min="12055" max="12055" width="18" style="31" customWidth="1"/>
    <col min="12056" max="12288" width="9.140625" style="31"/>
    <col min="12289" max="12289" width="11.5703125" style="31" customWidth="1"/>
    <col min="12290" max="12290" width="10.42578125" style="31" customWidth="1"/>
    <col min="12291" max="12291" width="56.28515625" style="31" customWidth="1"/>
    <col min="12292" max="12292" width="18.5703125" style="31" customWidth="1"/>
    <col min="12293" max="12293" width="16.28515625" style="31" customWidth="1"/>
    <col min="12294" max="12294" width="17.140625" style="31" customWidth="1"/>
    <col min="12295" max="12295" width="14.5703125" style="31" customWidth="1"/>
    <col min="12296" max="12309" width="15.140625" style="31" customWidth="1"/>
    <col min="12310" max="12310" width="12.7109375" style="31" customWidth="1"/>
    <col min="12311" max="12311" width="18" style="31" customWidth="1"/>
    <col min="12312" max="12544" width="9.140625" style="31"/>
    <col min="12545" max="12545" width="11.5703125" style="31" customWidth="1"/>
    <col min="12546" max="12546" width="10.42578125" style="31" customWidth="1"/>
    <col min="12547" max="12547" width="56.28515625" style="31" customWidth="1"/>
    <col min="12548" max="12548" width="18.5703125" style="31" customWidth="1"/>
    <col min="12549" max="12549" width="16.28515625" style="31" customWidth="1"/>
    <col min="12550" max="12550" width="17.140625" style="31" customWidth="1"/>
    <col min="12551" max="12551" width="14.5703125" style="31" customWidth="1"/>
    <col min="12552" max="12565" width="15.140625" style="31" customWidth="1"/>
    <col min="12566" max="12566" width="12.7109375" style="31" customWidth="1"/>
    <col min="12567" max="12567" width="18" style="31" customWidth="1"/>
    <col min="12568" max="12800" width="9.140625" style="31"/>
    <col min="12801" max="12801" width="11.5703125" style="31" customWidth="1"/>
    <col min="12802" max="12802" width="10.42578125" style="31" customWidth="1"/>
    <col min="12803" max="12803" width="56.28515625" style="31" customWidth="1"/>
    <col min="12804" max="12804" width="18.5703125" style="31" customWidth="1"/>
    <col min="12805" max="12805" width="16.28515625" style="31" customWidth="1"/>
    <col min="12806" max="12806" width="17.140625" style="31" customWidth="1"/>
    <col min="12807" max="12807" width="14.5703125" style="31" customWidth="1"/>
    <col min="12808" max="12821" width="15.140625" style="31" customWidth="1"/>
    <col min="12822" max="12822" width="12.7109375" style="31" customWidth="1"/>
    <col min="12823" max="12823" width="18" style="31" customWidth="1"/>
    <col min="12824" max="13056" width="9.140625" style="31"/>
    <col min="13057" max="13057" width="11.5703125" style="31" customWidth="1"/>
    <col min="13058" max="13058" width="10.42578125" style="31" customWidth="1"/>
    <col min="13059" max="13059" width="56.28515625" style="31" customWidth="1"/>
    <col min="13060" max="13060" width="18.5703125" style="31" customWidth="1"/>
    <col min="13061" max="13061" width="16.28515625" style="31" customWidth="1"/>
    <col min="13062" max="13062" width="17.140625" style="31" customWidth="1"/>
    <col min="13063" max="13063" width="14.5703125" style="31" customWidth="1"/>
    <col min="13064" max="13077" width="15.140625" style="31" customWidth="1"/>
    <col min="13078" max="13078" width="12.7109375" style="31" customWidth="1"/>
    <col min="13079" max="13079" width="18" style="31" customWidth="1"/>
    <col min="13080" max="13312" width="9.140625" style="31"/>
    <col min="13313" max="13313" width="11.5703125" style="31" customWidth="1"/>
    <col min="13314" max="13314" width="10.42578125" style="31" customWidth="1"/>
    <col min="13315" max="13315" width="56.28515625" style="31" customWidth="1"/>
    <col min="13316" max="13316" width="18.5703125" style="31" customWidth="1"/>
    <col min="13317" max="13317" width="16.28515625" style="31" customWidth="1"/>
    <col min="13318" max="13318" width="17.140625" style="31" customWidth="1"/>
    <col min="13319" max="13319" width="14.5703125" style="31" customWidth="1"/>
    <col min="13320" max="13333" width="15.140625" style="31" customWidth="1"/>
    <col min="13334" max="13334" width="12.7109375" style="31" customWidth="1"/>
    <col min="13335" max="13335" width="18" style="31" customWidth="1"/>
    <col min="13336" max="13568" width="9.140625" style="31"/>
    <col min="13569" max="13569" width="11.5703125" style="31" customWidth="1"/>
    <col min="13570" max="13570" width="10.42578125" style="31" customWidth="1"/>
    <col min="13571" max="13571" width="56.28515625" style="31" customWidth="1"/>
    <col min="13572" max="13572" width="18.5703125" style="31" customWidth="1"/>
    <col min="13573" max="13573" width="16.28515625" style="31" customWidth="1"/>
    <col min="13574" max="13574" width="17.140625" style="31" customWidth="1"/>
    <col min="13575" max="13575" width="14.5703125" style="31" customWidth="1"/>
    <col min="13576" max="13589" width="15.140625" style="31" customWidth="1"/>
    <col min="13590" max="13590" width="12.7109375" style="31" customWidth="1"/>
    <col min="13591" max="13591" width="18" style="31" customWidth="1"/>
    <col min="13592" max="13824" width="9.140625" style="31"/>
    <col min="13825" max="13825" width="11.5703125" style="31" customWidth="1"/>
    <col min="13826" max="13826" width="10.42578125" style="31" customWidth="1"/>
    <col min="13827" max="13827" width="56.28515625" style="31" customWidth="1"/>
    <col min="13828" max="13828" width="18.5703125" style="31" customWidth="1"/>
    <col min="13829" max="13829" width="16.28515625" style="31" customWidth="1"/>
    <col min="13830" max="13830" width="17.140625" style="31" customWidth="1"/>
    <col min="13831" max="13831" width="14.5703125" style="31" customWidth="1"/>
    <col min="13832" max="13845" width="15.140625" style="31" customWidth="1"/>
    <col min="13846" max="13846" width="12.7109375" style="31" customWidth="1"/>
    <col min="13847" max="13847" width="18" style="31" customWidth="1"/>
    <col min="13848" max="14080" width="9.140625" style="31"/>
    <col min="14081" max="14081" width="11.5703125" style="31" customWidth="1"/>
    <col min="14082" max="14082" width="10.42578125" style="31" customWidth="1"/>
    <col min="14083" max="14083" width="56.28515625" style="31" customWidth="1"/>
    <col min="14084" max="14084" width="18.5703125" style="31" customWidth="1"/>
    <col min="14085" max="14085" width="16.28515625" style="31" customWidth="1"/>
    <col min="14086" max="14086" width="17.140625" style="31" customWidth="1"/>
    <col min="14087" max="14087" width="14.5703125" style="31" customWidth="1"/>
    <col min="14088" max="14101" width="15.140625" style="31" customWidth="1"/>
    <col min="14102" max="14102" width="12.7109375" style="31" customWidth="1"/>
    <col min="14103" max="14103" width="18" style="31" customWidth="1"/>
    <col min="14104" max="14336" width="9.140625" style="31"/>
    <col min="14337" max="14337" width="11.5703125" style="31" customWidth="1"/>
    <col min="14338" max="14338" width="10.42578125" style="31" customWidth="1"/>
    <col min="14339" max="14339" width="56.28515625" style="31" customWidth="1"/>
    <col min="14340" max="14340" width="18.5703125" style="31" customWidth="1"/>
    <col min="14341" max="14341" width="16.28515625" style="31" customWidth="1"/>
    <col min="14342" max="14342" width="17.140625" style="31" customWidth="1"/>
    <col min="14343" max="14343" width="14.5703125" style="31" customWidth="1"/>
    <col min="14344" max="14357" width="15.140625" style="31" customWidth="1"/>
    <col min="14358" max="14358" width="12.7109375" style="31" customWidth="1"/>
    <col min="14359" max="14359" width="18" style="31" customWidth="1"/>
    <col min="14360" max="14592" width="9.140625" style="31"/>
    <col min="14593" max="14593" width="11.5703125" style="31" customWidth="1"/>
    <col min="14594" max="14594" width="10.42578125" style="31" customWidth="1"/>
    <col min="14595" max="14595" width="56.28515625" style="31" customWidth="1"/>
    <col min="14596" max="14596" width="18.5703125" style="31" customWidth="1"/>
    <col min="14597" max="14597" width="16.28515625" style="31" customWidth="1"/>
    <col min="14598" max="14598" width="17.140625" style="31" customWidth="1"/>
    <col min="14599" max="14599" width="14.5703125" style="31" customWidth="1"/>
    <col min="14600" max="14613" width="15.140625" style="31" customWidth="1"/>
    <col min="14614" max="14614" width="12.7109375" style="31" customWidth="1"/>
    <col min="14615" max="14615" width="18" style="31" customWidth="1"/>
    <col min="14616" max="14848" width="9.140625" style="31"/>
    <col min="14849" max="14849" width="11.5703125" style="31" customWidth="1"/>
    <col min="14850" max="14850" width="10.42578125" style="31" customWidth="1"/>
    <col min="14851" max="14851" width="56.28515625" style="31" customWidth="1"/>
    <col min="14852" max="14852" width="18.5703125" style="31" customWidth="1"/>
    <col min="14853" max="14853" width="16.28515625" style="31" customWidth="1"/>
    <col min="14854" max="14854" width="17.140625" style="31" customWidth="1"/>
    <col min="14855" max="14855" width="14.5703125" style="31" customWidth="1"/>
    <col min="14856" max="14869" width="15.140625" style="31" customWidth="1"/>
    <col min="14870" max="14870" width="12.7109375" style="31" customWidth="1"/>
    <col min="14871" max="14871" width="18" style="31" customWidth="1"/>
    <col min="14872" max="15104" width="9.140625" style="31"/>
    <col min="15105" max="15105" width="11.5703125" style="31" customWidth="1"/>
    <col min="15106" max="15106" width="10.42578125" style="31" customWidth="1"/>
    <col min="15107" max="15107" width="56.28515625" style="31" customWidth="1"/>
    <col min="15108" max="15108" width="18.5703125" style="31" customWidth="1"/>
    <col min="15109" max="15109" width="16.28515625" style="31" customWidth="1"/>
    <col min="15110" max="15110" width="17.140625" style="31" customWidth="1"/>
    <col min="15111" max="15111" width="14.5703125" style="31" customWidth="1"/>
    <col min="15112" max="15125" width="15.140625" style="31" customWidth="1"/>
    <col min="15126" max="15126" width="12.7109375" style="31" customWidth="1"/>
    <col min="15127" max="15127" width="18" style="31" customWidth="1"/>
    <col min="15128" max="15360" width="9.140625" style="31"/>
    <col min="15361" max="15361" width="11.5703125" style="31" customWidth="1"/>
    <col min="15362" max="15362" width="10.42578125" style="31" customWidth="1"/>
    <col min="15363" max="15363" width="56.28515625" style="31" customWidth="1"/>
    <col min="15364" max="15364" width="18.5703125" style="31" customWidth="1"/>
    <col min="15365" max="15365" width="16.28515625" style="31" customWidth="1"/>
    <col min="15366" max="15366" width="17.140625" style="31" customWidth="1"/>
    <col min="15367" max="15367" width="14.5703125" style="31" customWidth="1"/>
    <col min="15368" max="15381" width="15.140625" style="31" customWidth="1"/>
    <col min="15382" max="15382" width="12.7109375" style="31" customWidth="1"/>
    <col min="15383" max="15383" width="18" style="31" customWidth="1"/>
    <col min="15384" max="15616" width="9.140625" style="31"/>
    <col min="15617" max="15617" width="11.5703125" style="31" customWidth="1"/>
    <col min="15618" max="15618" width="10.42578125" style="31" customWidth="1"/>
    <col min="15619" max="15619" width="56.28515625" style="31" customWidth="1"/>
    <col min="15620" max="15620" width="18.5703125" style="31" customWidth="1"/>
    <col min="15621" max="15621" width="16.28515625" style="31" customWidth="1"/>
    <col min="15622" max="15622" width="17.140625" style="31" customWidth="1"/>
    <col min="15623" max="15623" width="14.5703125" style="31" customWidth="1"/>
    <col min="15624" max="15637" width="15.140625" style="31" customWidth="1"/>
    <col min="15638" max="15638" width="12.7109375" style="31" customWidth="1"/>
    <col min="15639" max="15639" width="18" style="31" customWidth="1"/>
    <col min="15640" max="15872" width="9.140625" style="31"/>
    <col min="15873" max="15873" width="11.5703125" style="31" customWidth="1"/>
    <col min="15874" max="15874" width="10.42578125" style="31" customWidth="1"/>
    <col min="15875" max="15875" width="56.28515625" style="31" customWidth="1"/>
    <col min="15876" max="15876" width="18.5703125" style="31" customWidth="1"/>
    <col min="15877" max="15877" width="16.28515625" style="31" customWidth="1"/>
    <col min="15878" max="15878" width="17.140625" style="31" customWidth="1"/>
    <col min="15879" max="15879" width="14.5703125" style="31" customWidth="1"/>
    <col min="15880" max="15893" width="15.140625" style="31" customWidth="1"/>
    <col min="15894" max="15894" width="12.7109375" style="31" customWidth="1"/>
    <col min="15895" max="15895" width="18" style="31" customWidth="1"/>
    <col min="15896" max="16128" width="9.140625" style="31"/>
    <col min="16129" max="16129" width="11.5703125" style="31" customWidth="1"/>
    <col min="16130" max="16130" width="10.42578125" style="31" customWidth="1"/>
    <col min="16131" max="16131" width="56.28515625" style="31" customWidth="1"/>
    <col min="16132" max="16132" width="18.5703125" style="31" customWidth="1"/>
    <col min="16133" max="16133" width="16.28515625" style="31" customWidth="1"/>
    <col min="16134" max="16134" width="17.140625" style="31" customWidth="1"/>
    <col min="16135" max="16135" width="14.5703125" style="31" customWidth="1"/>
    <col min="16136" max="16149" width="15.140625" style="31" customWidth="1"/>
    <col min="16150" max="16150" width="12.7109375" style="31" customWidth="1"/>
    <col min="16151" max="16151" width="18" style="31" customWidth="1"/>
    <col min="16152" max="16384" width="9.140625" style="31"/>
  </cols>
  <sheetData>
    <row r="1" spans="1:24" ht="19.5" customHeight="1" x14ac:dyDescent="0.25">
      <c r="B1" s="31"/>
      <c r="C1" s="240" t="s">
        <v>1515</v>
      </c>
      <c r="D1" s="240"/>
      <c r="E1" s="240"/>
      <c r="F1" s="32"/>
      <c r="G1" s="3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1"/>
    </row>
    <row r="2" spans="1:24" ht="15.75" customHeight="1" x14ac:dyDescent="0.25">
      <c r="A2" s="3"/>
      <c r="C2" s="241" t="s">
        <v>1516</v>
      </c>
      <c r="D2" s="241"/>
      <c r="E2" s="241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"/>
    </row>
    <row r="3" spans="1:24" ht="19.5" customHeight="1" x14ac:dyDescent="0.25">
      <c r="B3" s="31"/>
      <c r="C3" s="242" t="s">
        <v>1517</v>
      </c>
      <c r="D3" s="242"/>
      <c r="E3" s="242"/>
      <c r="F3" s="31"/>
      <c r="G3" s="31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1"/>
    </row>
    <row r="4" spans="1:24" x14ac:dyDescent="0.25">
      <c r="A4" s="35"/>
      <c r="B4" s="35"/>
      <c r="C4" s="35"/>
      <c r="D4" s="35"/>
      <c r="V4" s="31"/>
    </row>
    <row r="5" spans="1:24" ht="15.75" customHeight="1" x14ac:dyDescent="0.25">
      <c r="B5" s="37" t="s">
        <v>1524</v>
      </c>
      <c r="C5" s="106" t="s">
        <v>1519</v>
      </c>
      <c r="D5" s="8"/>
      <c r="E5" s="8"/>
      <c r="F5" s="8"/>
      <c r="G5" s="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1"/>
    </row>
    <row r="6" spans="1:24" ht="15.75" customHeight="1" x14ac:dyDescent="0.25">
      <c r="B6" s="69" t="s">
        <v>1525</v>
      </c>
      <c r="C6" s="106" t="s">
        <v>1557</v>
      </c>
      <c r="D6" s="8"/>
      <c r="E6" s="8"/>
      <c r="F6" s="8"/>
      <c r="G6" s="8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1"/>
    </row>
    <row r="7" spans="1:24" ht="15.75" customHeight="1" x14ac:dyDescent="0.25">
      <c r="B7" s="52" t="s">
        <v>1526</v>
      </c>
      <c r="C7" s="38" t="s">
        <v>1558</v>
      </c>
      <c r="D7" s="8"/>
      <c r="E7" s="8"/>
      <c r="F7" s="8"/>
      <c r="G7" s="8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40"/>
    </row>
    <row r="8" spans="1:24" x14ac:dyDescent="0.25">
      <c r="A8" s="41"/>
      <c r="B8" s="6"/>
      <c r="C8" s="38"/>
      <c r="D8" s="40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40"/>
    </row>
    <row r="9" spans="1:24" ht="18" x14ac:dyDescent="0.25">
      <c r="A9" s="41"/>
      <c r="B9" s="221" t="s">
        <v>1527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</row>
    <row r="10" spans="1:24" ht="9" customHeight="1" thickBot="1" x14ac:dyDescent="0.3">
      <c r="A10" s="41"/>
      <c r="B10" s="6"/>
      <c r="C10" s="38"/>
      <c r="D10" s="40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40"/>
    </row>
    <row r="11" spans="1:24" ht="24" customHeight="1" thickBot="1" x14ac:dyDescent="0.3">
      <c r="A11" s="42"/>
      <c r="B11" s="70" t="s">
        <v>1528</v>
      </c>
      <c r="C11" s="71" t="s">
        <v>1040</v>
      </c>
      <c r="D11" s="72" t="s">
        <v>1529</v>
      </c>
      <c r="E11" s="80" t="s">
        <v>1530</v>
      </c>
      <c r="F11" s="71" t="s">
        <v>1531</v>
      </c>
      <c r="G11" s="71" t="s">
        <v>1532</v>
      </c>
      <c r="H11" s="71" t="s">
        <v>1533</v>
      </c>
      <c r="I11" s="71" t="s">
        <v>1534</v>
      </c>
      <c r="J11" s="71" t="s">
        <v>1535</v>
      </c>
      <c r="K11" s="71" t="s">
        <v>1536</v>
      </c>
      <c r="L11" s="71" t="s">
        <v>1537</v>
      </c>
      <c r="M11" s="71" t="s">
        <v>1538</v>
      </c>
      <c r="N11" s="71" t="s">
        <v>1539</v>
      </c>
      <c r="O11" s="71" t="s">
        <v>1540</v>
      </c>
      <c r="P11" s="71" t="s">
        <v>1541</v>
      </c>
      <c r="Q11" s="71" t="s">
        <v>1542</v>
      </c>
      <c r="R11" s="71" t="s">
        <v>1543</v>
      </c>
      <c r="S11" s="71" t="s">
        <v>1544</v>
      </c>
      <c r="T11" s="71" t="s">
        <v>1545</v>
      </c>
      <c r="U11" s="71" t="s">
        <v>1546</v>
      </c>
      <c r="V11" s="95" t="s">
        <v>1547</v>
      </c>
      <c r="W11" s="104" t="s">
        <v>1548</v>
      </c>
    </row>
    <row r="12" spans="1:24" ht="21" customHeight="1" x14ac:dyDescent="0.25">
      <c r="A12" s="233"/>
      <c r="B12" s="243">
        <v>1</v>
      </c>
      <c r="C12" s="244" t="str">
        <f>RESUMO!B16</f>
        <v>SERVIÇO TÉCNICO ESPECIALIZADO</v>
      </c>
      <c r="D12" s="245">
        <f>RESUMO!C16</f>
        <v>0</v>
      </c>
      <c r="E12" s="81">
        <f>$D$12*E13</f>
        <v>0</v>
      </c>
      <c r="F12" s="73">
        <f t="shared" ref="F12:V12" si="0">$D$12*F13</f>
        <v>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96">
        <f t="shared" si="0"/>
        <v>0</v>
      </c>
      <c r="W12" s="107">
        <f t="shared" ref="W12:W55" si="1">SUM(E12:V12)</f>
        <v>0</v>
      </c>
      <c r="X12" s="196">
        <f>W12-D12</f>
        <v>0</v>
      </c>
    </row>
    <row r="13" spans="1:24" s="49" customFormat="1" ht="21" customHeight="1" x14ac:dyDescent="0.25">
      <c r="A13" s="234"/>
      <c r="B13" s="230"/>
      <c r="C13" s="236"/>
      <c r="D13" s="222"/>
      <c r="E13" s="82">
        <v>0.15</v>
      </c>
      <c r="F13" s="61">
        <v>0.15</v>
      </c>
      <c r="G13" s="61">
        <v>0.15</v>
      </c>
      <c r="H13" s="61">
        <v>0.15</v>
      </c>
      <c r="I13" s="61">
        <v>0.15</v>
      </c>
      <c r="J13" s="61">
        <v>0.15</v>
      </c>
      <c r="K13" s="61">
        <v>0.1</v>
      </c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97"/>
      <c r="W13" s="108">
        <f t="shared" si="1"/>
        <v>1</v>
      </c>
      <c r="X13" s="196">
        <f t="shared" ref="X13:X55" si="2">W13-D13</f>
        <v>1</v>
      </c>
    </row>
    <row r="14" spans="1:24" ht="21" customHeight="1" x14ac:dyDescent="0.25">
      <c r="A14" s="233"/>
      <c r="B14" s="230">
        <v>2</v>
      </c>
      <c r="C14" s="235" t="str">
        <f>RESUMO!B17</f>
        <v>INICIO, APOIO E ADMINISTRACAO DA OBRA</v>
      </c>
      <c r="D14" s="222">
        <f>RESUMO!C17</f>
        <v>0</v>
      </c>
      <c r="E14" s="83">
        <f>$D$14*E15</f>
        <v>0</v>
      </c>
      <c r="F14" s="83">
        <f t="shared" ref="F14:V14" si="3">$D$14*F15</f>
        <v>0</v>
      </c>
      <c r="G14" s="83">
        <f t="shared" si="3"/>
        <v>0</v>
      </c>
      <c r="H14" s="83">
        <f t="shared" si="3"/>
        <v>0</v>
      </c>
      <c r="I14" s="83">
        <f t="shared" si="3"/>
        <v>0</v>
      </c>
      <c r="J14" s="83">
        <f t="shared" si="3"/>
        <v>0</v>
      </c>
      <c r="K14" s="83">
        <f t="shared" si="3"/>
        <v>0</v>
      </c>
      <c r="L14" s="83">
        <f t="shared" si="3"/>
        <v>0</v>
      </c>
      <c r="M14" s="83">
        <f t="shared" si="3"/>
        <v>0</v>
      </c>
      <c r="N14" s="83">
        <f t="shared" si="3"/>
        <v>0</v>
      </c>
      <c r="O14" s="83">
        <f t="shared" si="3"/>
        <v>0</v>
      </c>
      <c r="P14" s="83">
        <f t="shared" si="3"/>
        <v>0</v>
      </c>
      <c r="Q14" s="83">
        <f t="shared" si="3"/>
        <v>0</v>
      </c>
      <c r="R14" s="83">
        <f t="shared" si="3"/>
        <v>0</v>
      </c>
      <c r="S14" s="83">
        <f t="shared" si="3"/>
        <v>0</v>
      </c>
      <c r="T14" s="83">
        <f t="shared" si="3"/>
        <v>0</v>
      </c>
      <c r="U14" s="83">
        <f t="shared" si="3"/>
        <v>0</v>
      </c>
      <c r="V14" s="83">
        <f t="shared" si="3"/>
        <v>0</v>
      </c>
      <c r="W14" s="109">
        <f t="shared" si="1"/>
        <v>0</v>
      </c>
      <c r="X14" s="198">
        <f t="shared" si="2"/>
        <v>0</v>
      </c>
    </row>
    <row r="15" spans="1:24" s="49" customFormat="1" ht="21" customHeight="1" x14ac:dyDescent="0.25">
      <c r="A15" s="234"/>
      <c r="B15" s="230"/>
      <c r="C15" s="236"/>
      <c r="D15" s="222"/>
      <c r="E15" s="82">
        <v>5.5E-2</v>
      </c>
      <c r="F15" s="61">
        <v>5.5E-2</v>
      </c>
      <c r="G15" s="61">
        <v>5.5E-2</v>
      </c>
      <c r="H15" s="61">
        <v>5.5E-2</v>
      </c>
      <c r="I15" s="61">
        <v>5.5E-2</v>
      </c>
      <c r="J15" s="61">
        <v>5.5E-2</v>
      </c>
      <c r="K15" s="61">
        <v>5.5E-2</v>
      </c>
      <c r="L15" s="61">
        <v>5.5E-2</v>
      </c>
      <c r="M15" s="61">
        <v>5.5E-2</v>
      </c>
      <c r="N15" s="61">
        <v>5.5E-2</v>
      </c>
      <c r="O15" s="61">
        <v>5.5E-2</v>
      </c>
      <c r="P15" s="61">
        <v>5.5E-2</v>
      </c>
      <c r="Q15" s="61">
        <v>5.5E-2</v>
      </c>
      <c r="R15" s="61">
        <v>5.5E-2</v>
      </c>
      <c r="S15" s="61">
        <v>5.5E-2</v>
      </c>
      <c r="T15" s="61">
        <v>5.5E-2</v>
      </c>
      <c r="U15" s="61">
        <v>5.5E-2</v>
      </c>
      <c r="V15" s="99">
        <v>6.5000000000000002E-2</v>
      </c>
      <c r="W15" s="108">
        <f t="shared" si="1"/>
        <v>1.0000000000000004</v>
      </c>
      <c r="X15" s="196">
        <f t="shared" si="2"/>
        <v>1.0000000000000004</v>
      </c>
    </row>
    <row r="16" spans="1:24" ht="21" customHeight="1" x14ac:dyDescent="0.25">
      <c r="A16" s="233"/>
      <c r="B16" s="230">
        <v>3</v>
      </c>
      <c r="C16" s="235" t="str">
        <f>RESUMO!B18</f>
        <v>SERVICO EM SOLO E ROCHA, MECANIZADO</v>
      </c>
      <c r="D16" s="222">
        <f>RESUMO!C18</f>
        <v>0</v>
      </c>
      <c r="E16" s="83">
        <f>$D$16*E17</f>
        <v>0</v>
      </c>
      <c r="F16" s="43">
        <f t="shared" ref="F16:V16" si="4">$D$16*F17</f>
        <v>0</v>
      </c>
      <c r="G16" s="43">
        <f t="shared" si="4"/>
        <v>0</v>
      </c>
      <c r="H16" s="43">
        <f t="shared" si="4"/>
        <v>0</v>
      </c>
      <c r="I16" s="43">
        <f t="shared" si="4"/>
        <v>0</v>
      </c>
      <c r="J16" s="43">
        <f t="shared" si="4"/>
        <v>0</v>
      </c>
      <c r="K16" s="43">
        <f t="shared" si="4"/>
        <v>0</v>
      </c>
      <c r="L16" s="43">
        <f t="shared" si="4"/>
        <v>0</v>
      </c>
      <c r="M16" s="43">
        <f t="shared" si="4"/>
        <v>0</v>
      </c>
      <c r="N16" s="43">
        <f t="shared" si="4"/>
        <v>0</v>
      </c>
      <c r="O16" s="43">
        <f t="shared" si="4"/>
        <v>0</v>
      </c>
      <c r="P16" s="43">
        <f t="shared" si="4"/>
        <v>0</v>
      </c>
      <c r="Q16" s="43">
        <f t="shared" si="4"/>
        <v>0</v>
      </c>
      <c r="R16" s="43">
        <f t="shared" si="4"/>
        <v>0</v>
      </c>
      <c r="S16" s="43">
        <f t="shared" si="4"/>
        <v>0</v>
      </c>
      <c r="T16" s="43">
        <f t="shared" si="4"/>
        <v>0</v>
      </c>
      <c r="U16" s="43">
        <f t="shared" si="4"/>
        <v>0</v>
      </c>
      <c r="V16" s="43">
        <f t="shared" si="4"/>
        <v>0</v>
      </c>
      <c r="W16" s="109">
        <f t="shared" si="1"/>
        <v>0</v>
      </c>
      <c r="X16" s="198">
        <f t="shared" si="2"/>
        <v>0</v>
      </c>
    </row>
    <row r="17" spans="1:24" s="49" customFormat="1" ht="21" customHeight="1" x14ac:dyDescent="0.25">
      <c r="A17" s="234"/>
      <c r="B17" s="230"/>
      <c r="C17" s="236"/>
      <c r="D17" s="222"/>
      <c r="E17" s="84"/>
      <c r="F17" s="61">
        <v>5.5E-2</v>
      </c>
      <c r="G17" s="61">
        <v>5.5E-2</v>
      </c>
      <c r="H17" s="61">
        <v>0.1</v>
      </c>
      <c r="I17" s="61">
        <v>0.1</v>
      </c>
      <c r="J17" s="61">
        <v>0.15</v>
      </c>
      <c r="K17" s="61">
        <v>0.15</v>
      </c>
      <c r="L17" s="61">
        <v>5.5E-2</v>
      </c>
      <c r="M17" s="61">
        <v>5.5E-2</v>
      </c>
      <c r="N17" s="61">
        <v>5.6000000000000001E-2</v>
      </c>
      <c r="O17" s="61">
        <v>5.6000000000000001E-2</v>
      </c>
      <c r="P17" s="61">
        <v>5.6000000000000001E-2</v>
      </c>
      <c r="Q17" s="61">
        <v>5.6000000000000001E-2</v>
      </c>
      <c r="R17" s="61">
        <v>5.6000000000000001E-2</v>
      </c>
      <c r="S17" s="62"/>
      <c r="T17" s="62"/>
      <c r="U17" s="62"/>
      <c r="V17" s="97"/>
      <c r="W17" s="108">
        <f t="shared" si="1"/>
        <v>1.0000000000000004</v>
      </c>
      <c r="X17" s="196">
        <f t="shared" si="2"/>
        <v>1.0000000000000004</v>
      </c>
    </row>
    <row r="18" spans="1:24" ht="21" customHeight="1" x14ac:dyDescent="0.25">
      <c r="A18" s="233"/>
      <c r="B18" s="230">
        <v>4</v>
      </c>
      <c r="C18" s="235" t="str">
        <f>RESUMO!B19</f>
        <v>INFRAESTRUTURA</v>
      </c>
      <c r="D18" s="222">
        <f>RESUMO!C19</f>
        <v>0</v>
      </c>
      <c r="E18" s="83">
        <f>$D$18*E19</f>
        <v>0</v>
      </c>
      <c r="F18" s="43">
        <f t="shared" ref="F18:V18" si="5">$D$18*F19</f>
        <v>0</v>
      </c>
      <c r="G18" s="43">
        <f t="shared" si="5"/>
        <v>0</v>
      </c>
      <c r="H18" s="43">
        <f t="shared" si="5"/>
        <v>0</v>
      </c>
      <c r="I18" s="43">
        <f t="shared" si="5"/>
        <v>0</v>
      </c>
      <c r="J18" s="43">
        <f t="shared" si="5"/>
        <v>0</v>
      </c>
      <c r="K18" s="43">
        <f t="shared" si="5"/>
        <v>0</v>
      </c>
      <c r="L18" s="43">
        <f t="shared" si="5"/>
        <v>0</v>
      </c>
      <c r="M18" s="43">
        <f t="shared" si="5"/>
        <v>0</v>
      </c>
      <c r="N18" s="43">
        <f t="shared" si="5"/>
        <v>0</v>
      </c>
      <c r="O18" s="43">
        <f t="shared" si="5"/>
        <v>0</v>
      </c>
      <c r="P18" s="43">
        <f t="shared" si="5"/>
        <v>0</v>
      </c>
      <c r="Q18" s="43">
        <f t="shared" si="5"/>
        <v>0</v>
      </c>
      <c r="R18" s="43">
        <f t="shared" si="5"/>
        <v>0</v>
      </c>
      <c r="S18" s="43">
        <f t="shared" si="5"/>
        <v>0</v>
      </c>
      <c r="T18" s="43">
        <f t="shared" si="5"/>
        <v>0</v>
      </c>
      <c r="U18" s="43">
        <f t="shared" si="5"/>
        <v>0</v>
      </c>
      <c r="V18" s="98">
        <f t="shared" si="5"/>
        <v>0</v>
      </c>
      <c r="W18" s="109">
        <f t="shared" si="1"/>
        <v>0</v>
      </c>
      <c r="X18" s="196">
        <f t="shared" si="2"/>
        <v>0</v>
      </c>
    </row>
    <row r="19" spans="1:24" s="49" customFormat="1" ht="21" customHeight="1" x14ac:dyDescent="0.25">
      <c r="A19" s="234"/>
      <c r="B19" s="230"/>
      <c r="C19" s="236"/>
      <c r="D19" s="222"/>
      <c r="E19" s="85"/>
      <c r="F19" s="63"/>
      <c r="G19" s="64">
        <v>0.05</v>
      </c>
      <c r="H19" s="64">
        <v>0.05</v>
      </c>
      <c r="I19" s="64">
        <v>0.1</v>
      </c>
      <c r="J19" s="64">
        <v>0.13</v>
      </c>
      <c r="K19" s="64">
        <v>0.25</v>
      </c>
      <c r="L19" s="64">
        <v>0.2</v>
      </c>
      <c r="M19" s="64">
        <v>0.08</v>
      </c>
      <c r="N19" s="64">
        <v>0.05</v>
      </c>
      <c r="O19" s="64">
        <v>0.05</v>
      </c>
      <c r="P19" s="64">
        <v>0.02</v>
      </c>
      <c r="Q19" s="64">
        <v>0.02</v>
      </c>
      <c r="R19" s="63"/>
      <c r="S19" s="63"/>
      <c r="T19" s="63"/>
      <c r="U19" s="63"/>
      <c r="V19" s="100"/>
      <c r="W19" s="108">
        <f t="shared" si="1"/>
        <v>1</v>
      </c>
      <c r="X19" s="196">
        <f t="shared" si="2"/>
        <v>1</v>
      </c>
    </row>
    <row r="20" spans="1:24" ht="21" customHeight="1" x14ac:dyDescent="0.25">
      <c r="A20" s="44"/>
      <c r="B20" s="230">
        <v>5</v>
      </c>
      <c r="C20" s="237" t="str">
        <f>RESUMO!B20</f>
        <v>ALVENARIAS E ELEMENTO DIVISOR</v>
      </c>
      <c r="D20" s="239">
        <f>RESUMO!C20</f>
        <v>0</v>
      </c>
      <c r="E20" s="83">
        <f>$D$20*E21</f>
        <v>0</v>
      </c>
      <c r="F20" s="43">
        <f t="shared" ref="F20:V20" si="6">$D$20*F21</f>
        <v>0</v>
      </c>
      <c r="G20" s="43">
        <f t="shared" si="6"/>
        <v>0</v>
      </c>
      <c r="H20" s="43">
        <f t="shared" si="6"/>
        <v>0</v>
      </c>
      <c r="I20" s="43">
        <f t="shared" si="6"/>
        <v>0</v>
      </c>
      <c r="J20" s="43">
        <f t="shared" si="6"/>
        <v>0</v>
      </c>
      <c r="K20" s="43">
        <f t="shared" si="6"/>
        <v>0</v>
      </c>
      <c r="L20" s="43">
        <f t="shared" si="6"/>
        <v>0</v>
      </c>
      <c r="M20" s="43">
        <f t="shared" si="6"/>
        <v>0</v>
      </c>
      <c r="N20" s="43">
        <f t="shared" si="6"/>
        <v>0</v>
      </c>
      <c r="O20" s="43">
        <f t="shared" si="6"/>
        <v>0</v>
      </c>
      <c r="P20" s="43">
        <f t="shared" si="6"/>
        <v>0</v>
      </c>
      <c r="Q20" s="43">
        <f t="shared" si="6"/>
        <v>0</v>
      </c>
      <c r="R20" s="43">
        <f t="shared" si="6"/>
        <v>0</v>
      </c>
      <c r="S20" s="43">
        <f t="shared" si="6"/>
        <v>0</v>
      </c>
      <c r="T20" s="43">
        <f t="shared" si="6"/>
        <v>0</v>
      </c>
      <c r="U20" s="43">
        <f t="shared" si="6"/>
        <v>0</v>
      </c>
      <c r="V20" s="98">
        <f t="shared" si="6"/>
        <v>0</v>
      </c>
      <c r="W20" s="109">
        <f t="shared" si="1"/>
        <v>0</v>
      </c>
      <c r="X20" s="196">
        <f t="shared" si="2"/>
        <v>0</v>
      </c>
    </row>
    <row r="21" spans="1:24" s="49" customFormat="1" ht="21" customHeight="1" x14ac:dyDescent="0.25">
      <c r="A21" s="54"/>
      <c r="B21" s="230"/>
      <c r="C21" s="238"/>
      <c r="D21" s="239"/>
      <c r="E21" s="85"/>
      <c r="F21" s="63"/>
      <c r="G21" s="64">
        <v>0.05</v>
      </c>
      <c r="H21" s="64">
        <v>0.05</v>
      </c>
      <c r="I21" s="64">
        <v>0.1</v>
      </c>
      <c r="J21" s="64">
        <v>0.15</v>
      </c>
      <c r="K21" s="64">
        <v>0.25</v>
      </c>
      <c r="L21" s="64">
        <v>0.2</v>
      </c>
      <c r="M21" s="64">
        <v>0.15</v>
      </c>
      <c r="N21" s="64">
        <v>0.02</v>
      </c>
      <c r="O21" s="64">
        <v>0.02</v>
      </c>
      <c r="P21" s="63"/>
      <c r="Q21" s="63"/>
      <c r="R21" s="63"/>
      <c r="S21" s="64">
        <v>0.01</v>
      </c>
      <c r="T21" s="63"/>
      <c r="U21" s="63"/>
      <c r="V21" s="100"/>
      <c r="W21" s="108">
        <f t="shared" si="1"/>
        <v>1</v>
      </c>
      <c r="X21" s="196">
        <f t="shared" si="2"/>
        <v>1</v>
      </c>
    </row>
    <row r="22" spans="1:24" ht="21" customHeight="1" x14ac:dyDescent="0.25">
      <c r="A22" s="44"/>
      <c r="B22" s="230">
        <v>6</v>
      </c>
      <c r="C22" s="228" t="str">
        <f>RESUMO!B21</f>
        <v>COBERTURA</v>
      </c>
      <c r="D22" s="222">
        <f>RESUMO!C21</f>
        <v>0</v>
      </c>
      <c r="E22" s="83">
        <f>$D$22*E23</f>
        <v>0</v>
      </c>
      <c r="F22" s="43">
        <f t="shared" ref="F22:V22" si="7">$D$22*F23</f>
        <v>0</v>
      </c>
      <c r="G22" s="43">
        <f t="shared" si="7"/>
        <v>0</v>
      </c>
      <c r="H22" s="43">
        <f t="shared" si="7"/>
        <v>0</v>
      </c>
      <c r="I22" s="43">
        <f t="shared" si="7"/>
        <v>0</v>
      </c>
      <c r="J22" s="43">
        <f t="shared" si="7"/>
        <v>0</v>
      </c>
      <c r="K22" s="43">
        <f t="shared" si="7"/>
        <v>0</v>
      </c>
      <c r="L22" s="43">
        <f t="shared" si="7"/>
        <v>0</v>
      </c>
      <c r="M22" s="43">
        <f t="shared" si="7"/>
        <v>0</v>
      </c>
      <c r="N22" s="43">
        <f t="shared" si="7"/>
        <v>0</v>
      </c>
      <c r="O22" s="43">
        <f t="shared" si="7"/>
        <v>0</v>
      </c>
      <c r="P22" s="43">
        <f t="shared" si="7"/>
        <v>0</v>
      </c>
      <c r="Q22" s="43">
        <f t="shared" si="7"/>
        <v>0</v>
      </c>
      <c r="R22" s="43">
        <f t="shared" si="7"/>
        <v>0</v>
      </c>
      <c r="S22" s="43">
        <f t="shared" si="7"/>
        <v>0</v>
      </c>
      <c r="T22" s="43">
        <f t="shared" si="7"/>
        <v>0</v>
      </c>
      <c r="U22" s="43">
        <f t="shared" si="7"/>
        <v>0</v>
      </c>
      <c r="V22" s="98">
        <f t="shared" si="7"/>
        <v>0</v>
      </c>
      <c r="W22" s="109">
        <f t="shared" si="1"/>
        <v>0</v>
      </c>
      <c r="X22" s="196">
        <f t="shared" si="2"/>
        <v>0</v>
      </c>
    </row>
    <row r="23" spans="1:24" s="49" customFormat="1" ht="21" customHeight="1" x14ac:dyDescent="0.25">
      <c r="A23" s="54"/>
      <c r="B23" s="230"/>
      <c r="C23" s="229"/>
      <c r="D23" s="222"/>
      <c r="E23" s="85"/>
      <c r="F23" s="63"/>
      <c r="G23" s="63"/>
      <c r="H23" s="64">
        <v>0.05</v>
      </c>
      <c r="I23" s="64">
        <v>0.1</v>
      </c>
      <c r="J23" s="64">
        <v>0.15</v>
      </c>
      <c r="K23" s="64">
        <v>0.15</v>
      </c>
      <c r="L23" s="64">
        <v>0.2</v>
      </c>
      <c r="M23" s="64">
        <v>0.15</v>
      </c>
      <c r="N23" s="64">
        <v>0.1</v>
      </c>
      <c r="O23" s="64">
        <v>0.05</v>
      </c>
      <c r="P23" s="64">
        <v>0.03</v>
      </c>
      <c r="Q23" s="64">
        <v>0.02</v>
      </c>
      <c r="R23" s="63"/>
      <c r="S23" s="63"/>
      <c r="T23" s="63"/>
      <c r="U23" s="63"/>
      <c r="V23" s="100"/>
      <c r="W23" s="108">
        <f t="shared" si="1"/>
        <v>1.0000000000000002</v>
      </c>
      <c r="X23" s="196">
        <f t="shared" si="2"/>
        <v>1.0000000000000002</v>
      </c>
    </row>
    <row r="24" spans="1:24" ht="21" customHeight="1" x14ac:dyDescent="0.25">
      <c r="A24" s="44"/>
      <c r="B24" s="230">
        <v>7</v>
      </c>
      <c r="C24" s="228" t="str">
        <f>RESUMO!B22</f>
        <v>REVESTIMENTOS DE PAREDES INTERNO E EXTERNO</v>
      </c>
      <c r="D24" s="222">
        <f>RESUMO!C22</f>
        <v>0</v>
      </c>
      <c r="E24" s="83">
        <f>$D$24*E25</f>
        <v>0</v>
      </c>
      <c r="F24" s="43">
        <f t="shared" ref="F24:V24" si="8">$D$24*F25</f>
        <v>0</v>
      </c>
      <c r="G24" s="43">
        <f t="shared" si="8"/>
        <v>0</v>
      </c>
      <c r="H24" s="43">
        <f t="shared" si="8"/>
        <v>0</v>
      </c>
      <c r="I24" s="43">
        <f t="shared" si="8"/>
        <v>0</v>
      </c>
      <c r="J24" s="43">
        <f t="shared" si="8"/>
        <v>0</v>
      </c>
      <c r="K24" s="43">
        <f t="shared" si="8"/>
        <v>0</v>
      </c>
      <c r="L24" s="43">
        <f t="shared" si="8"/>
        <v>0</v>
      </c>
      <c r="M24" s="43">
        <f t="shared" si="8"/>
        <v>0</v>
      </c>
      <c r="N24" s="43">
        <f t="shared" si="8"/>
        <v>0</v>
      </c>
      <c r="O24" s="43">
        <f t="shared" si="8"/>
        <v>0</v>
      </c>
      <c r="P24" s="43">
        <f t="shared" si="8"/>
        <v>0</v>
      </c>
      <c r="Q24" s="43">
        <f t="shared" si="8"/>
        <v>0</v>
      </c>
      <c r="R24" s="43">
        <f t="shared" si="8"/>
        <v>0</v>
      </c>
      <c r="S24" s="43">
        <f t="shared" si="8"/>
        <v>0</v>
      </c>
      <c r="T24" s="43">
        <f t="shared" si="8"/>
        <v>0</v>
      </c>
      <c r="U24" s="43">
        <f t="shared" si="8"/>
        <v>0</v>
      </c>
      <c r="V24" s="98">
        <f t="shared" si="8"/>
        <v>0</v>
      </c>
      <c r="W24" s="109">
        <f t="shared" si="1"/>
        <v>0</v>
      </c>
      <c r="X24" s="196">
        <f t="shared" si="2"/>
        <v>0</v>
      </c>
    </row>
    <row r="25" spans="1:24" s="49" customFormat="1" ht="21" customHeight="1" x14ac:dyDescent="0.25">
      <c r="A25" s="54"/>
      <c r="B25" s="230"/>
      <c r="C25" s="229"/>
      <c r="D25" s="222"/>
      <c r="E25" s="85"/>
      <c r="F25" s="63"/>
      <c r="G25" s="63"/>
      <c r="H25" s="64">
        <v>0.01</v>
      </c>
      <c r="I25" s="64">
        <v>0.02</v>
      </c>
      <c r="J25" s="64">
        <v>0.05</v>
      </c>
      <c r="K25" s="64">
        <v>0.05</v>
      </c>
      <c r="L25" s="64">
        <v>0.12</v>
      </c>
      <c r="M25" s="64">
        <v>0.13</v>
      </c>
      <c r="N25" s="64">
        <v>0.15</v>
      </c>
      <c r="O25" s="64">
        <v>0.1</v>
      </c>
      <c r="P25" s="64">
        <v>0.1</v>
      </c>
      <c r="Q25" s="64">
        <v>0.08</v>
      </c>
      <c r="R25" s="64">
        <v>0.05</v>
      </c>
      <c r="S25" s="64">
        <v>0.05</v>
      </c>
      <c r="T25" s="64">
        <v>0.05</v>
      </c>
      <c r="U25" s="64">
        <v>0.02</v>
      </c>
      <c r="V25" s="101">
        <v>0.02</v>
      </c>
      <c r="W25" s="108">
        <f t="shared" si="1"/>
        <v>1</v>
      </c>
      <c r="X25" s="196">
        <f t="shared" si="2"/>
        <v>1</v>
      </c>
    </row>
    <row r="26" spans="1:24" ht="21" customHeight="1" x14ac:dyDescent="0.25">
      <c r="A26" s="44"/>
      <c r="B26" s="230">
        <v>8</v>
      </c>
      <c r="C26" s="228" t="str">
        <f>RESUMO!B23</f>
        <v>REVESTIMENTOS DE PISOS INTERNOS E EXTERNOS</v>
      </c>
      <c r="D26" s="222">
        <f>RESUMO!C23</f>
        <v>0</v>
      </c>
      <c r="E26" s="83">
        <f>$D$26*E27</f>
        <v>0</v>
      </c>
      <c r="F26" s="43">
        <f t="shared" ref="F26:V26" si="9">$D$26*F27</f>
        <v>0</v>
      </c>
      <c r="G26" s="43">
        <f t="shared" si="9"/>
        <v>0</v>
      </c>
      <c r="H26" s="43">
        <f t="shared" si="9"/>
        <v>0</v>
      </c>
      <c r="I26" s="43">
        <f t="shared" si="9"/>
        <v>0</v>
      </c>
      <c r="J26" s="43">
        <f t="shared" si="9"/>
        <v>0</v>
      </c>
      <c r="K26" s="43">
        <f t="shared" si="9"/>
        <v>0</v>
      </c>
      <c r="L26" s="43">
        <f t="shared" si="9"/>
        <v>0</v>
      </c>
      <c r="M26" s="43">
        <f t="shared" si="9"/>
        <v>0</v>
      </c>
      <c r="N26" s="43">
        <f t="shared" si="9"/>
        <v>0</v>
      </c>
      <c r="O26" s="43">
        <f t="shared" si="9"/>
        <v>0</v>
      </c>
      <c r="P26" s="43">
        <f t="shared" si="9"/>
        <v>0</v>
      </c>
      <c r="Q26" s="43">
        <f t="shared" si="9"/>
        <v>0</v>
      </c>
      <c r="R26" s="43">
        <f t="shared" si="9"/>
        <v>0</v>
      </c>
      <c r="S26" s="43">
        <f t="shared" si="9"/>
        <v>0</v>
      </c>
      <c r="T26" s="43">
        <f t="shared" si="9"/>
        <v>0</v>
      </c>
      <c r="U26" s="43">
        <f t="shared" si="9"/>
        <v>0</v>
      </c>
      <c r="V26" s="98">
        <f t="shared" si="9"/>
        <v>0</v>
      </c>
      <c r="W26" s="109">
        <f t="shared" si="1"/>
        <v>0</v>
      </c>
      <c r="X26" s="196">
        <f t="shared" si="2"/>
        <v>0</v>
      </c>
    </row>
    <row r="27" spans="1:24" s="49" customFormat="1" ht="21" customHeight="1" x14ac:dyDescent="0.25">
      <c r="A27" s="54"/>
      <c r="B27" s="230"/>
      <c r="C27" s="229"/>
      <c r="D27" s="222"/>
      <c r="E27" s="85"/>
      <c r="F27" s="63"/>
      <c r="G27" s="63"/>
      <c r="H27" s="63"/>
      <c r="I27" s="63"/>
      <c r="J27" s="64">
        <v>0.02</v>
      </c>
      <c r="K27" s="64">
        <v>0.05</v>
      </c>
      <c r="L27" s="64">
        <v>0.05</v>
      </c>
      <c r="M27" s="64">
        <v>0.1</v>
      </c>
      <c r="N27" s="64">
        <v>0.1</v>
      </c>
      <c r="O27" s="64">
        <v>0.1</v>
      </c>
      <c r="P27" s="64">
        <v>0.1</v>
      </c>
      <c r="Q27" s="64">
        <v>0.1</v>
      </c>
      <c r="R27" s="64">
        <v>0.1</v>
      </c>
      <c r="S27" s="64">
        <v>0.1</v>
      </c>
      <c r="T27" s="64">
        <v>0.08</v>
      </c>
      <c r="U27" s="64">
        <v>0.05</v>
      </c>
      <c r="V27" s="101">
        <v>0.05</v>
      </c>
      <c r="W27" s="108">
        <f t="shared" si="1"/>
        <v>1</v>
      </c>
      <c r="X27" s="196">
        <f t="shared" si="2"/>
        <v>1</v>
      </c>
    </row>
    <row r="28" spans="1:24" ht="21" customHeight="1" x14ac:dyDescent="0.25">
      <c r="A28" s="44"/>
      <c r="B28" s="230">
        <v>9</v>
      </c>
      <c r="C28" s="228" t="str">
        <f>RESUMO!B24</f>
        <v>FORROS</v>
      </c>
      <c r="D28" s="222">
        <f>RESUMO!C24</f>
        <v>0</v>
      </c>
      <c r="E28" s="83">
        <f>$D$28*E29</f>
        <v>0</v>
      </c>
      <c r="F28" s="43">
        <f t="shared" ref="F28:V28" si="10">$D$28*F29</f>
        <v>0</v>
      </c>
      <c r="G28" s="43">
        <f t="shared" si="10"/>
        <v>0</v>
      </c>
      <c r="H28" s="43">
        <f t="shared" si="10"/>
        <v>0</v>
      </c>
      <c r="I28" s="43">
        <f t="shared" si="10"/>
        <v>0</v>
      </c>
      <c r="J28" s="43">
        <f t="shared" si="10"/>
        <v>0</v>
      </c>
      <c r="K28" s="43">
        <f t="shared" si="10"/>
        <v>0</v>
      </c>
      <c r="L28" s="43">
        <f t="shared" si="10"/>
        <v>0</v>
      </c>
      <c r="M28" s="43">
        <f t="shared" si="10"/>
        <v>0</v>
      </c>
      <c r="N28" s="43">
        <f t="shared" si="10"/>
        <v>0</v>
      </c>
      <c r="O28" s="43">
        <f t="shared" si="10"/>
        <v>0</v>
      </c>
      <c r="P28" s="43">
        <f t="shared" si="10"/>
        <v>0</v>
      </c>
      <c r="Q28" s="43">
        <f t="shared" si="10"/>
        <v>0</v>
      </c>
      <c r="R28" s="43">
        <f t="shared" si="10"/>
        <v>0</v>
      </c>
      <c r="S28" s="43">
        <f t="shared" si="10"/>
        <v>0</v>
      </c>
      <c r="T28" s="43">
        <f t="shared" si="10"/>
        <v>0</v>
      </c>
      <c r="U28" s="43">
        <f t="shared" si="10"/>
        <v>0</v>
      </c>
      <c r="V28" s="98">
        <f t="shared" si="10"/>
        <v>0</v>
      </c>
      <c r="W28" s="109">
        <f t="shared" si="1"/>
        <v>0</v>
      </c>
      <c r="X28" s="196">
        <f t="shared" si="2"/>
        <v>0</v>
      </c>
    </row>
    <row r="29" spans="1:24" s="49" customFormat="1" ht="21" customHeight="1" x14ac:dyDescent="0.25">
      <c r="A29" s="54"/>
      <c r="B29" s="230"/>
      <c r="C29" s="229"/>
      <c r="D29" s="222"/>
      <c r="E29" s="85"/>
      <c r="F29" s="63"/>
      <c r="G29" s="63"/>
      <c r="H29" s="63"/>
      <c r="I29" s="64">
        <v>0.02</v>
      </c>
      <c r="J29" s="64">
        <v>0.1</v>
      </c>
      <c r="K29" s="64">
        <v>0.1</v>
      </c>
      <c r="L29" s="64">
        <v>0.15</v>
      </c>
      <c r="M29" s="64">
        <v>0.15</v>
      </c>
      <c r="N29" s="64">
        <v>0.15</v>
      </c>
      <c r="O29" s="64">
        <v>0.1</v>
      </c>
      <c r="P29" s="64">
        <v>0.08</v>
      </c>
      <c r="Q29" s="63"/>
      <c r="R29" s="63"/>
      <c r="S29" s="63"/>
      <c r="T29" s="64">
        <v>0.05</v>
      </c>
      <c r="U29" s="64">
        <v>0.05</v>
      </c>
      <c r="V29" s="101">
        <v>0.05</v>
      </c>
      <c r="W29" s="108">
        <f t="shared" si="1"/>
        <v>1</v>
      </c>
      <c r="X29" s="196">
        <f t="shared" si="2"/>
        <v>1</v>
      </c>
    </row>
    <row r="30" spans="1:24" ht="21" customHeight="1" x14ac:dyDescent="0.25">
      <c r="A30" s="44"/>
      <c r="B30" s="230">
        <v>10</v>
      </c>
      <c r="C30" s="228" t="str">
        <f>RESUMO!B25</f>
        <v>ESQUADRIA, MARCENARIA E ELEMENTO EM MADEIRA</v>
      </c>
      <c r="D30" s="222">
        <f>RESUMO!C25</f>
        <v>0</v>
      </c>
      <c r="E30" s="83">
        <f>$D$30*E31</f>
        <v>0</v>
      </c>
      <c r="F30" s="43">
        <f t="shared" ref="F30:V30" si="11">$D$30*F31</f>
        <v>0</v>
      </c>
      <c r="G30" s="43">
        <f t="shared" si="11"/>
        <v>0</v>
      </c>
      <c r="H30" s="43">
        <f t="shared" si="11"/>
        <v>0</v>
      </c>
      <c r="I30" s="43">
        <f t="shared" si="11"/>
        <v>0</v>
      </c>
      <c r="J30" s="43">
        <f t="shared" si="11"/>
        <v>0</v>
      </c>
      <c r="K30" s="43">
        <f t="shared" si="11"/>
        <v>0</v>
      </c>
      <c r="L30" s="43">
        <f t="shared" si="11"/>
        <v>0</v>
      </c>
      <c r="M30" s="43">
        <f t="shared" si="11"/>
        <v>0</v>
      </c>
      <c r="N30" s="43">
        <f t="shared" si="11"/>
        <v>0</v>
      </c>
      <c r="O30" s="43">
        <f t="shared" si="11"/>
        <v>0</v>
      </c>
      <c r="P30" s="43">
        <f t="shared" si="11"/>
        <v>0</v>
      </c>
      <c r="Q30" s="43">
        <f t="shared" si="11"/>
        <v>0</v>
      </c>
      <c r="R30" s="43">
        <f t="shared" si="11"/>
        <v>0</v>
      </c>
      <c r="S30" s="43">
        <f t="shared" si="11"/>
        <v>0</v>
      </c>
      <c r="T30" s="43">
        <f t="shared" si="11"/>
        <v>0</v>
      </c>
      <c r="U30" s="43">
        <f t="shared" si="11"/>
        <v>0</v>
      </c>
      <c r="V30" s="98">
        <f t="shared" si="11"/>
        <v>0</v>
      </c>
      <c r="W30" s="109">
        <f t="shared" si="1"/>
        <v>0</v>
      </c>
      <c r="X30" s="196">
        <f t="shared" si="2"/>
        <v>0</v>
      </c>
    </row>
    <row r="31" spans="1:24" s="49" customFormat="1" ht="21" customHeight="1" x14ac:dyDescent="0.25">
      <c r="A31" s="54"/>
      <c r="B31" s="230"/>
      <c r="C31" s="229"/>
      <c r="D31" s="222"/>
      <c r="E31" s="85"/>
      <c r="F31" s="63"/>
      <c r="G31" s="63"/>
      <c r="H31" s="64">
        <v>0.05</v>
      </c>
      <c r="I31" s="64">
        <v>0.05</v>
      </c>
      <c r="J31" s="64">
        <v>0.1</v>
      </c>
      <c r="K31" s="64">
        <v>0.15</v>
      </c>
      <c r="L31" s="64">
        <v>0.15</v>
      </c>
      <c r="M31" s="64">
        <v>0.15</v>
      </c>
      <c r="N31" s="64">
        <v>0.1</v>
      </c>
      <c r="O31" s="64">
        <v>0.1</v>
      </c>
      <c r="P31" s="64">
        <v>0.08</v>
      </c>
      <c r="Q31" s="63"/>
      <c r="R31" s="64">
        <v>0.02</v>
      </c>
      <c r="S31" s="64">
        <v>0.02</v>
      </c>
      <c r="T31" s="64">
        <v>0.03</v>
      </c>
      <c r="U31" s="63"/>
      <c r="V31" s="100"/>
      <c r="W31" s="108">
        <f t="shared" si="1"/>
        <v>1</v>
      </c>
      <c r="X31" s="196">
        <f t="shared" si="2"/>
        <v>1</v>
      </c>
    </row>
    <row r="32" spans="1:24" ht="21" customHeight="1" x14ac:dyDescent="0.25">
      <c r="A32" s="44"/>
      <c r="B32" s="230">
        <v>11</v>
      </c>
      <c r="C32" s="228" t="str">
        <f>RESUMO!B26</f>
        <v>ESQUADRIA, SERRALHERIA E ELEMENTO EM ALUMINIO</v>
      </c>
      <c r="D32" s="222">
        <f>RESUMO!C26</f>
        <v>0</v>
      </c>
      <c r="E32" s="83">
        <f>$D$32*E33</f>
        <v>0</v>
      </c>
      <c r="F32" s="43">
        <f t="shared" ref="F32:V32" si="12">$D$32*F33</f>
        <v>0</v>
      </c>
      <c r="G32" s="43">
        <f t="shared" si="12"/>
        <v>0</v>
      </c>
      <c r="H32" s="43">
        <f t="shared" si="12"/>
        <v>0</v>
      </c>
      <c r="I32" s="43">
        <f t="shared" si="12"/>
        <v>0</v>
      </c>
      <c r="J32" s="43">
        <f t="shared" si="12"/>
        <v>0</v>
      </c>
      <c r="K32" s="43">
        <f t="shared" si="12"/>
        <v>0</v>
      </c>
      <c r="L32" s="43">
        <f t="shared" si="12"/>
        <v>0</v>
      </c>
      <c r="M32" s="43">
        <f t="shared" si="12"/>
        <v>0</v>
      </c>
      <c r="N32" s="43">
        <f t="shared" si="12"/>
        <v>0</v>
      </c>
      <c r="O32" s="43">
        <f t="shared" si="12"/>
        <v>0</v>
      </c>
      <c r="P32" s="43">
        <f t="shared" si="12"/>
        <v>0</v>
      </c>
      <c r="Q32" s="43">
        <f t="shared" si="12"/>
        <v>0</v>
      </c>
      <c r="R32" s="43">
        <f t="shared" si="12"/>
        <v>0</v>
      </c>
      <c r="S32" s="43">
        <f t="shared" si="12"/>
        <v>0</v>
      </c>
      <c r="T32" s="43">
        <f t="shared" si="12"/>
        <v>0</v>
      </c>
      <c r="U32" s="43">
        <f t="shared" si="12"/>
        <v>0</v>
      </c>
      <c r="V32" s="98">
        <f t="shared" si="12"/>
        <v>0</v>
      </c>
      <c r="W32" s="109">
        <f t="shared" si="1"/>
        <v>0</v>
      </c>
      <c r="X32" s="196">
        <f t="shared" si="2"/>
        <v>0</v>
      </c>
    </row>
    <row r="33" spans="1:24" s="49" customFormat="1" ht="21" customHeight="1" x14ac:dyDescent="0.25">
      <c r="A33" s="54"/>
      <c r="B33" s="230"/>
      <c r="C33" s="229"/>
      <c r="D33" s="222"/>
      <c r="E33" s="85"/>
      <c r="F33" s="63"/>
      <c r="G33" s="63"/>
      <c r="H33" s="64">
        <v>0.05</v>
      </c>
      <c r="I33" s="64">
        <v>0.05</v>
      </c>
      <c r="J33" s="64">
        <v>0.1</v>
      </c>
      <c r="K33" s="64">
        <v>0.15</v>
      </c>
      <c r="L33" s="64">
        <v>0.15</v>
      </c>
      <c r="M33" s="64">
        <v>0.15</v>
      </c>
      <c r="N33" s="64">
        <v>0.1</v>
      </c>
      <c r="O33" s="64">
        <v>0.1</v>
      </c>
      <c r="P33" s="64">
        <v>0.08</v>
      </c>
      <c r="Q33" s="63"/>
      <c r="R33" s="64">
        <v>0.02</v>
      </c>
      <c r="S33" s="64">
        <v>0.02</v>
      </c>
      <c r="T33" s="64">
        <v>0.03</v>
      </c>
      <c r="U33" s="63"/>
      <c r="V33" s="100"/>
      <c r="W33" s="108">
        <f t="shared" si="1"/>
        <v>1</v>
      </c>
      <c r="X33" s="196">
        <f t="shared" si="2"/>
        <v>1</v>
      </c>
    </row>
    <row r="34" spans="1:24" ht="21" customHeight="1" x14ac:dyDescent="0.25">
      <c r="A34" s="44"/>
      <c r="B34" s="230">
        <v>12</v>
      </c>
      <c r="C34" s="228" t="str">
        <f>RESUMO!B27</f>
        <v>ESQUADRIA E ELEMENTO EM VIDRO</v>
      </c>
      <c r="D34" s="222">
        <f>RESUMO!C27</f>
        <v>0</v>
      </c>
      <c r="E34" s="83">
        <f>$D$34*E35</f>
        <v>0</v>
      </c>
      <c r="F34" s="43">
        <f t="shared" ref="F34:V34" si="13">$D$34*F35</f>
        <v>0</v>
      </c>
      <c r="G34" s="43">
        <f t="shared" si="13"/>
        <v>0</v>
      </c>
      <c r="H34" s="43">
        <f t="shared" si="13"/>
        <v>0</v>
      </c>
      <c r="I34" s="43">
        <f t="shared" si="13"/>
        <v>0</v>
      </c>
      <c r="J34" s="43">
        <f t="shared" si="13"/>
        <v>0</v>
      </c>
      <c r="K34" s="43">
        <f t="shared" si="13"/>
        <v>0</v>
      </c>
      <c r="L34" s="43">
        <f t="shared" si="13"/>
        <v>0</v>
      </c>
      <c r="M34" s="43">
        <f t="shared" si="13"/>
        <v>0</v>
      </c>
      <c r="N34" s="43">
        <f t="shared" si="13"/>
        <v>0</v>
      </c>
      <c r="O34" s="43">
        <f t="shared" si="13"/>
        <v>0</v>
      </c>
      <c r="P34" s="43">
        <f t="shared" si="13"/>
        <v>0</v>
      </c>
      <c r="Q34" s="43">
        <f t="shared" si="13"/>
        <v>0</v>
      </c>
      <c r="R34" s="43">
        <f t="shared" si="13"/>
        <v>0</v>
      </c>
      <c r="S34" s="43">
        <f t="shared" si="13"/>
        <v>0</v>
      </c>
      <c r="T34" s="43">
        <f t="shared" si="13"/>
        <v>0</v>
      </c>
      <c r="U34" s="43">
        <f t="shared" si="13"/>
        <v>0</v>
      </c>
      <c r="V34" s="98">
        <f t="shared" si="13"/>
        <v>0</v>
      </c>
      <c r="W34" s="109">
        <f t="shared" si="1"/>
        <v>0</v>
      </c>
      <c r="X34" s="196">
        <f t="shared" si="2"/>
        <v>0</v>
      </c>
    </row>
    <row r="35" spans="1:24" s="49" customFormat="1" ht="21" customHeight="1" x14ac:dyDescent="0.25">
      <c r="A35" s="54"/>
      <c r="B35" s="230"/>
      <c r="C35" s="229"/>
      <c r="D35" s="222"/>
      <c r="E35" s="85"/>
      <c r="F35" s="63"/>
      <c r="G35" s="63"/>
      <c r="H35" s="63"/>
      <c r="I35" s="64">
        <v>0.05</v>
      </c>
      <c r="J35" s="64">
        <v>0.1</v>
      </c>
      <c r="K35" s="64">
        <v>0.1</v>
      </c>
      <c r="L35" s="64">
        <v>0.15</v>
      </c>
      <c r="M35" s="64">
        <v>0.15</v>
      </c>
      <c r="N35" s="64">
        <v>0.15</v>
      </c>
      <c r="O35" s="64">
        <v>0.1</v>
      </c>
      <c r="P35" s="64">
        <v>0.1</v>
      </c>
      <c r="Q35" s="63"/>
      <c r="R35" s="63"/>
      <c r="S35" s="64">
        <v>0.05</v>
      </c>
      <c r="T35" s="64">
        <v>0.02</v>
      </c>
      <c r="U35" s="64">
        <v>0.03</v>
      </c>
      <c r="V35" s="100"/>
      <c r="W35" s="108">
        <f t="shared" si="1"/>
        <v>1</v>
      </c>
      <c r="X35" s="196">
        <f t="shared" si="2"/>
        <v>1</v>
      </c>
    </row>
    <row r="36" spans="1:24" ht="21" customHeight="1" x14ac:dyDescent="0.25">
      <c r="A36" s="44"/>
      <c r="B36" s="230">
        <v>13</v>
      </c>
      <c r="C36" s="228" t="str">
        <f>RESUMO!B28</f>
        <v>ESQUADRIA E ELEMENTO EM MATERIAL ESPECIAL</v>
      </c>
      <c r="D36" s="222">
        <f>RESUMO!C28</f>
        <v>0</v>
      </c>
      <c r="E36" s="83">
        <f>$D$36*E37</f>
        <v>0</v>
      </c>
      <c r="F36" s="43">
        <f t="shared" ref="F36:V36" si="14">$D$36*F37</f>
        <v>0</v>
      </c>
      <c r="G36" s="43">
        <f t="shared" si="14"/>
        <v>0</v>
      </c>
      <c r="H36" s="43">
        <f t="shared" si="14"/>
        <v>0</v>
      </c>
      <c r="I36" s="43">
        <f t="shared" si="14"/>
        <v>0</v>
      </c>
      <c r="J36" s="43">
        <f t="shared" si="14"/>
        <v>0</v>
      </c>
      <c r="K36" s="43">
        <f t="shared" si="14"/>
        <v>0</v>
      </c>
      <c r="L36" s="43">
        <f t="shared" si="14"/>
        <v>0</v>
      </c>
      <c r="M36" s="43">
        <f t="shared" si="14"/>
        <v>0</v>
      </c>
      <c r="N36" s="43">
        <f t="shared" si="14"/>
        <v>0</v>
      </c>
      <c r="O36" s="43">
        <f t="shared" si="14"/>
        <v>0</v>
      </c>
      <c r="P36" s="43">
        <f t="shared" si="14"/>
        <v>0</v>
      </c>
      <c r="Q36" s="43">
        <f t="shared" si="14"/>
        <v>0</v>
      </c>
      <c r="R36" s="43">
        <f t="shared" si="14"/>
        <v>0</v>
      </c>
      <c r="S36" s="43">
        <f t="shared" si="14"/>
        <v>0</v>
      </c>
      <c r="T36" s="43">
        <f t="shared" si="14"/>
        <v>0</v>
      </c>
      <c r="U36" s="43">
        <f t="shared" si="14"/>
        <v>0</v>
      </c>
      <c r="V36" s="98">
        <f t="shared" si="14"/>
        <v>0</v>
      </c>
      <c r="W36" s="109">
        <f t="shared" si="1"/>
        <v>0</v>
      </c>
      <c r="X36" s="196">
        <f t="shared" si="2"/>
        <v>0</v>
      </c>
    </row>
    <row r="37" spans="1:24" s="49" customFormat="1" ht="21" customHeight="1" x14ac:dyDescent="0.25">
      <c r="A37" s="54"/>
      <c r="B37" s="230"/>
      <c r="C37" s="229"/>
      <c r="D37" s="222"/>
      <c r="E37" s="86"/>
      <c r="F37" s="65"/>
      <c r="G37" s="65"/>
      <c r="H37" s="65"/>
      <c r="I37" s="65"/>
      <c r="J37" s="65"/>
      <c r="K37" s="65"/>
      <c r="L37" s="66">
        <v>0.2</v>
      </c>
      <c r="M37" s="66">
        <v>0.2</v>
      </c>
      <c r="N37" s="66">
        <v>0.25</v>
      </c>
      <c r="O37" s="66">
        <v>0.15</v>
      </c>
      <c r="P37" s="66">
        <v>0.1</v>
      </c>
      <c r="Q37" s="65"/>
      <c r="R37" s="65"/>
      <c r="S37" s="66">
        <v>0.05</v>
      </c>
      <c r="T37" s="66">
        <v>0.02</v>
      </c>
      <c r="U37" s="66">
        <v>0.03</v>
      </c>
      <c r="V37" s="102"/>
      <c r="W37" s="108">
        <f t="shared" si="1"/>
        <v>1</v>
      </c>
      <c r="X37" s="196">
        <f t="shared" si="2"/>
        <v>1</v>
      </c>
    </row>
    <row r="38" spans="1:24" ht="21" customHeight="1" x14ac:dyDescent="0.25">
      <c r="A38" s="44"/>
      <c r="B38" s="230">
        <v>14</v>
      </c>
      <c r="C38" s="228" t="str">
        <f>RESUMO!B29</f>
        <v>FERRAGEM COMPLEMENTAR PARA ESQUADRIAS</v>
      </c>
      <c r="D38" s="222">
        <f>RESUMO!C29</f>
        <v>0</v>
      </c>
      <c r="E38" s="83">
        <f>$D$38*E39</f>
        <v>0</v>
      </c>
      <c r="F38" s="43">
        <f t="shared" ref="F38:V38" si="15">$D$38*F39</f>
        <v>0</v>
      </c>
      <c r="G38" s="43">
        <f t="shared" si="15"/>
        <v>0</v>
      </c>
      <c r="H38" s="43">
        <f t="shared" si="15"/>
        <v>0</v>
      </c>
      <c r="I38" s="43">
        <f t="shared" si="15"/>
        <v>0</v>
      </c>
      <c r="J38" s="43">
        <f t="shared" si="15"/>
        <v>0</v>
      </c>
      <c r="K38" s="43">
        <f t="shared" si="15"/>
        <v>0</v>
      </c>
      <c r="L38" s="43">
        <f t="shared" si="15"/>
        <v>0</v>
      </c>
      <c r="M38" s="43">
        <f t="shared" si="15"/>
        <v>0</v>
      </c>
      <c r="N38" s="43">
        <f t="shared" si="15"/>
        <v>0</v>
      </c>
      <c r="O38" s="43">
        <f t="shared" si="15"/>
        <v>0</v>
      </c>
      <c r="P38" s="43">
        <f t="shared" si="15"/>
        <v>0</v>
      </c>
      <c r="Q38" s="43">
        <f t="shared" si="15"/>
        <v>0</v>
      </c>
      <c r="R38" s="43">
        <f t="shared" si="15"/>
        <v>0</v>
      </c>
      <c r="S38" s="43">
        <f t="shared" si="15"/>
        <v>0</v>
      </c>
      <c r="T38" s="43">
        <f t="shared" si="15"/>
        <v>0</v>
      </c>
      <c r="U38" s="43">
        <f t="shared" si="15"/>
        <v>0</v>
      </c>
      <c r="V38" s="98">
        <f t="shared" si="15"/>
        <v>0</v>
      </c>
      <c r="W38" s="109">
        <f t="shared" si="1"/>
        <v>0</v>
      </c>
      <c r="X38" s="196">
        <f t="shared" si="2"/>
        <v>0</v>
      </c>
    </row>
    <row r="39" spans="1:24" s="49" customFormat="1" ht="21" customHeight="1" x14ac:dyDescent="0.25">
      <c r="A39" s="54"/>
      <c r="B39" s="230"/>
      <c r="C39" s="229"/>
      <c r="D39" s="222"/>
      <c r="E39" s="85"/>
      <c r="F39" s="63"/>
      <c r="G39" s="63"/>
      <c r="H39" s="63"/>
      <c r="I39" s="64">
        <v>0.05</v>
      </c>
      <c r="J39" s="64">
        <v>0.1</v>
      </c>
      <c r="K39" s="64">
        <v>0.1</v>
      </c>
      <c r="L39" s="64">
        <v>0.15</v>
      </c>
      <c r="M39" s="64">
        <v>0.15</v>
      </c>
      <c r="N39" s="64">
        <v>0.15</v>
      </c>
      <c r="O39" s="64">
        <v>0.1</v>
      </c>
      <c r="P39" s="64">
        <v>0.1</v>
      </c>
      <c r="Q39" s="63"/>
      <c r="R39" s="63"/>
      <c r="S39" s="64">
        <v>0.05</v>
      </c>
      <c r="T39" s="64">
        <v>0.02</v>
      </c>
      <c r="U39" s="64">
        <v>0.03</v>
      </c>
      <c r="V39" s="100"/>
      <c r="W39" s="108">
        <f t="shared" si="1"/>
        <v>1</v>
      </c>
      <c r="X39" s="196">
        <f t="shared" si="2"/>
        <v>1</v>
      </c>
    </row>
    <row r="40" spans="1:24" ht="21" customHeight="1" x14ac:dyDescent="0.25">
      <c r="A40" s="44"/>
      <c r="B40" s="230">
        <v>15</v>
      </c>
      <c r="C40" s="228" t="str">
        <f>RESUMO!B30</f>
        <v>ACESSIBILIDADE</v>
      </c>
      <c r="D40" s="222">
        <f>RESUMO!C30</f>
        <v>0</v>
      </c>
      <c r="E40" s="83">
        <f>$D$40*E41</f>
        <v>0</v>
      </c>
      <c r="F40" s="43">
        <f t="shared" ref="F40:V40" si="16">$D$40*F41</f>
        <v>0</v>
      </c>
      <c r="G40" s="43">
        <f t="shared" si="16"/>
        <v>0</v>
      </c>
      <c r="H40" s="43">
        <f t="shared" si="16"/>
        <v>0</v>
      </c>
      <c r="I40" s="43">
        <f t="shared" si="16"/>
        <v>0</v>
      </c>
      <c r="J40" s="43">
        <f t="shared" si="16"/>
        <v>0</v>
      </c>
      <c r="K40" s="43">
        <f t="shared" si="16"/>
        <v>0</v>
      </c>
      <c r="L40" s="43">
        <f t="shared" si="16"/>
        <v>0</v>
      </c>
      <c r="M40" s="43">
        <f t="shared" si="16"/>
        <v>0</v>
      </c>
      <c r="N40" s="43">
        <f t="shared" si="16"/>
        <v>0</v>
      </c>
      <c r="O40" s="43">
        <f t="shared" si="16"/>
        <v>0</v>
      </c>
      <c r="P40" s="43">
        <f t="shared" si="16"/>
        <v>0</v>
      </c>
      <c r="Q40" s="43">
        <f t="shared" si="16"/>
        <v>0</v>
      </c>
      <c r="R40" s="43">
        <f t="shared" si="16"/>
        <v>0</v>
      </c>
      <c r="S40" s="43">
        <f t="shared" si="16"/>
        <v>0</v>
      </c>
      <c r="T40" s="43">
        <f t="shared" si="16"/>
        <v>0</v>
      </c>
      <c r="U40" s="43">
        <f t="shared" si="16"/>
        <v>0</v>
      </c>
      <c r="V40" s="98">
        <f t="shared" si="16"/>
        <v>0</v>
      </c>
      <c r="W40" s="109">
        <f t="shared" si="1"/>
        <v>0</v>
      </c>
      <c r="X40" s="196">
        <f t="shared" si="2"/>
        <v>0</v>
      </c>
    </row>
    <row r="41" spans="1:24" s="49" customFormat="1" ht="21" customHeight="1" x14ac:dyDescent="0.25">
      <c r="A41" s="54"/>
      <c r="B41" s="230"/>
      <c r="C41" s="229"/>
      <c r="D41" s="222"/>
      <c r="E41" s="85"/>
      <c r="F41" s="63"/>
      <c r="G41" s="63"/>
      <c r="H41" s="63"/>
      <c r="I41" s="63"/>
      <c r="J41" s="63"/>
      <c r="K41" s="63"/>
      <c r="L41" s="64">
        <v>0.2</v>
      </c>
      <c r="M41" s="64">
        <v>0.2</v>
      </c>
      <c r="N41" s="64">
        <v>0.25</v>
      </c>
      <c r="O41" s="64">
        <v>0.15</v>
      </c>
      <c r="P41" s="64">
        <v>0.1</v>
      </c>
      <c r="Q41" s="63"/>
      <c r="R41" s="63"/>
      <c r="S41" s="64">
        <v>0.05</v>
      </c>
      <c r="T41" s="64">
        <v>0.02</v>
      </c>
      <c r="U41" s="64">
        <v>0.03</v>
      </c>
      <c r="V41" s="100"/>
      <c r="W41" s="108">
        <f t="shared" si="1"/>
        <v>1</v>
      </c>
      <c r="X41" s="196">
        <f t="shared" si="2"/>
        <v>1</v>
      </c>
    </row>
    <row r="42" spans="1:24" ht="21" customHeight="1" x14ac:dyDescent="0.25">
      <c r="A42" s="44"/>
      <c r="B42" s="230">
        <v>16</v>
      </c>
      <c r="C42" s="228" t="str">
        <f>RESUMO!B31</f>
        <v>PINTURA</v>
      </c>
      <c r="D42" s="222">
        <f>RESUMO!C31</f>
        <v>0</v>
      </c>
      <c r="E42" s="83">
        <f>$D$42*E43</f>
        <v>0</v>
      </c>
      <c r="F42" s="43">
        <f t="shared" ref="F42:V42" si="17">$D$42*F43</f>
        <v>0</v>
      </c>
      <c r="G42" s="43">
        <f t="shared" si="17"/>
        <v>0</v>
      </c>
      <c r="H42" s="43">
        <f t="shared" si="17"/>
        <v>0</v>
      </c>
      <c r="I42" s="43">
        <f t="shared" si="17"/>
        <v>0</v>
      </c>
      <c r="J42" s="43">
        <f t="shared" si="17"/>
        <v>0</v>
      </c>
      <c r="K42" s="43">
        <f t="shared" si="17"/>
        <v>0</v>
      </c>
      <c r="L42" s="43">
        <f t="shared" si="17"/>
        <v>0</v>
      </c>
      <c r="M42" s="43">
        <f t="shared" si="17"/>
        <v>0</v>
      </c>
      <c r="N42" s="43">
        <f t="shared" si="17"/>
        <v>0</v>
      </c>
      <c r="O42" s="43">
        <f t="shared" si="17"/>
        <v>0</v>
      </c>
      <c r="P42" s="43">
        <f t="shared" si="17"/>
        <v>0</v>
      </c>
      <c r="Q42" s="43">
        <f t="shared" si="17"/>
        <v>0</v>
      </c>
      <c r="R42" s="43">
        <f t="shared" si="17"/>
        <v>0</v>
      </c>
      <c r="S42" s="43">
        <f t="shared" si="17"/>
        <v>0</v>
      </c>
      <c r="T42" s="43">
        <f t="shared" si="17"/>
        <v>0</v>
      </c>
      <c r="U42" s="43">
        <f t="shared" si="17"/>
        <v>0</v>
      </c>
      <c r="V42" s="98">
        <f t="shared" si="17"/>
        <v>0</v>
      </c>
      <c r="W42" s="109">
        <f t="shared" si="1"/>
        <v>0</v>
      </c>
      <c r="X42" s="196">
        <f t="shared" si="2"/>
        <v>0</v>
      </c>
    </row>
    <row r="43" spans="1:24" s="49" customFormat="1" ht="21" customHeight="1" x14ac:dyDescent="0.25">
      <c r="A43" s="54"/>
      <c r="B43" s="230"/>
      <c r="C43" s="229"/>
      <c r="D43" s="222"/>
      <c r="E43" s="87"/>
      <c r="F43" s="68"/>
      <c r="G43" s="68"/>
      <c r="H43" s="68"/>
      <c r="I43" s="68"/>
      <c r="J43" s="64">
        <v>0.02</v>
      </c>
      <c r="K43" s="64">
        <v>0.05</v>
      </c>
      <c r="L43" s="64">
        <v>0.05</v>
      </c>
      <c r="M43" s="64">
        <v>0.1</v>
      </c>
      <c r="N43" s="64">
        <v>0.1</v>
      </c>
      <c r="O43" s="64">
        <v>0.1</v>
      </c>
      <c r="P43" s="64">
        <v>0.1</v>
      </c>
      <c r="Q43" s="64">
        <v>0.1</v>
      </c>
      <c r="R43" s="64">
        <v>0.1</v>
      </c>
      <c r="S43" s="64">
        <v>0.1</v>
      </c>
      <c r="T43" s="64">
        <v>0.08</v>
      </c>
      <c r="U43" s="64">
        <v>0.05</v>
      </c>
      <c r="V43" s="101">
        <v>0.05</v>
      </c>
      <c r="W43" s="108">
        <f t="shared" si="1"/>
        <v>1</v>
      </c>
      <c r="X43" s="196">
        <f t="shared" si="2"/>
        <v>1</v>
      </c>
    </row>
    <row r="44" spans="1:24" ht="21" customHeight="1" x14ac:dyDescent="0.25">
      <c r="A44" s="44"/>
      <c r="B44" s="230">
        <v>17</v>
      </c>
      <c r="C44" s="228" t="str">
        <f>RESUMO!B32</f>
        <v>INST. ELÉTRICAS, TELEFONIA E SISTEMAS ELETRÔNICOS</v>
      </c>
      <c r="D44" s="222">
        <f>RESUMO!C32</f>
        <v>0</v>
      </c>
      <c r="E44" s="83">
        <f>$D$44*E45</f>
        <v>0</v>
      </c>
      <c r="F44" s="43">
        <f t="shared" ref="F44:V44" si="18">$D$44*F45</f>
        <v>0</v>
      </c>
      <c r="G44" s="43">
        <f t="shared" si="18"/>
        <v>0</v>
      </c>
      <c r="H44" s="43">
        <f t="shared" si="18"/>
        <v>0</v>
      </c>
      <c r="I44" s="43">
        <f t="shared" si="18"/>
        <v>0</v>
      </c>
      <c r="J44" s="43">
        <f t="shared" si="18"/>
        <v>0</v>
      </c>
      <c r="K44" s="43">
        <f t="shared" si="18"/>
        <v>0</v>
      </c>
      <c r="L44" s="43">
        <f t="shared" si="18"/>
        <v>0</v>
      </c>
      <c r="M44" s="43">
        <f t="shared" si="18"/>
        <v>0</v>
      </c>
      <c r="N44" s="43">
        <f t="shared" si="18"/>
        <v>0</v>
      </c>
      <c r="O44" s="43">
        <f t="shared" si="18"/>
        <v>0</v>
      </c>
      <c r="P44" s="43">
        <f t="shared" si="18"/>
        <v>0</v>
      </c>
      <c r="Q44" s="43">
        <f t="shared" si="18"/>
        <v>0</v>
      </c>
      <c r="R44" s="43">
        <f t="shared" si="18"/>
        <v>0</v>
      </c>
      <c r="S44" s="43">
        <f t="shared" si="18"/>
        <v>0</v>
      </c>
      <c r="T44" s="43">
        <f t="shared" si="18"/>
        <v>0</v>
      </c>
      <c r="U44" s="43">
        <f t="shared" si="18"/>
        <v>0</v>
      </c>
      <c r="V44" s="98">
        <f t="shared" si="18"/>
        <v>0</v>
      </c>
      <c r="W44" s="109">
        <f t="shared" si="1"/>
        <v>0</v>
      </c>
      <c r="X44" s="196">
        <f t="shared" si="2"/>
        <v>0</v>
      </c>
    </row>
    <row r="45" spans="1:24" s="49" customFormat="1" ht="21" customHeight="1" x14ac:dyDescent="0.25">
      <c r="A45" s="54"/>
      <c r="B45" s="230"/>
      <c r="C45" s="229"/>
      <c r="D45" s="222"/>
      <c r="E45" s="87"/>
      <c r="F45" s="68"/>
      <c r="G45" s="68"/>
      <c r="H45" s="64">
        <v>0.05</v>
      </c>
      <c r="I45" s="64">
        <v>0.05</v>
      </c>
      <c r="J45" s="64">
        <v>0.1</v>
      </c>
      <c r="K45" s="64">
        <v>0.1</v>
      </c>
      <c r="L45" s="64">
        <v>0.1</v>
      </c>
      <c r="M45" s="64">
        <v>0.11</v>
      </c>
      <c r="N45" s="64">
        <v>0.12</v>
      </c>
      <c r="O45" s="64">
        <v>0.05</v>
      </c>
      <c r="P45" s="64">
        <v>0.05</v>
      </c>
      <c r="Q45" s="64">
        <v>0.05</v>
      </c>
      <c r="R45" s="64">
        <v>0.05</v>
      </c>
      <c r="S45" s="64">
        <v>0.05</v>
      </c>
      <c r="T45" s="64">
        <v>0.05</v>
      </c>
      <c r="U45" s="64">
        <v>0.05</v>
      </c>
      <c r="V45" s="101">
        <v>0.02</v>
      </c>
      <c r="W45" s="108">
        <f t="shared" si="1"/>
        <v>1.0000000000000002</v>
      </c>
      <c r="X45" s="196">
        <f t="shared" si="2"/>
        <v>1.0000000000000002</v>
      </c>
    </row>
    <row r="46" spans="1:24" ht="21" customHeight="1" x14ac:dyDescent="0.25">
      <c r="A46" s="44"/>
      <c r="B46" s="230">
        <v>18</v>
      </c>
      <c r="C46" s="228" t="str">
        <f>RESUMO!B33</f>
        <v>INST. HIDRÁULICAS, INCÊNDIO E GASES MEDICINAIS</v>
      </c>
      <c r="D46" s="222">
        <f>RESUMO!C33</f>
        <v>0</v>
      </c>
      <c r="E46" s="83">
        <f>$D$46*E47</f>
        <v>0</v>
      </c>
      <c r="F46" s="43">
        <f t="shared" ref="F46:V46" si="19">$D$46*F47</f>
        <v>0</v>
      </c>
      <c r="G46" s="43">
        <f t="shared" si="19"/>
        <v>0</v>
      </c>
      <c r="H46" s="43">
        <f t="shared" si="19"/>
        <v>0</v>
      </c>
      <c r="I46" s="43">
        <f t="shared" si="19"/>
        <v>0</v>
      </c>
      <c r="J46" s="43">
        <f t="shared" si="19"/>
        <v>0</v>
      </c>
      <c r="K46" s="43">
        <f t="shared" si="19"/>
        <v>0</v>
      </c>
      <c r="L46" s="43">
        <f t="shared" si="19"/>
        <v>0</v>
      </c>
      <c r="M46" s="43">
        <f t="shared" si="19"/>
        <v>0</v>
      </c>
      <c r="N46" s="43">
        <f t="shared" si="19"/>
        <v>0</v>
      </c>
      <c r="O46" s="43">
        <f t="shared" si="19"/>
        <v>0</v>
      </c>
      <c r="P46" s="43">
        <f t="shared" si="19"/>
        <v>0</v>
      </c>
      <c r="Q46" s="43">
        <f t="shared" si="19"/>
        <v>0</v>
      </c>
      <c r="R46" s="43">
        <f t="shared" si="19"/>
        <v>0</v>
      </c>
      <c r="S46" s="43">
        <f t="shared" si="19"/>
        <v>0</v>
      </c>
      <c r="T46" s="43">
        <f t="shared" si="19"/>
        <v>0</v>
      </c>
      <c r="U46" s="43">
        <f t="shared" si="19"/>
        <v>0</v>
      </c>
      <c r="V46" s="98">
        <f t="shared" si="19"/>
        <v>0</v>
      </c>
      <c r="W46" s="109">
        <f t="shared" si="1"/>
        <v>0</v>
      </c>
      <c r="X46" s="196">
        <f t="shared" si="2"/>
        <v>0</v>
      </c>
    </row>
    <row r="47" spans="1:24" s="49" customFormat="1" ht="21" customHeight="1" x14ac:dyDescent="0.25">
      <c r="A47" s="54"/>
      <c r="B47" s="230"/>
      <c r="C47" s="229"/>
      <c r="D47" s="222"/>
      <c r="E47" s="87"/>
      <c r="F47" s="68"/>
      <c r="G47" s="68"/>
      <c r="H47" s="64">
        <v>0.05</v>
      </c>
      <c r="I47" s="64">
        <v>0.05</v>
      </c>
      <c r="J47" s="64">
        <v>0.1</v>
      </c>
      <c r="K47" s="64">
        <v>0.1</v>
      </c>
      <c r="L47" s="64">
        <v>0.1</v>
      </c>
      <c r="M47" s="64">
        <v>0.11</v>
      </c>
      <c r="N47" s="64">
        <v>0.12</v>
      </c>
      <c r="O47" s="64">
        <v>0.05</v>
      </c>
      <c r="P47" s="64">
        <v>0.05</v>
      </c>
      <c r="Q47" s="64">
        <v>0.05</v>
      </c>
      <c r="R47" s="64">
        <v>0.05</v>
      </c>
      <c r="S47" s="64">
        <v>0.05</v>
      </c>
      <c r="T47" s="64">
        <v>0.05</v>
      </c>
      <c r="U47" s="64">
        <v>0.05</v>
      </c>
      <c r="V47" s="101">
        <v>0.02</v>
      </c>
      <c r="W47" s="108">
        <f t="shared" si="1"/>
        <v>1.0000000000000002</v>
      </c>
      <c r="X47" s="196">
        <f t="shared" si="2"/>
        <v>1.0000000000000002</v>
      </c>
    </row>
    <row r="48" spans="1:24" ht="21" customHeight="1" x14ac:dyDescent="0.25">
      <c r="A48" s="44"/>
      <c r="B48" s="230">
        <v>19</v>
      </c>
      <c r="C48" s="228" t="str">
        <f>RESUMO!B34</f>
        <v>CLIMATIZAÇÃO</v>
      </c>
      <c r="D48" s="222">
        <f>RESUMO!C34</f>
        <v>0</v>
      </c>
      <c r="E48" s="83">
        <f>$D$48*E49</f>
        <v>0</v>
      </c>
      <c r="F48" s="43">
        <f t="shared" ref="F48:V48" si="20">$D$48*F49</f>
        <v>0</v>
      </c>
      <c r="G48" s="43">
        <f t="shared" si="20"/>
        <v>0</v>
      </c>
      <c r="H48" s="43">
        <f t="shared" si="20"/>
        <v>0</v>
      </c>
      <c r="I48" s="43">
        <f t="shared" si="20"/>
        <v>0</v>
      </c>
      <c r="J48" s="43">
        <f t="shared" si="20"/>
        <v>0</v>
      </c>
      <c r="K48" s="43">
        <f t="shared" si="20"/>
        <v>0</v>
      </c>
      <c r="L48" s="43">
        <f t="shared" si="20"/>
        <v>0</v>
      </c>
      <c r="M48" s="43">
        <f t="shared" si="20"/>
        <v>0</v>
      </c>
      <c r="N48" s="43">
        <f t="shared" si="20"/>
        <v>0</v>
      </c>
      <c r="O48" s="43">
        <f t="shared" si="20"/>
        <v>0</v>
      </c>
      <c r="P48" s="43">
        <f t="shared" si="20"/>
        <v>0</v>
      </c>
      <c r="Q48" s="43">
        <f t="shared" si="20"/>
        <v>0</v>
      </c>
      <c r="R48" s="43">
        <f t="shared" si="20"/>
        <v>0</v>
      </c>
      <c r="S48" s="43">
        <f t="shared" si="20"/>
        <v>0</v>
      </c>
      <c r="T48" s="43">
        <f t="shared" si="20"/>
        <v>0</v>
      </c>
      <c r="U48" s="43">
        <f t="shared" si="20"/>
        <v>0</v>
      </c>
      <c r="V48" s="98">
        <f t="shared" si="20"/>
        <v>0</v>
      </c>
      <c r="W48" s="109">
        <f t="shared" si="1"/>
        <v>0</v>
      </c>
      <c r="X48" s="196">
        <f t="shared" si="2"/>
        <v>0</v>
      </c>
    </row>
    <row r="49" spans="1:24" s="49" customFormat="1" ht="21" customHeight="1" x14ac:dyDescent="0.25">
      <c r="A49" s="54"/>
      <c r="B49" s="230"/>
      <c r="C49" s="229"/>
      <c r="D49" s="222"/>
      <c r="E49" s="87"/>
      <c r="F49" s="68"/>
      <c r="G49" s="68"/>
      <c r="H49" s="68"/>
      <c r="I49" s="64">
        <v>0.05</v>
      </c>
      <c r="J49" s="64">
        <v>0.1</v>
      </c>
      <c r="K49" s="64">
        <v>0.1</v>
      </c>
      <c r="L49" s="64">
        <v>0.1</v>
      </c>
      <c r="M49" s="64">
        <v>0.15</v>
      </c>
      <c r="N49" s="64">
        <v>0.13</v>
      </c>
      <c r="O49" s="64">
        <v>0.05</v>
      </c>
      <c r="P49" s="64">
        <v>0.05</v>
      </c>
      <c r="Q49" s="64">
        <v>0.05</v>
      </c>
      <c r="R49" s="64">
        <v>0.05</v>
      </c>
      <c r="S49" s="64">
        <v>0.05</v>
      </c>
      <c r="T49" s="64">
        <v>0.05</v>
      </c>
      <c r="U49" s="64">
        <v>0.05</v>
      </c>
      <c r="V49" s="101">
        <v>0.02</v>
      </c>
      <c r="W49" s="108">
        <f t="shared" si="1"/>
        <v>1.0000000000000002</v>
      </c>
      <c r="X49" s="196">
        <f t="shared" si="2"/>
        <v>1.0000000000000002</v>
      </c>
    </row>
    <row r="50" spans="1:24" ht="21" customHeight="1" x14ac:dyDescent="0.25">
      <c r="A50" s="44"/>
      <c r="B50" s="230">
        <v>20</v>
      </c>
      <c r="C50" s="228" t="str">
        <f>RESUMO!B35</f>
        <v>SERVIÇOS EXTERNOS</v>
      </c>
      <c r="D50" s="222">
        <f>RESUMO!C35</f>
        <v>0</v>
      </c>
      <c r="E50" s="83">
        <f>$D$50*E51</f>
        <v>0</v>
      </c>
      <c r="F50" s="43">
        <f t="shared" ref="F50:V50" si="21">$D$50*F51</f>
        <v>0</v>
      </c>
      <c r="G50" s="43">
        <f t="shared" si="21"/>
        <v>0</v>
      </c>
      <c r="H50" s="43">
        <f t="shared" si="21"/>
        <v>0</v>
      </c>
      <c r="I50" s="43">
        <f t="shared" si="21"/>
        <v>0</v>
      </c>
      <c r="J50" s="43">
        <f t="shared" si="21"/>
        <v>0</v>
      </c>
      <c r="K50" s="43">
        <f t="shared" si="21"/>
        <v>0</v>
      </c>
      <c r="L50" s="43">
        <f t="shared" si="21"/>
        <v>0</v>
      </c>
      <c r="M50" s="43">
        <f t="shared" si="21"/>
        <v>0</v>
      </c>
      <c r="N50" s="43">
        <f t="shared" si="21"/>
        <v>0</v>
      </c>
      <c r="O50" s="43">
        <f t="shared" si="21"/>
        <v>0</v>
      </c>
      <c r="P50" s="43">
        <f t="shared" si="21"/>
        <v>0</v>
      </c>
      <c r="Q50" s="43">
        <f t="shared" si="21"/>
        <v>0</v>
      </c>
      <c r="R50" s="43">
        <f t="shared" si="21"/>
        <v>0</v>
      </c>
      <c r="S50" s="43">
        <f t="shared" si="21"/>
        <v>0</v>
      </c>
      <c r="T50" s="43">
        <f t="shared" si="21"/>
        <v>0</v>
      </c>
      <c r="U50" s="43">
        <f t="shared" si="21"/>
        <v>0</v>
      </c>
      <c r="V50" s="98">
        <f t="shared" si="21"/>
        <v>0</v>
      </c>
      <c r="W50" s="109">
        <f t="shared" si="1"/>
        <v>0</v>
      </c>
      <c r="X50" s="196">
        <f t="shared" si="2"/>
        <v>0</v>
      </c>
    </row>
    <row r="51" spans="1:24" s="49" customFormat="1" ht="21" customHeight="1" x14ac:dyDescent="0.25">
      <c r="A51" s="54"/>
      <c r="B51" s="230"/>
      <c r="C51" s="229"/>
      <c r="D51" s="222"/>
      <c r="E51" s="87"/>
      <c r="F51" s="64">
        <v>5.5E-2</v>
      </c>
      <c r="G51" s="64">
        <v>5.5E-2</v>
      </c>
      <c r="H51" s="64">
        <v>0.05</v>
      </c>
      <c r="I51" s="64">
        <v>0.05</v>
      </c>
      <c r="J51" s="64">
        <v>0.1</v>
      </c>
      <c r="K51" s="64">
        <v>0.1</v>
      </c>
      <c r="L51" s="64">
        <v>0.1</v>
      </c>
      <c r="M51" s="64">
        <v>0.04</v>
      </c>
      <c r="N51" s="64">
        <v>0.05</v>
      </c>
      <c r="O51" s="64">
        <v>0.05</v>
      </c>
      <c r="P51" s="64">
        <v>0.05</v>
      </c>
      <c r="Q51" s="64">
        <v>0.05</v>
      </c>
      <c r="R51" s="64">
        <v>0.05</v>
      </c>
      <c r="S51" s="64">
        <v>0.05</v>
      </c>
      <c r="T51" s="64">
        <v>0.05</v>
      </c>
      <c r="U51" s="64">
        <v>0.05</v>
      </c>
      <c r="V51" s="101">
        <v>0.05</v>
      </c>
      <c r="W51" s="108">
        <f t="shared" si="1"/>
        <v>1.0000000000000004</v>
      </c>
      <c r="X51" s="196">
        <f t="shared" si="2"/>
        <v>1.0000000000000004</v>
      </c>
    </row>
    <row r="52" spans="1:24" ht="21" customHeight="1" x14ac:dyDescent="0.25">
      <c r="A52" s="44"/>
      <c r="B52" s="230">
        <v>21</v>
      </c>
      <c r="C52" s="228" t="str">
        <f>RESUMO!B36</f>
        <v>CONFORTO MECANICO, EQUIPAMENTO E SISTEMA</v>
      </c>
      <c r="D52" s="222">
        <f>RESUMO!C36</f>
        <v>0</v>
      </c>
      <c r="E52" s="83">
        <f>$D$52*E53</f>
        <v>0</v>
      </c>
      <c r="F52" s="43">
        <f t="shared" ref="F52:V52" si="22">$D$52*F53</f>
        <v>0</v>
      </c>
      <c r="G52" s="43">
        <f t="shared" si="22"/>
        <v>0</v>
      </c>
      <c r="H52" s="43">
        <f t="shared" si="22"/>
        <v>0</v>
      </c>
      <c r="I52" s="43">
        <f t="shared" si="22"/>
        <v>0</v>
      </c>
      <c r="J52" s="43">
        <f t="shared" si="22"/>
        <v>0</v>
      </c>
      <c r="K52" s="43">
        <f t="shared" si="22"/>
        <v>0</v>
      </c>
      <c r="L52" s="43">
        <f t="shared" si="22"/>
        <v>0</v>
      </c>
      <c r="M52" s="43">
        <f t="shared" si="22"/>
        <v>0</v>
      </c>
      <c r="N52" s="43">
        <f t="shared" si="22"/>
        <v>0</v>
      </c>
      <c r="O52" s="43">
        <f t="shared" si="22"/>
        <v>0</v>
      </c>
      <c r="P52" s="43">
        <f t="shared" si="22"/>
        <v>0</v>
      </c>
      <c r="Q52" s="43">
        <f t="shared" si="22"/>
        <v>0</v>
      </c>
      <c r="R52" s="43">
        <f t="shared" si="22"/>
        <v>0</v>
      </c>
      <c r="S52" s="43">
        <f t="shared" si="22"/>
        <v>0</v>
      </c>
      <c r="T52" s="43">
        <f t="shared" si="22"/>
        <v>0</v>
      </c>
      <c r="U52" s="43">
        <f t="shared" si="22"/>
        <v>0</v>
      </c>
      <c r="V52" s="98">
        <f t="shared" si="22"/>
        <v>0</v>
      </c>
      <c r="W52" s="109">
        <f t="shared" si="1"/>
        <v>0</v>
      </c>
      <c r="X52" s="196">
        <f t="shared" si="2"/>
        <v>0</v>
      </c>
    </row>
    <row r="53" spans="1:24" s="49" customFormat="1" ht="21" customHeight="1" x14ac:dyDescent="0.25">
      <c r="A53" s="54"/>
      <c r="B53" s="230"/>
      <c r="C53" s="229"/>
      <c r="D53" s="222"/>
      <c r="E53" s="88"/>
      <c r="F53" s="67"/>
      <c r="G53" s="67"/>
      <c r="H53" s="67"/>
      <c r="I53" s="67"/>
      <c r="J53" s="67"/>
      <c r="K53" s="67"/>
      <c r="L53" s="66">
        <v>0.05</v>
      </c>
      <c r="M53" s="66">
        <v>0.1</v>
      </c>
      <c r="N53" s="66">
        <v>0.2</v>
      </c>
      <c r="O53" s="66">
        <v>0.2</v>
      </c>
      <c r="P53" s="66">
        <v>0.2</v>
      </c>
      <c r="Q53" s="66">
        <v>0.15</v>
      </c>
      <c r="R53" s="66">
        <v>0.05</v>
      </c>
      <c r="S53" s="66">
        <v>0.05</v>
      </c>
      <c r="T53" s="67"/>
      <c r="U53" s="67"/>
      <c r="V53" s="103"/>
      <c r="W53" s="108">
        <f t="shared" si="1"/>
        <v>1</v>
      </c>
      <c r="X53" s="196">
        <f t="shared" si="2"/>
        <v>1</v>
      </c>
    </row>
    <row r="54" spans="1:24" ht="21" customHeight="1" x14ac:dyDescent="0.25">
      <c r="A54" s="44"/>
      <c r="B54" s="230">
        <v>22</v>
      </c>
      <c r="C54" s="228" t="str">
        <f>RESUMO!B37</f>
        <v>LIMPEZA FINAL DE OBRA</v>
      </c>
      <c r="D54" s="222">
        <f>RESUMO!C37</f>
        <v>0</v>
      </c>
      <c r="E54" s="83">
        <f>$D$54*E55</f>
        <v>0</v>
      </c>
      <c r="F54" s="43">
        <f t="shared" ref="F54:V54" si="23">$D$54*F55</f>
        <v>0</v>
      </c>
      <c r="G54" s="43">
        <f t="shared" si="23"/>
        <v>0</v>
      </c>
      <c r="H54" s="43">
        <f t="shared" si="23"/>
        <v>0</v>
      </c>
      <c r="I54" s="43">
        <f t="shared" si="23"/>
        <v>0</v>
      </c>
      <c r="J54" s="43">
        <f t="shared" si="23"/>
        <v>0</v>
      </c>
      <c r="K54" s="43">
        <f t="shared" si="23"/>
        <v>0</v>
      </c>
      <c r="L54" s="43">
        <f t="shared" si="23"/>
        <v>0</v>
      </c>
      <c r="M54" s="43">
        <f t="shared" si="23"/>
        <v>0</v>
      </c>
      <c r="N54" s="43">
        <f t="shared" si="23"/>
        <v>0</v>
      </c>
      <c r="O54" s="43">
        <f t="shared" si="23"/>
        <v>0</v>
      </c>
      <c r="P54" s="43">
        <f t="shared" si="23"/>
        <v>0</v>
      </c>
      <c r="Q54" s="43">
        <f t="shared" si="23"/>
        <v>0</v>
      </c>
      <c r="R54" s="43">
        <f t="shared" si="23"/>
        <v>0</v>
      </c>
      <c r="S54" s="43">
        <f t="shared" si="23"/>
        <v>0</v>
      </c>
      <c r="T54" s="43">
        <f t="shared" si="23"/>
        <v>0</v>
      </c>
      <c r="U54" s="43">
        <f t="shared" si="23"/>
        <v>0</v>
      </c>
      <c r="V54" s="98">
        <f t="shared" si="23"/>
        <v>0</v>
      </c>
      <c r="W54" s="109">
        <f t="shared" si="1"/>
        <v>0</v>
      </c>
      <c r="X54" s="196">
        <f t="shared" si="2"/>
        <v>0</v>
      </c>
    </row>
    <row r="55" spans="1:24" s="49" customFormat="1" ht="21" customHeight="1" thickBot="1" x14ac:dyDescent="0.3">
      <c r="A55" s="54"/>
      <c r="B55" s="232"/>
      <c r="C55" s="231"/>
      <c r="D55" s="223"/>
      <c r="E55" s="87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4">
        <v>0.05</v>
      </c>
      <c r="R55" s="64">
        <v>0.05</v>
      </c>
      <c r="S55" s="64">
        <v>0.15</v>
      </c>
      <c r="T55" s="64">
        <v>0.2</v>
      </c>
      <c r="U55" s="64">
        <v>0.2</v>
      </c>
      <c r="V55" s="101">
        <v>0.35</v>
      </c>
      <c r="W55" s="108">
        <f t="shared" si="1"/>
        <v>1</v>
      </c>
      <c r="X55" s="196">
        <f t="shared" si="2"/>
        <v>1</v>
      </c>
    </row>
    <row r="56" spans="1:24" ht="3" customHeight="1" thickBot="1" x14ac:dyDescent="0.3">
      <c r="A56" s="44"/>
      <c r="B56" s="74"/>
      <c r="C56" s="37"/>
      <c r="D56" s="45"/>
      <c r="E56" s="46"/>
      <c r="F56" s="46"/>
      <c r="G56" s="46"/>
      <c r="H56" s="46"/>
      <c r="I56" s="46"/>
      <c r="J56" s="46"/>
      <c r="K56" s="46"/>
      <c r="L56" s="57"/>
      <c r="M56" s="57"/>
      <c r="N56" s="57"/>
      <c r="O56" s="57"/>
      <c r="P56" s="57"/>
      <c r="Q56" s="46"/>
      <c r="R56" s="46"/>
      <c r="S56" s="46"/>
      <c r="T56" s="46"/>
      <c r="U56" s="46"/>
      <c r="V56" s="47"/>
      <c r="W56" s="110"/>
    </row>
    <row r="57" spans="1:24" ht="24" customHeight="1" x14ac:dyDescent="0.25">
      <c r="A57" s="59"/>
      <c r="B57" s="224" t="str">
        <f>PLANILHA!C577</f>
        <v>SUBTOTAL DO EMPREENDIMENTO</v>
      </c>
      <c r="C57" s="225"/>
      <c r="D57" s="79">
        <f>SUM(D12:D55)</f>
        <v>0</v>
      </c>
      <c r="E57" s="89">
        <f t="shared" ref="E57:W57" si="24">E12+E14+E16+E18+E20+E22+E24+E26+E28+E30+E32+E34+E36+E38+E40+E42+E44+E46+E48+E50+E52+E54</f>
        <v>0</v>
      </c>
      <c r="F57" s="78">
        <f t="shared" si="24"/>
        <v>0</v>
      </c>
      <c r="G57" s="78">
        <f t="shared" si="24"/>
        <v>0</v>
      </c>
      <c r="H57" s="78">
        <f t="shared" si="24"/>
        <v>0</v>
      </c>
      <c r="I57" s="78">
        <f t="shared" si="24"/>
        <v>0</v>
      </c>
      <c r="J57" s="78">
        <f t="shared" si="24"/>
        <v>0</v>
      </c>
      <c r="K57" s="78">
        <f t="shared" si="24"/>
        <v>0</v>
      </c>
      <c r="L57" s="78">
        <f t="shared" si="24"/>
        <v>0</v>
      </c>
      <c r="M57" s="78">
        <f t="shared" si="24"/>
        <v>0</v>
      </c>
      <c r="N57" s="78">
        <f t="shared" si="24"/>
        <v>0</v>
      </c>
      <c r="O57" s="78">
        <f t="shared" si="24"/>
        <v>0</v>
      </c>
      <c r="P57" s="78">
        <f t="shared" si="24"/>
        <v>0</v>
      </c>
      <c r="Q57" s="78">
        <f t="shared" si="24"/>
        <v>0</v>
      </c>
      <c r="R57" s="78">
        <f t="shared" si="24"/>
        <v>0</v>
      </c>
      <c r="S57" s="78">
        <f t="shared" si="24"/>
        <v>0</v>
      </c>
      <c r="T57" s="78">
        <f t="shared" si="24"/>
        <v>0</v>
      </c>
      <c r="U57" s="78">
        <f t="shared" si="24"/>
        <v>0</v>
      </c>
      <c r="V57" s="92">
        <f t="shared" si="24"/>
        <v>0</v>
      </c>
      <c r="W57" s="111">
        <f t="shared" si="24"/>
        <v>0</v>
      </c>
    </row>
    <row r="58" spans="1:24" ht="15.75" customHeight="1" x14ac:dyDescent="0.25">
      <c r="A58" s="59"/>
      <c r="B58" s="226" t="s">
        <v>1555</v>
      </c>
      <c r="C58" s="227"/>
      <c r="D58" s="75">
        <f t="shared" ref="D58:W58" si="25">D52*0.1402</f>
        <v>0</v>
      </c>
      <c r="E58" s="90">
        <f t="shared" si="25"/>
        <v>0</v>
      </c>
      <c r="F58" s="56">
        <f t="shared" si="25"/>
        <v>0</v>
      </c>
      <c r="G58" s="56">
        <f t="shared" si="25"/>
        <v>0</v>
      </c>
      <c r="H58" s="56">
        <f t="shared" si="25"/>
        <v>0</v>
      </c>
      <c r="I58" s="56">
        <f t="shared" si="25"/>
        <v>0</v>
      </c>
      <c r="J58" s="56">
        <f t="shared" si="25"/>
        <v>0</v>
      </c>
      <c r="K58" s="56">
        <f t="shared" si="25"/>
        <v>0</v>
      </c>
      <c r="L58" s="56">
        <f t="shared" si="25"/>
        <v>0</v>
      </c>
      <c r="M58" s="56">
        <f t="shared" si="25"/>
        <v>0</v>
      </c>
      <c r="N58" s="56">
        <f t="shared" si="25"/>
        <v>0</v>
      </c>
      <c r="O58" s="56">
        <f t="shared" si="25"/>
        <v>0</v>
      </c>
      <c r="P58" s="56">
        <f t="shared" si="25"/>
        <v>0</v>
      </c>
      <c r="Q58" s="56">
        <f t="shared" si="25"/>
        <v>0</v>
      </c>
      <c r="R58" s="56">
        <f t="shared" si="25"/>
        <v>0</v>
      </c>
      <c r="S58" s="56">
        <f t="shared" si="25"/>
        <v>0</v>
      </c>
      <c r="T58" s="56">
        <f t="shared" si="25"/>
        <v>0</v>
      </c>
      <c r="U58" s="56">
        <f t="shared" si="25"/>
        <v>0</v>
      </c>
      <c r="V58" s="93">
        <f t="shared" si="25"/>
        <v>0</v>
      </c>
      <c r="W58" s="112">
        <f t="shared" si="25"/>
        <v>0</v>
      </c>
    </row>
    <row r="59" spans="1:24" ht="15.75" customHeight="1" x14ac:dyDescent="0.25">
      <c r="A59" s="105"/>
      <c r="B59" s="226" t="s">
        <v>1556</v>
      </c>
      <c r="C59" s="227"/>
      <c r="D59" s="75">
        <f t="shared" ref="D59:W59" si="26">(D57-D52)*0.2212</f>
        <v>0</v>
      </c>
      <c r="E59" s="90">
        <f t="shared" si="26"/>
        <v>0</v>
      </c>
      <c r="F59" s="56">
        <f t="shared" si="26"/>
        <v>0</v>
      </c>
      <c r="G59" s="56">
        <f t="shared" si="26"/>
        <v>0</v>
      </c>
      <c r="H59" s="56">
        <f t="shared" si="26"/>
        <v>0</v>
      </c>
      <c r="I59" s="56">
        <f t="shared" si="26"/>
        <v>0</v>
      </c>
      <c r="J59" s="56">
        <f t="shared" si="26"/>
        <v>0</v>
      </c>
      <c r="K59" s="56">
        <f t="shared" si="26"/>
        <v>0</v>
      </c>
      <c r="L59" s="56">
        <f t="shared" si="26"/>
        <v>0</v>
      </c>
      <c r="M59" s="56">
        <f t="shared" si="26"/>
        <v>0</v>
      </c>
      <c r="N59" s="56">
        <f t="shared" si="26"/>
        <v>0</v>
      </c>
      <c r="O59" s="56">
        <f t="shared" si="26"/>
        <v>0</v>
      </c>
      <c r="P59" s="56">
        <f t="shared" si="26"/>
        <v>0</v>
      </c>
      <c r="Q59" s="56">
        <f t="shared" si="26"/>
        <v>0</v>
      </c>
      <c r="R59" s="56">
        <f t="shared" si="26"/>
        <v>0</v>
      </c>
      <c r="S59" s="56">
        <f t="shared" si="26"/>
        <v>0</v>
      </c>
      <c r="T59" s="56">
        <f t="shared" si="26"/>
        <v>0</v>
      </c>
      <c r="U59" s="56">
        <f t="shared" si="26"/>
        <v>0</v>
      </c>
      <c r="V59" s="93">
        <f t="shared" si="26"/>
        <v>0</v>
      </c>
      <c r="W59" s="112">
        <f t="shared" si="26"/>
        <v>0</v>
      </c>
    </row>
    <row r="60" spans="1:24" ht="24" customHeight="1" thickBot="1" x14ac:dyDescent="0.3">
      <c r="A60" s="59"/>
      <c r="B60" s="219" t="s">
        <v>1549</v>
      </c>
      <c r="C60" s="220"/>
      <c r="D60" s="77">
        <f t="shared" ref="D60:W60" si="27">SUM(D57:D59)</f>
        <v>0</v>
      </c>
      <c r="E60" s="91">
        <f t="shared" si="27"/>
        <v>0</v>
      </c>
      <c r="F60" s="76">
        <f t="shared" si="27"/>
        <v>0</v>
      </c>
      <c r="G60" s="76">
        <f t="shared" si="27"/>
        <v>0</v>
      </c>
      <c r="H60" s="76">
        <f t="shared" si="27"/>
        <v>0</v>
      </c>
      <c r="I60" s="76">
        <f t="shared" si="27"/>
        <v>0</v>
      </c>
      <c r="J60" s="76">
        <f t="shared" si="27"/>
        <v>0</v>
      </c>
      <c r="K60" s="76">
        <f t="shared" si="27"/>
        <v>0</v>
      </c>
      <c r="L60" s="76">
        <f t="shared" si="27"/>
        <v>0</v>
      </c>
      <c r="M60" s="76">
        <f t="shared" si="27"/>
        <v>0</v>
      </c>
      <c r="N60" s="76">
        <f t="shared" si="27"/>
        <v>0</v>
      </c>
      <c r="O60" s="76">
        <f t="shared" si="27"/>
        <v>0</v>
      </c>
      <c r="P60" s="76">
        <f t="shared" si="27"/>
        <v>0</v>
      </c>
      <c r="Q60" s="76">
        <f t="shared" si="27"/>
        <v>0</v>
      </c>
      <c r="R60" s="76">
        <f t="shared" si="27"/>
        <v>0</v>
      </c>
      <c r="S60" s="76">
        <f t="shared" si="27"/>
        <v>0</v>
      </c>
      <c r="T60" s="76">
        <f t="shared" si="27"/>
        <v>0</v>
      </c>
      <c r="U60" s="76">
        <f t="shared" si="27"/>
        <v>0</v>
      </c>
      <c r="V60" s="94">
        <f t="shared" si="27"/>
        <v>0</v>
      </c>
      <c r="W60" s="113">
        <f t="shared" si="27"/>
        <v>0</v>
      </c>
    </row>
    <row r="61" spans="1:24" x14ac:dyDescent="0.25">
      <c r="A61" s="59"/>
      <c r="B61" s="60"/>
      <c r="V61" s="48"/>
    </row>
    <row r="62" spans="1:24" x14ac:dyDescent="0.25">
      <c r="A62" s="59"/>
      <c r="B62" s="60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197">
        <f>W60-D60</f>
        <v>0</v>
      </c>
    </row>
    <row r="63" spans="1:24" x14ac:dyDescent="0.25">
      <c r="C63" s="49"/>
      <c r="V63" s="48"/>
    </row>
    <row r="64" spans="1:24" x14ac:dyDescent="0.25">
      <c r="D64" s="48"/>
    </row>
    <row r="66" spans="2:23" x14ac:dyDescent="0.25">
      <c r="D66" s="49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</row>
    <row r="67" spans="2:23" x14ac:dyDescent="0.25">
      <c r="D67" s="48"/>
      <c r="E67" s="31"/>
    </row>
    <row r="68" spans="2:23" x14ac:dyDescent="0.25">
      <c r="D68" s="48"/>
    </row>
    <row r="69" spans="2:23" x14ac:dyDescent="0.25">
      <c r="D69" s="48"/>
    </row>
    <row r="70" spans="2:23" x14ac:dyDescent="0.25">
      <c r="D70" s="48"/>
    </row>
    <row r="71" spans="2:23" s="49" customFormat="1" x14ac:dyDescent="0.25">
      <c r="B71" s="50"/>
      <c r="D71" s="51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"/>
      <c r="W71" s="34"/>
    </row>
    <row r="72" spans="2:23" x14ac:dyDescent="0.25">
      <c r="D72" s="48"/>
    </row>
    <row r="73" spans="2:23" x14ac:dyDescent="0.25">
      <c r="D73" s="48"/>
    </row>
    <row r="74" spans="2:23" x14ac:dyDescent="0.25">
      <c r="D74" s="48"/>
    </row>
    <row r="75" spans="2:23" x14ac:dyDescent="0.25">
      <c r="D75" s="48"/>
    </row>
    <row r="76" spans="2:23" x14ac:dyDescent="0.25">
      <c r="D76" s="48"/>
    </row>
    <row r="77" spans="2:23" x14ac:dyDescent="0.25">
      <c r="D77" s="36"/>
    </row>
    <row r="78" spans="2:23" x14ac:dyDescent="0.25">
      <c r="D78" s="36"/>
    </row>
    <row r="79" spans="2:23" x14ac:dyDescent="0.25">
      <c r="D79" s="36"/>
    </row>
    <row r="80" spans="2:23" x14ac:dyDescent="0.25">
      <c r="D80" s="48"/>
    </row>
    <row r="81" spans="4:4" x14ac:dyDescent="0.25">
      <c r="D81" s="48"/>
    </row>
    <row r="82" spans="4:4" ht="18.75" customHeight="1" x14ac:dyDescent="0.25"/>
    <row r="83" spans="4:4" hidden="1" x14ac:dyDescent="0.25"/>
    <row r="84" spans="4:4" hidden="1" x14ac:dyDescent="0.25"/>
    <row r="85" spans="4:4" hidden="1" x14ac:dyDescent="0.25"/>
    <row r="86" spans="4:4" hidden="1" x14ac:dyDescent="0.25">
      <c r="D86" s="48"/>
    </row>
    <row r="87" spans="4:4" hidden="1" x14ac:dyDescent="0.25"/>
    <row r="88" spans="4:4" hidden="1" x14ac:dyDescent="0.25"/>
    <row r="89" spans="4:4" hidden="1" x14ac:dyDescent="0.25"/>
    <row r="90" spans="4:4" hidden="1" x14ac:dyDescent="0.25"/>
    <row r="91" spans="4:4" hidden="1" x14ac:dyDescent="0.25"/>
    <row r="92" spans="4:4" hidden="1" x14ac:dyDescent="0.25"/>
  </sheetData>
  <mergeCells count="78">
    <mergeCell ref="C1:E1"/>
    <mergeCell ref="C2:E2"/>
    <mergeCell ref="C3:E3"/>
    <mergeCell ref="A12:A13"/>
    <mergeCell ref="B12:B13"/>
    <mergeCell ref="C12:C13"/>
    <mergeCell ref="D12:D13"/>
    <mergeCell ref="A14:A15"/>
    <mergeCell ref="B14:B15"/>
    <mergeCell ref="C14:C15"/>
    <mergeCell ref="D14:D15"/>
    <mergeCell ref="C16:C17"/>
    <mergeCell ref="D16:D17"/>
    <mergeCell ref="C18:C19"/>
    <mergeCell ref="D18:D19"/>
    <mergeCell ref="B26:B27"/>
    <mergeCell ref="C20:C21"/>
    <mergeCell ref="D20:D21"/>
    <mergeCell ref="C22:C23"/>
    <mergeCell ref="C24:C25"/>
    <mergeCell ref="C26:C27"/>
    <mergeCell ref="B28:B29"/>
    <mergeCell ref="B40:B41"/>
    <mergeCell ref="A16:A17"/>
    <mergeCell ref="B16:B17"/>
    <mergeCell ref="B20:B21"/>
    <mergeCell ref="B22:B23"/>
    <mergeCell ref="B24:B25"/>
    <mergeCell ref="B30:B31"/>
    <mergeCell ref="A18:A19"/>
    <mergeCell ref="B18:B19"/>
    <mergeCell ref="C32:C33"/>
    <mergeCell ref="C34:C35"/>
    <mergeCell ref="C36:C37"/>
    <mergeCell ref="C38:C39"/>
    <mergeCell ref="B42:B43"/>
    <mergeCell ref="B32:B33"/>
    <mergeCell ref="B34:B35"/>
    <mergeCell ref="B36:B37"/>
    <mergeCell ref="B38:B39"/>
    <mergeCell ref="C28:C29"/>
    <mergeCell ref="C30:C31"/>
    <mergeCell ref="B52:B53"/>
    <mergeCell ref="C52:C53"/>
    <mergeCell ref="C54:C55"/>
    <mergeCell ref="C40:C41"/>
    <mergeCell ref="C42:C43"/>
    <mergeCell ref="C44:C45"/>
    <mergeCell ref="C46:C47"/>
    <mergeCell ref="C48:C49"/>
    <mergeCell ref="C50:C51"/>
    <mergeCell ref="B54:B55"/>
    <mergeCell ref="B44:B45"/>
    <mergeCell ref="B46:B47"/>
    <mergeCell ref="B48:B49"/>
    <mergeCell ref="B50:B51"/>
    <mergeCell ref="D40:D41"/>
    <mergeCell ref="D22:D23"/>
    <mergeCell ref="D24:D25"/>
    <mergeCell ref="D26:D27"/>
    <mergeCell ref="D28:D29"/>
    <mergeCell ref="D30:D31"/>
    <mergeCell ref="B60:C60"/>
    <mergeCell ref="B9:W9"/>
    <mergeCell ref="D52:D53"/>
    <mergeCell ref="D54:D55"/>
    <mergeCell ref="B57:C57"/>
    <mergeCell ref="B58:C58"/>
    <mergeCell ref="B59:C59"/>
    <mergeCell ref="D42:D43"/>
    <mergeCell ref="D44:D45"/>
    <mergeCell ref="D46:D47"/>
    <mergeCell ref="D48:D49"/>
    <mergeCell ref="D50:D51"/>
    <mergeCell ref="D32:D33"/>
    <mergeCell ref="D34:D35"/>
    <mergeCell ref="D36:D37"/>
    <mergeCell ref="D38:D39"/>
  </mergeCells>
  <printOptions horizontalCentered="1"/>
  <pageMargins left="0.59055118110236227" right="0.59055118110236227" top="0.51181102362204722" bottom="0.11811023622047245" header="0" footer="0"/>
  <pageSetup paperSize="9" scale="47" orientation="landscape" horizontalDpi="1200" verticalDpi="1200" r:id="rId1"/>
  <headerFooter>
    <oddFooter>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RESUMO</vt:lpstr>
      <vt:lpstr>PLANILHA</vt:lpstr>
      <vt:lpstr>CRONOGRAMA</vt:lpstr>
      <vt:lpstr>Plan1</vt:lpstr>
      <vt:lpstr>CRONOGRAMA!Area_de_impressao</vt:lpstr>
      <vt:lpstr>PLANILHA!Area_de_impressao</vt:lpstr>
      <vt:lpstr>RESUMO!Area_de_impressao</vt:lpstr>
      <vt:lpstr>CRONOGRAMA!Titulos_de_impressao</vt:lpstr>
      <vt:lpstr>PLANILHA!Titulos_de_impressao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LUCY MONTORO - PRES. PRUDENTE</dc:title>
  <dc:subject>PLANILHA</dc:subject>
  <dc:creator>GTE</dc:creator>
  <cp:lastModifiedBy>Fernanda Giroto</cp:lastModifiedBy>
  <cp:lastPrinted>2022-01-06T21:01:56Z</cp:lastPrinted>
  <dcterms:created xsi:type="dcterms:W3CDTF">2021-10-21T14:42:01Z</dcterms:created>
  <dcterms:modified xsi:type="dcterms:W3CDTF">2022-02-02T17:56:44Z</dcterms:modified>
</cp:coreProperties>
</file>