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9765" tabRatio="500" firstSheet="2" activeTab="2"/>
  </bookViews>
  <sheets>
    <sheet name="Resumo" sheetId="1" state="hidden" r:id="rId1"/>
    <sheet name="Gráf1" sheetId="2" state="hidden" r:id="rId2"/>
    <sheet name="Planilha" sheetId="3" r:id="rId3"/>
    <sheet name="Cronograma" sheetId="4" r:id="rId4"/>
  </sheets>
  <definedNames>
    <definedName name="_xlnm.Print_Area" localSheetId="3">'Cronograma'!$A$1:$P$17</definedName>
    <definedName name="_xlnm.Print_Area" localSheetId="2">'Planilha'!$A$1:$G$181</definedName>
    <definedName name="_xlnm.Print_Titles" localSheetId="2">'Planilha'!$1:$11</definedName>
  </definedNames>
  <calcPr fullCalcOnLoad="1"/>
</workbook>
</file>

<file path=xl/sharedStrings.xml><?xml version="1.0" encoding="utf-8"?>
<sst xmlns="http://schemas.openxmlformats.org/spreadsheetml/2006/main" count="671" uniqueCount="517">
  <si>
    <t>UNID</t>
  </si>
  <si>
    <t>Demolição de concreto, lastro, mistura e afins</t>
  </si>
  <si>
    <t>Armadura em barra</t>
  </si>
  <si>
    <t>Concreto não estrutural executado no local - fornecimento do material</t>
  </si>
  <si>
    <t>Caixilho em ferro</t>
  </si>
  <si>
    <t>Tinta acrílica antimofo em massa, inclusive preparo</t>
  </si>
  <si>
    <t>TOTAL</t>
  </si>
  <si>
    <t>SECRETARIA DE ESTADO DA SAÚDE</t>
  </si>
  <si>
    <t>COORDENADORIA GERAL DE ADMINISTRAÇÃO</t>
  </si>
  <si>
    <t>GRUPO TÉCNICO DE EDIFICAÇÕES</t>
  </si>
  <si>
    <t>OBRA:</t>
  </si>
  <si>
    <t>LOCAL: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</si>
  <si>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</si>
  <si>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</si>
  <si>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</si>
  <si>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</si>
  <si>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</si>
  <si>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</si>
  <si>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</si>
  <si>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BDI - 30%</t>
  </si>
  <si>
    <t>TOTAL GERAL</t>
  </si>
  <si>
    <t>RESUMO DA PLANILHA</t>
  </si>
  <si>
    <t>ITEM</t>
  </si>
  <si>
    <t>CPOS</t>
  </si>
  <si>
    <t>QTDE</t>
  </si>
  <si>
    <t>Vlr. Unit.</t>
  </si>
  <si>
    <t>Vlr. Total</t>
  </si>
  <si>
    <t>Elaboração de Projetos das Cabines de Alta Tensão</t>
  </si>
  <si>
    <t>Estrada Lins Guiaçara - km 04</t>
  </si>
  <si>
    <t>1.1</t>
  </si>
  <si>
    <t>1.2</t>
  </si>
  <si>
    <t>1.3</t>
  </si>
  <si>
    <t>1.4</t>
  </si>
  <si>
    <t>1.5</t>
  </si>
  <si>
    <t>1.6</t>
  </si>
  <si>
    <t>1.10</t>
  </si>
  <si>
    <t>1.13</t>
  </si>
  <si>
    <t>1.11</t>
  </si>
  <si>
    <t>2.1</t>
  </si>
  <si>
    <t>2.3</t>
  </si>
  <si>
    <t>2.1.2</t>
  </si>
  <si>
    <t>2.1.3</t>
  </si>
  <si>
    <t>2.1.4</t>
  </si>
  <si>
    <t>2.1.9</t>
  </si>
  <si>
    <t>2.1.10</t>
  </si>
  <si>
    <t>2.1.11</t>
  </si>
  <si>
    <t>2.1.16</t>
  </si>
  <si>
    <t>2.1.22</t>
  </si>
  <si>
    <t>2.3.1</t>
  </si>
  <si>
    <t>2.3.2</t>
  </si>
  <si>
    <t>2.3.3</t>
  </si>
  <si>
    <t>2.3.13</t>
  </si>
  <si>
    <t>2.3.14</t>
  </si>
  <si>
    <t>2.3.15</t>
  </si>
  <si>
    <t>FERRAGENS</t>
  </si>
  <si>
    <t>CONJUNTO GERADORES DIESEL/ELETRICO</t>
  </si>
  <si>
    <t>CRONOGRAMA FISICO - FINANCEIRO</t>
  </si>
  <si>
    <t xml:space="preserve">DESCRIÇÃO DOS SERVIÇOS </t>
  </si>
  <si>
    <t>01.17</t>
  </si>
  <si>
    <t>02.02</t>
  </si>
  <si>
    <t>02.02.130</t>
  </si>
  <si>
    <t>02.03</t>
  </si>
  <si>
    <t>02.03.120</t>
  </si>
  <si>
    <t>02.05</t>
  </si>
  <si>
    <t>02.08</t>
  </si>
  <si>
    <t>02.08.020</t>
  </si>
  <si>
    <t>02.10</t>
  </si>
  <si>
    <t>02.10.020</t>
  </si>
  <si>
    <t>03.01</t>
  </si>
  <si>
    <t>03.01.040</t>
  </si>
  <si>
    <t>05.07</t>
  </si>
  <si>
    <t>06.02</t>
  </si>
  <si>
    <t>06.02.020</t>
  </si>
  <si>
    <t>06.11</t>
  </si>
  <si>
    <t>06.11.020</t>
  </si>
  <si>
    <t>09.01</t>
  </si>
  <si>
    <t>09.01.020</t>
  </si>
  <si>
    <t>09.01.030</t>
  </si>
  <si>
    <t>10.01</t>
  </si>
  <si>
    <t>10.01.040</t>
  </si>
  <si>
    <t>10.01.060</t>
  </si>
  <si>
    <t>11.04</t>
  </si>
  <si>
    <t>11.16</t>
  </si>
  <si>
    <t>11.16.040</t>
  </si>
  <si>
    <t>14.04</t>
  </si>
  <si>
    <t>14.04.210</t>
  </si>
  <si>
    <t>15.03</t>
  </si>
  <si>
    <t>17.02</t>
  </si>
  <si>
    <t>17.02.020</t>
  </si>
  <si>
    <t>24.01</t>
  </si>
  <si>
    <t>24.01.090</t>
  </si>
  <si>
    <t>24.01.110</t>
  </si>
  <si>
    <t>24.02</t>
  </si>
  <si>
    <t>24.02.060</t>
  </si>
  <si>
    <t>24.03</t>
  </si>
  <si>
    <t>24.03.200</t>
  </si>
  <si>
    <t>24.03.210</t>
  </si>
  <si>
    <t>29.01.230</t>
  </si>
  <si>
    <t>32.17</t>
  </si>
  <si>
    <t>33.10</t>
  </si>
  <si>
    <t>33.10.030</t>
  </si>
  <si>
    <t>33.11</t>
  </si>
  <si>
    <t>36.05.080</t>
  </si>
  <si>
    <t>36.06.060</t>
  </si>
  <si>
    <t>36.06.080</t>
  </si>
  <si>
    <t>36.07.030</t>
  </si>
  <si>
    <t>36.09.360</t>
  </si>
  <si>
    <t>36.20.090</t>
  </si>
  <si>
    <t>36.20.140</t>
  </si>
  <si>
    <t>36.20.180</t>
  </si>
  <si>
    <t>36.20.200</t>
  </si>
  <si>
    <t>36.20.330</t>
  </si>
  <si>
    <t>36.20.340</t>
  </si>
  <si>
    <t>36.20.350</t>
  </si>
  <si>
    <t>36.20.380</t>
  </si>
  <si>
    <t>37.04.250</t>
  </si>
  <si>
    <t>37.10.010</t>
  </si>
  <si>
    <t>37.12.200</t>
  </si>
  <si>
    <t>37.13.600</t>
  </si>
  <si>
    <t>37.13.630</t>
  </si>
  <si>
    <t>37.13.660</t>
  </si>
  <si>
    <t>37.13.700</t>
  </si>
  <si>
    <t>37.13.720</t>
  </si>
  <si>
    <t>37.13.730</t>
  </si>
  <si>
    <t>37.13.770</t>
  </si>
  <si>
    <t>37.19.020</t>
  </si>
  <si>
    <t>38.04.040</t>
  </si>
  <si>
    <t>38.04.060</t>
  </si>
  <si>
    <t>38.06.100</t>
  </si>
  <si>
    <t>38.13.050</t>
  </si>
  <si>
    <t>39.04.050</t>
  </si>
  <si>
    <t>39.04.060</t>
  </si>
  <si>
    <t>39.04.070</t>
  </si>
  <si>
    <t>39.04.080</t>
  </si>
  <si>
    <t>39.06.060</t>
  </si>
  <si>
    <t>39.06.070</t>
  </si>
  <si>
    <t>39.09.040</t>
  </si>
  <si>
    <t>39.10.120</t>
  </si>
  <si>
    <t>39.10.300</t>
  </si>
  <si>
    <t>40.02.040</t>
  </si>
  <si>
    <t>40.04.460</t>
  </si>
  <si>
    <t>40.05.170</t>
  </si>
  <si>
    <t>40.06.170</t>
  </si>
  <si>
    <t>40.07.010</t>
  </si>
  <si>
    <t>40.13.010</t>
  </si>
  <si>
    <t>40.13.040</t>
  </si>
  <si>
    <t>40.14.010</t>
  </si>
  <si>
    <t>40.14.030</t>
  </si>
  <si>
    <t>40.20.120</t>
  </si>
  <si>
    <t>41.07.430</t>
  </si>
  <si>
    <t>41.13.200</t>
  </si>
  <si>
    <t>42.05.110</t>
  </si>
  <si>
    <t>42.05.200</t>
  </si>
  <si>
    <t>50.10.120</t>
  </si>
  <si>
    <t>68.01.750</t>
  </si>
  <si>
    <t>Serviço técnico especializado</t>
  </si>
  <si>
    <t>39.20.005</t>
  </si>
  <si>
    <t>01.02.071</t>
  </si>
  <si>
    <t>01.06.032</t>
  </si>
  <si>
    <t>01.17.031</t>
  </si>
  <si>
    <t>Projeto executivo de arquitetura em formato A1</t>
  </si>
  <si>
    <t>01.17.051</t>
  </si>
  <si>
    <t>Projeto executivo de estrutura em formato A1</t>
  </si>
  <si>
    <t>01.17.071</t>
  </si>
  <si>
    <t>Projeto executivo de instalações hidráulicas em formato A1</t>
  </si>
  <si>
    <t>01.17.111</t>
  </si>
  <si>
    <t>Projeto executivo de instalações elétricas em formato A1</t>
  </si>
  <si>
    <t>Container</t>
  </si>
  <si>
    <t>02.02.140</t>
  </si>
  <si>
    <t>02.02.150</t>
  </si>
  <si>
    <t>Locação de container tipo depósito - área mínima de 13,80 m²</t>
  </si>
  <si>
    <t>Tapume fixo para fechamento de áreas, com portão</t>
  </si>
  <si>
    <t>02.05.060</t>
  </si>
  <si>
    <t>Montagem e desmontagem de andaime torre metálica com altura até 10 m</t>
  </si>
  <si>
    <t>02.05.202</t>
  </si>
  <si>
    <t>Andaime torre metálico (1,5 x 1,5 m) com piso metálico</t>
  </si>
  <si>
    <t>Sinalização de obra</t>
  </si>
  <si>
    <t>Placa de identificação para obra</t>
  </si>
  <si>
    <t>Locação de obra</t>
  </si>
  <si>
    <t>Locação de obra de edificação</t>
  </si>
  <si>
    <t>Demolição manual de concreto armado</t>
  </si>
  <si>
    <t>04.17.160</t>
  </si>
  <si>
    <t>Remoção de base ou chave para fusível NH tipo tripolar</t>
  </si>
  <si>
    <t>04.18.060</t>
  </si>
  <si>
    <t>Remoção de caixa de entrada de energia padrão medição indireta completa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</si>
  <si>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</si>
  <si>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</si>
  <si>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</si>
  <si>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</si>
  <si>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04.18.340</t>
  </si>
  <si>
    <t>Remoção de condulete</t>
  </si>
  <si>
    <t>04.18.390</t>
  </si>
  <si>
    <t>Remoção de condutor embutido diâmetro externo até 6,5 mm</t>
  </si>
  <si>
    <t>04.18.470</t>
  </si>
  <si>
    <t>Remoção de cruzeta de madeira</t>
  </si>
  <si>
    <t>04.19.020</t>
  </si>
  <si>
    <t>Remoção de disjuntor de volume normal ou reduzido</t>
  </si>
  <si>
    <t>04.19.060</t>
  </si>
  <si>
    <t>Remoção de disjuntor termomagnético</t>
  </si>
  <si>
    <t>04.19.160</t>
  </si>
  <si>
    <t>Remoção de isolador tipo disco completo e gancho de suspensão</t>
  </si>
  <si>
    <t>04.19.180</t>
  </si>
  <si>
    <t>Remoção de isolador tipo pino, inclusive o pino</t>
  </si>
  <si>
    <t>04.20.120</t>
  </si>
  <si>
    <t>Remoção de terminal modular (mufla) tripolar ou unipolar</t>
  </si>
  <si>
    <t>04.21.040</t>
  </si>
  <si>
    <t>Remoção de pára-raios tipo cristal-valve em cabine primária</t>
  </si>
  <si>
    <t>04.21.130</t>
  </si>
  <si>
    <t>Remoção de poste de concreto</t>
  </si>
  <si>
    <t>04.21.160</t>
  </si>
  <si>
    <t>Remoção de quadro de distribuição, chamada ou caixa de passagem</t>
  </si>
  <si>
    <t>04.21.240</t>
  </si>
  <si>
    <t>Remoção de relé</t>
  </si>
  <si>
    <t>04.21.260</t>
  </si>
  <si>
    <t>Remoção de roldana</t>
  </si>
  <si>
    <t>04.21.280</t>
  </si>
  <si>
    <t>Remoção de soquete</t>
  </si>
  <si>
    <t>04.22.040</t>
  </si>
  <si>
    <t>Remoção de transformador de potência em cabine primária</t>
  </si>
  <si>
    <t>04.22.100</t>
  </si>
  <si>
    <t>Remoção de tubulação elétrica aparente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</si>
  <si>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</si>
  <si>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</si>
  <si>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</si>
  <si>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</si>
  <si>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Transporte comercial, carreteiro e aluguel</t>
  </si>
  <si>
    <t>05.07.040</t>
  </si>
  <si>
    <t>Escavação manual em valas e buracos de solo, exceto rocha</t>
  </si>
  <si>
    <t>Reaterro manual sem fornecimento de material</t>
  </si>
  <si>
    <t>Reaterro manual para simples regularização sem compactação</t>
  </si>
  <si>
    <t>Forma em madeira comum para fundação</t>
  </si>
  <si>
    <t>Forma em madeira comum para estrutura</t>
  </si>
  <si>
    <t>Armadura em barra de aço CA-50 (A ou B) fyk = 500 MPa</t>
  </si>
  <si>
    <t>Armadura em barra de aço CA-60 (A ou B) fyk = 600 MPa</t>
  </si>
  <si>
    <t>11.01.320</t>
  </si>
  <si>
    <t>Lançamento e aplicação</t>
  </si>
  <si>
    <t>Lançamento e adensamento de concreto ou massa em fundação</t>
  </si>
  <si>
    <t>Alvenaria com bloco cerâmico de vedação</t>
  </si>
  <si>
    <t>Alvenaria de bloco cerâmico de vedação, uso revestido, de 14 cm</t>
  </si>
  <si>
    <t>15.03.030</t>
  </si>
  <si>
    <t>Fornecimento e montagem de estrutura em aço ASTM-A36, sem pintura</t>
  </si>
  <si>
    <t>Revestimento em argamassa</t>
  </si>
  <si>
    <t>Chapisco</t>
  </si>
  <si>
    <t>17.02.220</t>
  </si>
  <si>
    <t>Reboco</t>
  </si>
  <si>
    <t>Emboço desempenado com argamassa industrializada</t>
  </si>
  <si>
    <t>Caixilho em ferro com ventilação permanente, sob medida</t>
  </si>
  <si>
    <t>Caixilho em ferro tipo veneziana, sob medida</t>
  </si>
  <si>
    <t>Porta/portão de abrir em chapa, sob medida</t>
  </si>
  <si>
    <t>Elementos em ferro</t>
  </si>
  <si>
    <t>24.03.080</t>
  </si>
  <si>
    <t>Escada marinheiro com guarda corpo (degrau em ´T´)</t>
  </si>
  <si>
    <t>Tela de proteção tipo mosquiteira em aço galvanizado, com requadro em perfis de ferro</t>
  </si>
  <si>
    <t>Tela de proteção em malha ondulada de 1´, fio 10 (BWG), com requadro</t>
  </si>
  <si>
    <t>Cantoneira e perfis em ferro</t>
  </si>
  <si>
    <t>32.17.070</t>
  </si>
  <si>
    <t>Impermeabilização anticorrosiva em membrana epoxídica com alcatrão de hulha, sobre massa</t>
  </si>
  <si>
    <t>33.07.140</t>
  </si>
  <si>
    <t>Pintura com esmalte alquídico em estrutura metálica</t>
  </si>
  <si>
    <t>36.01.260</t>
  </si>
  <si>
    <t>Cubículo de entrada e medição para uso abrigado, classe 15 kV</t>
  </si>
  <si>
    <t>Isolador tipo pino para 15 kV, inclusive pino (poste)</t>
  </si>
  <si>
    <t>Terminal modular (mufla) unipolar externo para cabo até 70 mm²/15 kV</t>
  </si>
  <si>
    <t>Terminal modular (mufla) unipolar interno para cabo até 70 mm²/15 kV</t>
  </si>
  <si>
    <t>Para-raios de distribuição, classe 12 kV/10 kA, completo, encapsulado com polímero</t>
  </si>
  <si>
    <t>36.08.360</t>
  </si>
  <si>
    <t>Grupo gerador carenado com potência de 460/434 kVA, variação de + ou - 10% - completo</t>
  </si>
  <si>
    <t>Transformador de potência trifásico de 750 kVA, classe 15 kV, a seco</t>
  </si>
  <si>
    <t>Vara para manobra em cabine em fibra de vidro, para tensão até 36 kV</t>
  </si>
  <si>
    <t>Cruzeta de madeira de 2400 mm</t>
  </si>
  <si>
    <t>Luva isolante de borracha, acima de 10 até 20 kV</t>
  </si>
  <si>
    <t>Mão francesa de 700 mm</t>
  </si>
  <si>
    <t>Luva de couro para proteção de luva isolante</t>
  </si>
  <si>
    <t>Sela para cruzeta de madeira</t>
  </si>
  <si>
    <t>Caixa porta luvas em madeira, com tampa</t>
  </si>
  <si>
    <t>Tapete de borracha isolante elétrico de 1000 x 1000 mm</t>
  </si>
  <si>
    <t>Barramento de cobre nu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</si>
  <si>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</si>
  <si>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</si>
  <si>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60 A até 100 A</t>
  </si>
  <si>
    <t>Transformador de corrente 200-5 A até 600-5 A, janela</t>
  </si>
  <si>
    <t>38.06.180</t>
  </si>
  <si>
    <t>Eletroduto corrugado em polietileno de alta densidade, DN= 125 mm, com acessórios</t>
  </si>
  <si>
    <t>39.02.016</t>
  </si>
  <si>
    <t>Cabo de cobre de 2,5 mm², isolamento 750 V - isolação em PVC 70°C</t>
  </si>
  <si>
    <t>Cabo de cobre nu, têmpera mole, classe 2, de 16 mm²</t>
  </si>
  <si>
    <t>Cabo de cobre nu, têmpera mole, classe 2, de 25 mm²</t>
  </si>
  <si>
    <t>Cabo de cobre nu, têmpera mole, classe 2, de 35 mm²</t>
  </si>
  <si>
    <t>Cabo de cobre nu, têmpera mole, classe 2, de 50 mm²</t>
  </si>
  <si>
    <t>Cabo de cobre de 25 mm², isolamento 8,7/15 kV - isolação EPR 90°C</t>
  </si>
  <si>
    <t>Cabo de cobre de 35 mm², isolamento 8,7/15 kV - isolação EPR 90°C</t>
  </si>
  <si>
    <t>Conector split-bolt para cabo de 35 mm², latão, simples</t>
  </si>
  <si>
    <t>Terminal de pressão/compressão para cabo de 25 mm²</t>
  </si>
  <si>
    <t>Terminal de pressão/compressão para cabo de 240 mm²</t>
  </si>
  <si>
    <t>Conector prensa-cabo de 3/4´</t>
  </si>
  <si>
    <t>39.26.150</t>
  </si>
  <si>
    <t>Caixa de passagem em chapa, com tampa parafusada, 150 x 150 x 80 mm</t>
  </si>
  <si>
    <t>Tomada 2P+T de 20 A - 250 V, completa</t>
  </si>
  <si>
    <t>Interruptor bipolar paralelo, 1 tecla dupla e placa</t>
  </si>
  <si>
    <t>Condulete metálico de 4´</t>
  </si>
  <si>
    <t>Caixa em PVC de 4´ x 2´</t>
  </si>
  <si>
    <t>Chave comutadora para amperímetro</t>
  </si>
  <si>
    <t>Chave comutadora para voltímetro</t>
  </si>
  <si>
    <t>Placa de 4´ x 2´</t>
  </si>
  <si>
    <t>Lâmpada fluorescente compacta eletrônica "3U", base E27 de 20 W - 110 ou 220 V</t>
  </si>
  <si>
    <t>41.11.711</t>
  </si>
  <si>
    <t>Luminária blindada oval de sobrepor ou arandela, para lâmpada fluorescentes compacta</t>
  </si>
  <si>
    <t>Conector cabo/haste de 3/4´</t>
  </si>
  <si>
    <t>Extintor manual de pó químico seco ABC - capacidade de 6 kg</t>
  </si>
  <si>
    <t>Poste de concreto circular, 400 kg, H = 11,00 m</t>
  </si>
  <si>
    <t>vb</t>
  </si>
  <si>
    <t>1.1.1</t>
  </si>
  <si>
    <t>1.1.2</t>
  </si>
  <si>
    <t>1.1.3</t>
  </si>
  <si>
    <t>2.1.12</t>
  </si>
  <si>
    <t>2.1.13</t>
  </si>
  <si>
    <t>2.1.14</t>
  </si>
  <si>
    <t>2.1.15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</si>
  <si>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</si>
  <si>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</si>
  <si>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</si>
  <si>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</si>
  <si>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</si>
  <si>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</si>
  <si>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</si>
  <si>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</si>
  <si>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</si>
  <si>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2.3.16</t>
  </si>
  <si>
    <t xml:space="preserve">OBRA: REFORMA DE CABINE PRIMÁRIA E GRUPO GERADOR </t>
  </si>
  <si>
    <t>LOCAL: HOSPITAL E MATERNIDADE INTERLAGOS - Rua Leonor Alvim, 211, Interlagos - SP</t>
  </si>
  <si>
    <t>OBRA ELETRICA / CABINE DE MÉDIA TENSÃO / GRUPO GERADOR</t>
  </si>
  <si>
    <t>POSTE DE ENTRADA PRIMÁRIA / PADRÃO CONCESSIONÁRIA</t>
  </si>
  <si>
    <t>QUADRO DISTRIBUIDOR GERAL - BAIXA TENSÃO</t>
  </si>
  <si>
    <t>UN</t>
  </si>
  <si>
    <t>M2</t>
  </si>
  <si>
    <t>M</t>
  </si>
  <si>
    <t>M3</t>
  </si>
  <si>
    <t>CJ</t>
  </si>
  <si>
    <t>UNMES</t>
  </si>
  <si>
    <t>MXMES</t>
  </si>
  <si>
    <t>KG</t>
  </si>
  <si>
    <t>Escavação manual em solo de 1ª e 2ª categoria em vala ou cava até 1,5 m</t>
  </si>
  <si>
    <t>Forma em tabua</t>
  </si>
  <si>
    <t>Concreto usinado, fck = 30 MPa - para bombeamento</t>
  </si>
  <si>
    <t>17.02.160</t>
  </si>
  <si>
    <t>Portas, portoes e gradis</t>
  </si>
  <si>
    <t>Impermeabilizacao rigida</t>
  </si>
  <si>
    <t>Pintura em superficie de concreto/massa/gesso/pedras, inclusive preparo</t>
  </si>
  <si>
    <t>Pintura em superficie metalica, inclusive preparo</t>
  </si>
  <si>
    <t>33.11.050</t>
  </si>
  <si>
    <t>Esmalte à base água em superfície metálica, inclusive preparo</t>
  </si>
  <si>
    <t>PAR</t>
  </si>
  <si>
    <t>36.20.284</t>
  </si>
  <si>
    <t>Placa de advertência em chapa de alumínio, com pintura refletiva "Perigo Alta Tensão"</t>
  </si>
  <si>
    <t>37.06.014</t>
  </si>
  <si>
    <t>Painel autoportante em chapa de aço, com proteção mínima IP 54 - sem componentes</t>
  </si>
  <si>
    <t>Fusível Diazed retardado de 2 A até 25 A</t>
  </si>
  <si>
    <t>Eletroduto galvanizado conforme NBR13057 -  3/4´ com acessórios</t>
  </si>
  <si>
    <t>Eletroduto galvanizado conforme NBR13057 -  1´ com acessórios</t>
  </si>
  <si>
    <t>Eletroduto galvanizado a quente conforme NBR5598 - 1 1/2´ com acessórios</t>
  </si>
  <si>
    <t>Eletroduto galvanizado a quente conforme NBR5598 - 4´ com acessórios</t>
  </si>
  <si>
    <t>Haste de aterramento de 5/8'' x 2,4 m</t>
  </si>
  <si>
    <t>2.1.1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</si>
  <si>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</si>
  <si>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</si>
  <si>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</si>
  <si>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</si>
  <si>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</si>
  <si>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</si>
  <si>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</si>
  <si>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</si>
  <si>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Parecer técnico de fundações, contenções e recomendações gerais, para empreendimentos com área construída até 1.000 m²</t>
  </si>
  <si>
    <t>Elaboração de projeto de adequação de entrada de energia elétrica junto a concessionária, com medição em média tensão e demanda de 75 kVA a 300 kVA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</si>
  <si>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</si>
  <si>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</si>
  <si>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Remoção de entulho separado de obra com caçamba metálica - terra, alvenaria, concreto, argamassa, madeira, papel, plástico ou metal</t>
  </si>
  <si>
    <t>Quadro de distribuição universal de sobrepor, para disjuntores 16 DIN / 12 Bolt-on - 150 A - sem componentes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</si>
  <si>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</si>
  <si>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</si>
  <si>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</si>
  <si>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em caixa moldada, térmico e magnético ajustáveis, tripolar 1250/690 V, faixa de ajuste de 800 até 1250 A</t>
  </si>
  <si>
    <t>Cabo de cobre flexível de 240 mm², isolamento 0,6/1 kV - isolação HEPR 90°C - baixa emissão de fumaça e gases</t>
  </si>
  <si>
    <t>Amperímetro de ferro móvel de 96 x 96 mm, para ligação em transformador de corrente, escala fixa de 0A/50 A até 0A/2 kA</t>
  </si>
  <si>
    <t>Voltímetro de ferro móvel de 96 x 96 mm, escalas variáveis de 0/150 V, 0/250 V, 0/300 V, 0/500 V e 0/600 V</t>
  </si>
  <si>
    <t>Luminária LED retangular para parede/piso de 11.838 até 12.150 lm, eficiência mínima 107 lm/W</t>
  </si>
  <si>
    <t>Locação de grupo gerador de 180 KVA, incluindo fornecimento de óleo diesel</t>
  </si>
  <si>
    <t>1.1.4</t>
  </si>
  <si>
    <t>1.1.5</t>
  </si>
  <si>
    <t>1.1.6</t>
  </si>
  <si>
    <t>1.2.1</t>
  </si>
  <si>
    <t>1.2.2</t>
  </si>
  <si>
    <t>1.2.3</t>
  </si>
  <si>
    <t xml:space="preserve">Tapume </t>
  </si>
  <si>
    <t>1.8</t>
  </si>
  <si>
    <t>1.8.1</t>
  </si>
  <si>
    <t>1.9</t>
  </si>
  <si>
    <t>1.9.1</t>
  </si>
  <si>
    <t>1.10.1</t>
  </si>
  <si>
    <t>1.11.1</t>
  </si>
  <si>
    <t>1.12</t>
  </si>
  <si>
    <t>1.12.1</t>
  </si>
  <si>
    <t>1.14</t>
  </si>
  <si>
    <t>1.14.1</t>
  </si>
  <si>
    <t>1.15</t>
  </si>
  <si>
    <t>1.15.1</t>
  </si>
  <si>
    <t>1.16</t>
  </si>
  <si>
    <t>1.16.1</t>
  </si>
  <si>
    <t>1.17</t>
  </si>
  <si>
    <t>1.17.1</t>
  </si>
  <si>
    <t>1.18</t>
  </si>
  <si>
    <t>1.18.1</t>
  </si>
  <si>
    <t>1.19</t>
  </si>
  <si>
    <t>1.19.1</t>
  </si>
  <si>
    <t>1.19.2</t>
  </si>
  <si>
    <t>1.20</t>
  </si>
  <si>
    <t>1.21.1</t>
  </si>
  <si>
    <t>1.22</t>
  </si>
  <si>
    <t>1.22.1</t>
  </si>
  <si>
    <t>1.23</t>
  </si>
  <si>
    <t>1.23.1</t>
  </si>
  <si>
    <t xml:space="preserve">OBRA CIVIL /CABINE DE MÉDIA TENSÃO / GRUPO GERADOR </t>
  </si>
  <si>
    <t>Estrutura de aço</t>
  </si>
  <si>
    <t>1.24</t>
  </si>
  <si>
    <t>1.24.1</t>
  </si>
  <si>
    <t>Adminsitração local, conforme acordão n 2622/13 TCU</t>
  </si>
  <si>
    <t>1.3.1</t>
  </si>
  <si>
    <t>Andaime e balacim</t>
  </si>
  <si>
    <t>1.4.1</t>
  </si>
  <si>
    <t>1.4.2</t>
  </si>
  <si>
    <t>RETIRADA DE INSTALAÇÕES ELÉTRICAS</t>
  </si>
  <si>
    <t>CABINE DE ENTRADA E MEDIÇÃO</t>
  </si>
  <si>
    <t>2.2</t>
  </si>
  <si>
    <t>2.4</t>
  </si>
  <si>
    <t>2.5</t>
  </si>
  <si>
    <t>Projetos Executivos, Parecer técnico</t>
  </si>
  <si>
    <t>1.13.1</t>
  </si>
  <si>
    <t>1.14.2</t>
  </si>
  <si>
    <t>1.15.2</t>
  </si>
  <si>
    <t>1.19.3</t>
  </si>
  <si>
    <t>1.21</t>
  </si>
  <si>
    <t>1.20.1</t>
  </si>
  <si>
    <t>1.20.2</t>
  </si>
  <si>
    <t>1.22.2</t>
  </si>
  <si>
    <t>1.25</t>
  </si>
  <si>
    <t>1.25.1</t>
  </si>
  <si>
    <t>1.25.2</t>
  </si>
  <si>
    <t>1.26</t>
  </si>
  <si>
    <t>1.26.1</t>
  </si>
  <si>
    <t>1.27</t>
  </si>
  <si>
    <t>1.27.1</t>
  </si>
  <si>
    <t>1.27.2</t>
  </si>
  <si>
    <t>1.27.3</t>
  </si>
  <si>
    <t>1.27.4</t>
  </si>
  <si>
    <t>1.27.5</t>
  </si>
  <si>
    <t>1.27.6</t>
  </si>
  <si>
    <t>2.1.5</t>
  </si>
  <si>
    <t>2.1.6</t>
  </si>
  <si>
    <t>2.1.7</t>
  </si>
  <si>
    <t>2.1.8</t>
  </si>
  <si>
    <t>2.1.17</t>
  </si>
  <si>
    <t>2.1.18</t>
  </si>
  <si>
    <t>2.1.19</t>
  </si>
  <si>
    <t>2.1.20</t>
  </si>
  <si>
    <t>2.1.21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</si>
  <si>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</si>
  <si>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</si>
  <si>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</si>
  <si>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</si>
  <si>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</si>
  <si>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</si>
  <si>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</si>
  <si>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</si>
  <si>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</si>
  <si>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</si>
  <si>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</si>
  <si>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</si>
  <si>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</si>
  <si>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</si>
  <si>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</si>
  <si>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</si>
  <si>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</si>
  <si>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</si>
  <si>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</si>
  <si>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</si>
  <si>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</si>
  <si>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</si>
  <si>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</si>
  <si>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</si>
  <si>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</si>
  <si>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</si>
  <si>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</si>
  <si>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</si>
  <si>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</si>
  <si>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</si>
  <si>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</si>
  <si>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</si>
  <si>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</si>
  <si>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</si>
  <si>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</si>
  <si>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</si>
  <si>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</si>
  <si>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2.4.1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</si>
  <si>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</si>
  <si>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</si>
  <si>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</si>
  <si>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</si>
  <si>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</si>
  <si>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</si>
  <si>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</si>
  <si>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</si>
  <si>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</si>
  <si>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</si>
  <si>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</si>
  <si>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</si>
  <si>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</si>
  <si>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 xml:space="preserve">BDI - (       )% </t>
  </si>
  <si>
    <t>MODELO PLANILHA ORÇAMENTÁRIA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</si>
</sst>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"/>
    <numFmt numFmtId="179" formatCode="00\ 00\ 00"/>
    <numFmt numFmtId="180" formatCode="00.00"/>
    <numFmt numFmtId="181" formatCode="0.0"/>
  </numFmts>
  <fonts count="6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b/>
      <sz val="2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sz val="16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2" fillId="31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175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4">
    <xf numFmtId="0" fontId="0" fillId="0" borderId="0" xfId="0" applyAlignment="1">
      <alignment vertical="top"/>
    </xf>
    <xf numFmtId="0" fontId="2" fillId="0" borderId="0" xfId="49" applyFont="1" applyAlignment="1" applyProtection="1">
      <alignment horizontal="center"/>
      <protection hidden="1"/>
    </xf>
    <xf numFmtId="0" fontId="44" fillId="0" borderId="0" xfId="49" applyProtection="1">
      <alignment/>
      <protection hidden="1"/>
    </xf>
    <xf numFmtId="0" fontId="3" fillId="0" borderId="0" xfId="49" applyFont="1" applyAlignment="1" applyProtection="1">
      <alignment horizontal="center"/>
      <protection hidden="1"/>
    </xf>
    <xf numFmtId="0" fontId="44" fillId="0" borderId="0" xfId="49" applyAlignment="1" applyProtection="1">
      <alignment horizontal="center"/>
      <protection hidden="1"/>
    </xf>
    <xf numFmtId="0" fontId="5" fillId="0" borderId="10" xfId="49" applyFont="1" applyBorder="1" applyAlignment="1" applyProtection="1">
      <alignment horizontal="center"/>
      <protection hidden="1"/>
    </xf>
    <xf numFmtId="0" fontId="4" fillId="0" borderId="11" xfId="49" applyFont="1" applyBorder="1" applyAlignment="1" applyProtection="1">
      <alignment horizontal="center"/>
      <protection hidden="1"/>
    </xf>
    <xf numFmtId="177" fontId="4" fillId="33" borderId="12" xfId="49" applyNumberFormat="1" applyFont="1" applyFill="1" applyBorder="1" applyProtection="1">
      <alignment/>
      <protection hidden="1"/>
    </xf>
    <xf numFmtId="0" fontId="5" fillId="0" borderId="0" xfId="49" applyFont="1" applyAlignment="1" applyProtection="1">
      <alignment horizontal="center" vertical="center"/>
      <protection hidden="1"/>
    </xf>
    <xf numFmtId="179" fontId="44" fillId="0" borderId="0" xfId="49" applyNumberFormat="1" applyAlignment="1" applyProtection="1">
      <alignment horizontal="center" vertical="center"/>
      <protection hidden="1"/>
    </xf>
    <xf numFmtId="0" fontId="44" fillId="0" borderId="0" xfId="49" applyAlignment="1" applyProtection="1">
      <alignment vertical="center" wrapText="1"/>
      <protection hidden="1"/>
    </xf>
    <xf numFmtId="49" fontId="44" fillId="0" borderId="0" xfId="49" applyNumberFormat="1" applyAlignment="1" applyProtection="1">
      <alignment horizontal="center" vertical="center"/>
      <protection hidden="1"/>
    </xf>
    <xf numFmtId="177" fontId="44" fillId="0" borderId="0" xfId="49" applyNumberFormat="1" applyAlignment="1" applyProtection="1">
      <alignment horizontal="center" vertical="center"/>
      <protection hidden="1"/>
    </xf>
    <xf numFmtId="177" fontId="6" fillId="0" borderId="0" xfId="47" applyNumberFormat="1" applyFont="1" applyAlignment="1" applyProtection="1">
      <alignment vertical="center"/>
      <protection hidden="1"/>
    </xf>
    <xf numFmtId="0" fontId="3" fillId="0" borderId="0" xfId="49" applyFont="1" applyAlignment="1" applyProtection="1">
      <alignment horizontal="center" vertical="center"/>
      <protection hidden="1"/>
    </xf>
    <xf numFmtId="177" fontId="3" fillId="0" borderId="0" xfId="49" applyNumberFormat="1" applyFont="1" applyAlignment="1" applyProtection="1">
      <alignment horizontal="center" vertical="center"/>
      <protection hidden="1"/>
    </xf>
    <xf numFmtId="4" fontId="4" fillId="0" borderId="0" xfId="49" applyNumberFormat="1" applyFont="1" applyFill="1" applyBorder="1" applyAlignment="1" applyProtection="1">
      <alignment horizontal="left" vertical="center"/>
      <protection hidden="1"/>
    </xf>
    <xf numFmtId="49" fontId="4" fillId="0" borderId="0" xfId="49" applyNumberFormat="1" applyFont="1" applyFill="1" applyBorder="1" applyAlignment="1" applyProtection="1">
      <alignment horizontal="left" vertical="center"/>
      <protection hidden="1"/>
    </xf>
    <xf numFmtId="0" fontId="4" fillId="0" borderId="0" xfId="49" applyFont="1" applyBorder="1" applyProtection="1">
      <alignment/>
      <protection hidden="1"/>
    </xf>
    <xf numFmtId="0" fontId="44" fillId="0" borderId="0" xfId="49" applyNumberFormat="1" applyFill="1" applyBorder="1" applyAlignment="1" applyProtection="1">
      <alignment horizontal="center" vertical="center"/>
      <protection hidden="1"/>
    </xf>
    <xf numFmtId="0" fontId="4" fillId="0" borderId="0" xfId="49" applyFont="1" applyBorder="1" applyAlignment="1" applyProtection="1">
      <alignment horizontal="center"/>
      <protection hidden="1"/>
    </xf>
    <xf numFmtId="0" fontId="4" fillId="0" borderId="0" xfId="49" applyFont="1" applyAlignment="1" applyProtection="1">
      <alignment horizontal="center"/>
      <protection hidden="1"/>
    </xf>
    <xf numFmtId="0" fontId="4" fillId="0" borderId="13" xfId="49" applyFont="1" applyBorder="1" applyAlignment="1" applyProtection="1">
      <alignment horizontal="center"/>
      <protection hidden="1"/>
    </xf>
    <xf numFmtId="0" fontId="4" fillId="0" borderId="14" xfId="49" applyFont="1" applyBorder="1" applyAlignment="1" applyProtection="1">
      <alignment horizontal="center"/>
      <protection hidden="1"/>
    </xf>
    <xf numFmtId="177" fontId="4" fillId="0" borderId="15" xfId="49" applyNumberFormat="1" applyFont="1" applyBorder="1" applyProtection="1">
      <alignment/>
      <protection hidden="1"/>
    </xf>
    <xf numFmtId="177" fontId="4" fillId="0" borderId="16" xfId="49" applyNumberFormat="1" applyFont="1" applyBorder="1" applyProtection="1">
      <alignment/>
      <protection hidden="1"/>
    </xf>
    <xf numFmtId="0" fontId="4" fillId="0" borderId="15" xfId="49" applyFont="1" applyBorder="1" applyProtection="1">
      <alignment/>
      <protection hidden="1"/>
    </xf>
    <xf numFmtId="0" fontId="4" fillId="0" borderId="16" xfId="49" applyFont="1" applyBorder="1" applyProtection="1">
      <alignment/>
      <protection hidden="1"/>
    </xf>
    <xf numFmtId="177" fontId="4" fillId="33" borderId="16" xfId="49" applyNumberFormat="1" applyFont="1" applyFill="1" applyBorder="1" applyProtection="1">
      <alignment/>
      <protection hidden="1"/>
    </xf>
    <xf numFmtId="0" fontId="10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7" fillId="33" borderId="18" xfId="47" applyNumberFormat="1" applyFont="1" applyFill="1" applyBorder="1" applyAlignment="1">
      <alignment horizontal="center" vertical="center"/>
    </xf>
    <xf numFmtId="0" fontId="61" fillId="35" borderId="0" xfId="49" applyFont="1" applyFill="1" applyProtection="1">
      <alignment/>
      <protection hidden="1"/>
    </xf>
    <xf numFmtId="0" fontId="61" fillId="35" borderId="0" xfId="49" applyFont="1" applyFill="1" applyAlignment="1" applyProtection="1">
      <alignment vertical="center"/>
      <protection hidden="1"/>
    </xf>
    <xf numFmtId="177" fontId="61" fillId="35" borderId="0" xfId="49" applyNumberFormat="1" applyFont="1" applyFill="1" applyAlignment="1" applyProtection="1">
      <alignment vertical="center"/>
      <protection hidden="1"/>
    </xf>
    <xf numFmtId="0" fontId="61" fillId="35" borderId="0" xfId="49" applyFont="1" applyFill="1" applyAlignment="1" applyProtection="1">
      <alignment horizontal="center"/>
      <protection hidden="1"/>
    </xf>
    <xf numFmtId="4" fontId="15" fillId="35" borderId="0" xfId="49" applyNumberFormat="1" applyFont="1" applyFill="1" applyBorder="1" applyAlignment="1" applyProtection="1">
      <alignment horizontal="center" vertical="center"/>
      <protection hidden="1"/>
    </xf>
    <xf numFmtId="49" fontId="16" fillId="35" borderId="0" xfId="49" applyNumberFormat="1" applyFont="1" applyFill="1" applyAlignment="1" applyProtection="1">
      <alignment horizontal="left"/>
      <protection hidden="1"/>
    </xf>
    <xf numFmtId="0" fontId="16" fillId="35" borderId="0" xfId="49" applyFont="1" applyFill="1" applyAlignment="1" applyProtection="1">
      <alignment horizontal="left"/>
      <protection hidden="1"/>
    </xf>
    <xf numFmtId="0" fontId="7" fillId="35" borderId="0" xfId="49" applyFont="1" applyFill="1" applyAlignment="1">
      <alignment horizontal="center" vertical="center"/>
      <protection/>
    </xf>
    <xf numFmtId="179" fontId="8" fillId="35" borderId="0" xfId="49" applyNumberFormat="1" applyFont="1" applyFill="1" applyAlignment="1">
      <alignment horizontal="center" vertical="center"/>
      <protection/>
    </xf>
    <xf numFmtId="0" fontId="8" fillId="35" borderId="0" xfId="49" applyFont="1" applyFill="1" applyAlignment="1">
      <alignment vertical="center" wrapText="1"/>
      <protection/>
    </xf>
    <xf numFmtId="49" fontId="8" fillId="35" borderId="0" xfId="49" applyNumberFormat="1" applyFont="1" applyFill="1" applyAlignment="1">
      <alignment horizontal="center" vertical="center"/>
      <protection/>
    </xf>
    <xf numFmtId="4" fontId="8" fillId="35" borderId="0" xfId="49" applyNumberFormat="1" applyFont="1" applyFill="1" applyAlignment="1">
      <alignment horizontal="right" vertical="center"/>
      <protection/>
    </xf>
    <xf numFmtId="177" fontId="8" fillId="35" borderId="0" xfId="47" applyNumberFormat="1" applyFont="1" applyFill="1" applyAlignment="1">
      <alignment horizontal="center" vertical="center"/>
    </xf>
    <xf numFmtId="0" fontId="8" fillId="35" borderId="0" xfId="49" applyFont="1" applyFill="1" applyBorder="1">
      <alignment/>
      <protection/>
    </xf>
    <xf numFmtId="0" fontId="8" fillId="35" borderId="0" xfId="49" applyFont="1" applyFill="1">
      <alignment/>
      <protection/>
    </xf>
    <xf numFmtId="0" fontId="8" fillId="35" borderId="0" xfId="49" applyFont="1" applyFill="1" applyAlignment="1">
      <alignment/>
      <protection/>
    </xf>
    <xf numFmtId="0" fontId="8" fillId="35" borderId="0" xfId="49" applyFont="1" applyFill="1" applyAlignment="1">
      <alignment horizontal="center" vertical="center"/>
      <protection/>
    </xf>
    <xf numFmtId="4" fontId="7" fillId="35" borderId="0" xfId="49" applyNumberFormat="1" applyFont="1" applyFill="1" applyBorder="1" applyAlignment="1">
      <alignment horizontal="left" vertical="center"/>
      <protection/>
    </xf>
    <xf numFmtId="4" fontId="7" fillId="35" borderId="0" xfId="49" applyNumberFormat="1" applyFont="1" applyFill="1" applyBorder="1" applyAlignment="1">
      <alignment horizontal="right" vertical="center"/>
      <protection/>
    </xf>
    <xf numFmtId="0" fontId="8" fillId="35" borderId="0" xfId="49" applyNumberFormat="1" applyFont="1" applyFill="1" applyBorder="1" applyAlignment="1">
      <alignment horizontal="center" vertical="center"/>
      <protection/>
    </xf>
    <xf numFmtId="0" fontId="8" fillId="35" borderId="0" xfId="49" applyNumberFormat="1" applyFont="1" applyFill="1" applyBorder="1" applyAlignment="1">
      <alignment/>
      <protection/>
    </xf>
    <xf numFmtId="0" fontId="7" fillId="35" borderId="0" xfId="49" applyFont="1" applyFill="1">
      <alignment/>
      <protection/>
    </xf>
    <xf numFmtId="177" fontId="8" fillId="35" borderId="0" xfId="49" applyNumberFormat="1" applyFont="1" applyFill="1">
      <alignment/>
      <protection/>
    </xf>
    <xf numFmtId="0" fontId="10" fillId="34" borderId="19" xfId="0" applyFont="1" applyFill="1" applyBorder="1" applyAlignment="1">
      <alignment horizontal="center" vertical="center"/>
    </xf>
    <xf numFmtId="0" fontId="7" fillId="0" borderId="20" xfId="49" applyFont="1" applyFill="1" applyBorder="1" applyAlignment="1">
      <alignment horizontal="center" vertical="center"/>
      <protection/>
    </xf>
    <xf numFmtId="4" fontId="7" fillId="34" borderId="17" xfId="49" applyNumberFormat="1" applyFont="1" applyFill="1" applyBorder="1" applyAlignment="1" applyProtection="1">
      <alignment horizontal="center" vertical="center"/>
      <protection locked="0"/>
    </xf>
    <xf numFmtId="0" fontId="8" fillId="0" borderId="20" xfId="49" applyFont="1" applyFill="1" applyBorder="1" applyAlignment="1">
      <alignment horizontal="center" vertical="center"/>
      <protection/>
    </xf>
    <xf numFmtId="179" fontId="11" fillId="34" borderId="17" xfId="49" applyNumberFormat="1" applyFont="1" applyFill="1" applyBorder="1" applyAlignment="1" applyProtection="1">
      <alignment horizontal="center" vertical="center"/>
      <protection locked="0"/>
    </xf>
    <xf numFmtId="4" fontId="8" fillId="34" borderId="17" xfId="49" applyNumberFormat="1" applyFont="1" applyFill="1" applyBorder="1" applyAlignment="1" applyProtection="1">
      <alignment horizontal="center" vertical="center"/>
      <protection locked="0"/>
    </xf>
    <xf numFmtId="177" fontId="8" fillId="0" borderId="21" xfId="47" applyNumberFormat="1" applyFont="1" applyFill="1" applyBorder="1" applyAlignment="1">
      <alignment horizontal="center" vertical="center"/>
    </xf>
    <xf numFmtId="179" fontId="12" fillId="34" borderId="17" xfId="49" applyNumberFormat="1" applyFont="1" applyFill="1" applyBorder="1" applyAlignment="1" applyProtection="1">
      <alignment horizontal="center" vertical="center"/>
      <protection locked="0"/>
    </xf>
    <xf numFmtId="179" fontId="11" fillId="34" borderId="22" xfId="49" applyNumberFormat="1" applyFont="1" applyFill="1" applyBorder="1" applyAlignment="1" applyProtection="1">
      <alignment horizontal="center" vertical="center"/>
      <protection locked="0"/>
    </xf>
    <xf numFmtId="4" fontId="8" fillId="34" borderId="22" xfId="49" applyNumberFormat="1" applyFont="1" applyFill="1" applyBorder="1" applyAlignment="1" applyProtection="1">
      <alignment horizontal="center" vertical="center"/>
      <protection locked="0"/>
    </xf>
    <xf numFmtId="177" fontId="8" fillId="0" borderId="23" xfId="47" applyNumberFormat="1" applyFont="1" applyFill="1" applyBorder="1" applyAlignment="1">
      <alignment horizontal="center" vertical="center"/>
    </xf>
    <xf numFmtId="0" fontId="7" fillId="36" borderId="24" xfId="49" applyFont="1" applyFill="1" applyBorder="1" applyAlignment="1">
      <alignment horizontal="center" vertical="center"/>
      <protection/>
    </xf>
    <xf numFmtId="179" fontId="7" fillId="36" borderId="25" xfId="49" applyNumberFormat="1" applyFont="1" applyFill="1" applyBorder="1" applyAlignment="1">
      <alignment horizontal="center" vertical="center"/>
      <protection/>
    </xf>
    <xf numFmtId="0" fontId="7" fillId="36" borderId="25" xfId="49" applyFont="1" applyFill="1" applyBorder="1" applyAlignment="1">
      <alignment horizontal="center" vertical="center" wrapText="1"/>
      <protection/>
    </xf>
    <xf numFmtId="49" fontId="7" fillId="36" borderId="25" xfId="49" applyNumberFormat="1" applyFont="1" applyFill="1" applyBorder="1" applyAlignment="1">
      <alignment horizontal="center" vertical="center"/>
      <protection/>
    </xf>
    <xf numFmtId="4" fontId="7" fillId="36" borderId="25" xfId="49" applyNumberFormat="1" applyFont="1" applyFill="1" applyBorder="1" applyAlignment="1">
      <alignment horizontal="center" vertical="center"/>
      <protection/>
    </xf>
    <xf numFmtId="177" fontId="7" fillId="36" borderId="26" xfId="47" applyNumberFormat="1" applyFont="1" applyFill="1" applyBorder="1" applyAlignment="1">
      <alignment horizontal="center" vertical="center"/>
    </xf>
    <xf numFmtId="0" fontId="7" fillId="0" borderId="27" xfId="49" applyFont="1" applyFill="1" applyBorder="1" applyAlignment="1">
      <alignment horizontal="center" vertical="center"/>
      <protection/>
    </xf>
    <xf numFmtId="0" fontId="7" fillId="0" borderId="19" xfId="49" applyFont="1" applyFill="1" applyBorder="1" applyAlignment="1">
      <alignment horizontal="left" vertical="center" wrapText="1"/>
      <protection/>
    </xf>
    <xf numFmtId="0" fontId="7" fillId="0" borderId="19" xfId="49" applyFont="1" applyFill="1" applyBorder="1" applyAlignment="1">
      <alignment horizontal="center" vertical="center" wrapText="1"/>
      <protection/>
    </xf>
    <xf numFmtId="4" fontId="7" fillId="34" borderId="19" xfId="49" applyNumberFormat="1" applyFont="1" applyFill="1" applyBorder="1" applyAlignment="1" applyProtection="1">
      <alignment horizontal="center" vertical="center"/>
      <protection locked="0"/>
    </xf>
    <xf numFmtId="177" fontId="7" fillId="0" borderId="28" xfId="47" applyNumberFormat="1" applyFont="1" applyFill="1" applyBorder="1" applyAlignment="1">
      <alignment horizontal="center" vertical="center"/>
    </xf>
    <xf numFmtId="0" fontId="7" fillId="37" borderId="10" xfId="49" applyFont="1" applyFill="1" applyBorder="1" applyAlignment="1">
      <alignment horizontal="center" vertical="center"/>
      <protection/>
    </xf>
    <xf numFmtId="0" fontId="10" fillId="37" borderId="11" xfId="0" applyFont="1" applyFill="1" applyBorder="1" applyAlignment="1">
      <alignment horizontal="center" vertical="center"/>
    </xf>
    <xf numFmtId="49" fontId="7" fillId="37" borderId="11" xfId="49" applyNumberFormat="1" applyFont="1" applyFill="1" applyBorder="1" applyAlignment="1">
      <alignment horizontal="center" vertical="center"/>
      <protection/>
    </xf>
    <xf numFmtId="177" fontId="7" fillId="37" borderId="13" xfId="47" applyNumberFormat="1" applyFont="1" applyFill="1" applyBorder="1" applyAlignment="1">
      <alignment horizontal="center" vertical="center"/>
    </xf>
    <xf numFmtId="0" fontId="62" fillId="35" borderId="0" xfId="49" applyFont="1" applyFill="1" applyAlignment="1" applyProtection="1">
      <alignment vertical="center"/>
      <protection hidden="1"/>
    </xf>
    <xf numFmtId="177" fontId="62" fillId="35" borderId="0" xfId="49" applyNumberFormat="1" applyFont="1" applyFill="1" applyAlignment="1" applyProtection="1">
      <alignment vertical="center"/>
      <protection hidden="1"/>
    </xf>
    <xf numFmtId="177" fontId="8" fillId="35" borderId="0" xfId="47" applyNumberFormat="1" applyFont="1" applyFill="1" applyBorder="1" applyAlignment="1">
      <alignment horizontal="center" vertical="center"/>
    </xf>
    <xf numFmtId="177" fontId="7" fillId="35" borderId="0" xfId="47" applyNumberFormat="1" applyFont="1" applyFill="1" applyBorder="1" applyAlignment="1">
      <alignment horizontal="center" vertical="center"/>
    </xf>
    <xf numFmtId="0" fontId="8" fillId="35" borderId="20" xfId="49" applyFont="1" applyFill="1" applyBorder="1" applyAlignment="1">
      <alignment horizontal="center" vertical="center"/>
      <protection/>
    </xf>
    <xf numFmtId="0" fontId="7" fillId="35" borderId="20" xfId="49" applyFont="1" applyFill="1" applyBorder="1" applyAlignment="1">
      <alignment horizontal="center" vertical="center"/>
      <protection/>
    </xf>
    <xf numFmtId="0" fontId="7" fillId="35" borderId="0" xfId="49" applyFont="1" applyFill="1" applyBorder="1" applyAlignment="1">
      <alignment horizontal="center" vertical="center"/>
      <protection/>
    </xf>
    <xf numFmtId="0" fontId="8" fillId="35" borderId="29" xfId="49" applyFont="1" applyFill="1" applyBorder="1" applyAlignment="1">
      <alignment horizontal="center" vertical="center"/>
      <protection/>
    </xf>
    <xf numFmtId="179" fontId="11" fillId="34" borderId="30" xfId="49" applyNumberFormat="1" applyFont="1" applyFill="1" applyBorder="1" applyAlignment="1" applyProtection="1">
      <alignment horizontal="center" vertical="center"/>
      <protection locked="0"/>
    </xf>
    <xf numFmtId="4" fontId="8" fillId="34" borderId="30" xfId="49" applyNumberFormat="1" applyFont="1" applyFill="1" applyBorder="1" applyAlignment="1" applyProtection="1">
      <alignment horizontal="center" vertical="center"/>
      <protection locked="0"/>
    </xf>
    <xf numFmtId="177" fontId="8" fillId="0" borderId="31" xfId="47" applyNumberFormat="1" applyFont="1" applyFill="1" applyBorder="1" applyAlignment="1">
      <alignment horizontal="center" vertical="center"/>
    </xf>
    <xf numFmtId="0" fontId="8" fillId="35" borderId="32" xfId="49" applyFont="1" applyFill="1" applyBorder="1" applyAlignment="1">
      <alignment horizontal="center" vertical="center"/>
      <protection/>
    </xf>
    <xf numFmtId="179" fontId="11" fillId="35" borderId="33" xfId="49" applyNumberFormat="1" applyFont="1" applyFill="1" applyBorder="1" applyAlignment="1" applyProtection="1">
      <alignment horizontal="center" vertical="center"/>
      <protection locked="0"/>
    </xf>
    <xf numFmtId="0" fontId="8" fillId="0" borderId="33" xfId="49" applyFont="1" applyFill="1" applyBorder="1" applyAlignment="1">
      <alignment horizontal="left" vertical="center" wrapText="1"/>
      <protection/>
    </xf>
    <xf numFmtId="4" fontId="8" fillId="35" borderId="33" xfId="49" applyNumberFormat="1" applyFont="1" applyFill="1" applyBorder="1" applyAlignment="1" applyProtection="1">
      <alignment horizontal="center" vertical="center"/>
      <protection locked="0"/>
    </xf>
    <xf numFmtId="177" fontId="8" fillId="0" borderId="34" xfId="47" applyNumberFormat="1" applyFont="1" applyFill="1" applyBorder="1" applyAlignment="1">
      <alignment horizontal="center" vertical="center"/>
    </xf>
    <xf numFmtId="179" fontId="8" fillId="35" borderId="0" xfId="49" applyNumberFormat="1" applyFont="1" applyFill="1" applyBorder="1" applyAlignment="1">
      <alignment horizontal="center" vertical="center"/>
      <protection/>
    </xf>
    <xf numFmtId="0" fontId="8" fillId="35" borderId="0" xfId="49" applyFont="1" applyFill="1" applyBorder="1" applyAlignment="1">
      <alignment vertical="center" wrapText="1"/>
      <protection/>
    </xf>
    <xf numFmtId="49" fontId="8" fillId="35" borderId="0" xfId="49" applyNumberFormat="1" applyFont="1" applyFill="1" applyBorder="1" applyAlignment="1">
      <alignment horizontal="center" vertical="center"/>
      <protection/>
    </xf>
    <xf numFmtId="4" fontId="8" fillId="35" borderId="0" xfId="49" applyNumberFormat="1" applyFont="1" applyFill="1" applyBorder="1" applyAlignment="1">
      <alignment horizontal="right" vertical="center"/>
      <protection/>
    </xf>
    <xf numFmtId="177" fontId="8" fillId="0" borderId="35" xfId="47" applyNumberFormat="1" applyFont="1" applyBorder="1" applyAlignment="1">
      <alignment horizontal="center" vertical="center"/>
    </xf>
    <xf numFmtId="177" fontId="7" fillId="33" borderId="15" xfId="47" applyNumberFormat="1" applyFont="1" applyFill="1" applyBorder="1" applyAlignment="1">
      <alignment horizontal="center" vertical="center"/>
    </xf>
    <xf numFmtId="177" fontId="7" fillId="38" borderId="21" xfId="47" applyNumberFormat="1" applyFont="1" applyFill="1" applyBorder="1" applyAlignment="1">
      <alignment horizontal="center" vertical="center"/>
    </xf>
    <xf numFmtId="0" fontId="17" fillId="35" borderId="0" xfId="49" applyFont="1" applyFill="1" applyBorder="1" applyAlignment="1" applyProtection="1">
      <alignment horizontal="center" vertical="center"/>
      <protection hidden="1"/>
    </xf>
    <xf numFmtId="4" fontId="17" fillId="35" borderId="0" xfId="49" applyNumberFormat="1" applyFont="1" applyFill="1" applyBorder="1" applyAlignment="1" applyProtection="1">
      <alignment horizontal="center" vertical="center"/>
      <protection hidden="1"/>
    </xf>
    <xf numFmtId="0" fontId="18" fillId="35" borderId="0" xfId="49" applyFont="1" applyFill="1" applyAlignment="1" applyProtection="1">
      <alignment horizontal="left"/>
      <protection hidden="1"/>
    </xf>
    <xf numFmtId="0" fontId="9" fillId="37" borderId="11" xfId="0" applyFont="1" applyFill="1" applyBorder="1" applyAlignment="1">
      <alignment horizontal="center" vertical="center" wrapText="1"/>
    </xf>
    <xf numFmtId="4" fontId="7" fillId="37" borderId="11" xfId="49" applyNumberFormat="1" applyFont="1" applyFill="1" applyBorder="1" applyAlignment="1">
      <alignment horizontal="center" vertical="center"/>
      <protection/>
    </xf>
    <xf numFmtId="0" fontId="19" fillId="34" borderId="36" xfId="49" applyFont="1" applyFill="1" applyBorder="1" applyAlignment="1" applyProtection="1">
      <alignment horizontal="center" vertical="center"/>
      <protection hidden="1"/>
    </xf>
    <xf numFmtId="0" fontId="19" fillId="34" borderId="37" xfId="49" applyFont="1" applyFill="1" applyBorder="1" applyAlignment="1" applyProtection="1">
      <alignment horizontal="center" vertical="center"/>
      <protection hidden="1"/>
    </xf>
    <xf numFmtId="0" fontId="63" fillId="34" borderId="36" xfId="49" applyFont="1" applyFill="1" applyBorder="1" applyAlignment="1" applyProtection="1">
      <alignment horizontal="right" vertical="center"/>
      <protection hidden="1"/>
    </xf>
    <xf numFmtId="0" fontId="63" fillId="34" borderId="37" xfId="49" applyFont="1" applyFill="1" applyBorder="1" applyAlignment="1" applyProtection="1">
      <alignment horizontal="right" vertical="center"/>
      <protection hidden="1"/>
    </xf>
    <xf numFmtId="0" fontId="63" fillId="34" borderId="38" xfId="49" applyFont="1" applyFill="1" applyBorder="1" applyAlignment="1" applyProtection="1">
      <alignment horizontal="right" vertical="center"/>
      <protection hidden="1"/>
    </xf>
    <xf numFmtId="9" fontId="64" fillId="35" borderId="24" xfId="49" applyNumberFormat="1" applyFont="1" applyFill="1" applyBorder="1" applyAlignment="1" applyProtection="1">
      <alignment horizontal="right" vertical="center"/>
      <protection hidden="1"/>
    </xf>
    <xf numFmtId="9" fontId="64" fillId="35" borderId="25" xfId="49" applyNumberFormat="1" applyFont="1" applyFill="1" applyBorder="1" applyAlignment="1" applyProtection="1">
      <alignment horizontal="right" vertical="center"/>
      <protection hidden="1"/>
    </xf>
    <xf numFmtId="9" fontId="63" fillId="35" borderId="39" xfId="49" applyNumberFormat="1" applyFont="1" applyFill="1" applyBorder="1" applyAlignment="1" applyProtection="1">
      <alignment horizontal="right" vertical="center"/>
      <protection hidden="1"/>
    </xf>
    <xf numFmtId="177" fontId="64" fillId="35" borderId="40" xfId="49" applyNumberFormat="1" applyFont="1" applyFill="1" applyBorder="1" applyAlignment="1" applyProtection="1">
      <alignment horizontal="right" vertical="center"/>
      <protection hidden="1"/>
    </xf>
    <xf numFmtId="177" fontId="64" fillId="35" borderId="41" xfId="49" applyNumberFormat="1" applyFont="1" applyFill="1" applyBorder="1" applyAlignment="1" applyProtection="1">
      <alignment horizontal="right" vertical="center"/>
      <protection hidden="1"/>
    </xf>
    <xf numFmtId="177" fontId="63" fillId="35" borderId="42" xfId="49" applyNumberFormat="1" applyFont="1" applyFill="1" applyBorder="1" applyAlignment="1" applyProtection="1">
      <alignment horizontal="right" vertical="center"/>
      <protection hidden="1"/>
    </xf>
    <xf numFmtId="9" fontId="64" fillId="35" borderId="43" xfId="49" applyNumberFormat="1" applyFont="1" applyFill="1" applyBorder="1" applyAlignment="1" applyProtection="1">
      <alignment horizontal="right" vertical="center"/>
      <protection hidden="1"/>
    </xf>
    <xf numFmtId="9" fontId="64" fillId="35" borderId="44" xfId="49" applyNumberFormat="1" applyFont="1" applyFill="1" applyBorder="1" applyAlignment="1" applyProtection="1">
      <alignment horizontal="right" vertical="center"/>
      <protection hidden="1"/>
    </xf>
    <xf numFmtId="9" fontId="63" fillId="35" borderId="45" xfId="49" applyNumberFormat="1" applyFont="1" applyFill="1" applyBorder="1" applyAlignment="1" applyProtection="1">
      <alignment horizontal="right" vertical="center"/>
      <protection hidden="1"/>
    </xf>
    <xf numFmtId="177" fontId="64" fillId="35" borderId="46" xfId="49" applyNumberFormat="1" applyFont="1" applyFill="1" applyBorder="1" applyAlignment="1" applyProtection="1">
      <alignment horizontal="right" vertical="center"/>
      <protection hidden="1"/>
    </xf>
    <xf numFmtId="177" fontId="64" fillId="35" borderId="47" xfId="49" applyNumberFormat="1" applyFont="1" applyFill="1" applyBorder="1" applyAlignment="1" applyProtection="1">
      <alignment horizontal="right" vertical="center"/>
      <protection hidden="1"/>
    </xf>
    <xf numFmtId="177" fontId="63" fillId="35" borderId="48" xfId="49" applyNumberFormat="1" applyFont="1" applyFill="1" applyBorder="1" applyAlignment="1" applyProtection="1">
      <alignment horizontal="right" vertical="center"/>
      <protection hidden="1"/>
    </xf>
    <xf numFmtId="177" fontId="19" fillId="39" borderId="49" xfId="49" applyNumberFormat="1" applyFont="1" applyFill="1" applyBorder="1" applyAlignment="1" applyProtection="1">
      <alignment horizontal="right" vertical="center"/>
      <protection hidden="1"/>
    </xf>
    <xf numFmtId="177" fontId="63" fillId="39" borderId="10" xfId="49" applyNumberFormat="1" applyFont="1" applyFill="1" applyBorder="1" applyAlignment="1" applyProtection="1">
      <alignment horizontal="right" vertical="center"/>
      <protection hidden="1"/>
    </xf>
    <xf numFmtId="177" fontId="63" fillId="39" borderId="11" xfId="49" applyNumberFormat="1" applyFont="1" applyFill="1" applyBorder="1" applyAlignment="1" applyProtection="1">
      <alignment horizontal="right" vertical="center"/>
      <protection hidden="1"/>
    </xf>
    <xf numFmtId="177" fontId="63" fillId="39" borderId="50" xfId="49" applyNumberFormat="1" applyFont="1" applyFill="1" applyBorder="1" applyAlignment="1" applyProtection="1">
      <alignment horizontal="right" vertical="center"/>
      <protection hidden="1"/>
    </xf>
    <xf numFmtId="177" fontId="19" fillId="39" borderId="51" xfId="49" applyNumberFormat="1" applyFont="1" applyFill="1" applyBorder="1" applyAlignment="1" applyProtection="1">
      <alignment horizontal="right" vertical="center"/>
      <protection hidden="1"/>
    </xf>
    <xf numFmtId="177" fontId="19" fillId="39" borderId="52" xfId="49" applyNumberFormat="1" applyFont="1" applyFill="1" applyBorder="1" applyAlignment="1" applyProtection="1">
      <alignment horizontal="right" vertical="center"/>
      <protection hidden="1"/>
    </xf>
    <xf numFmtId="177" fontId="19" fillId="39" borderId="53" xfId="49" applyNumberFormat="1" applyFont="1" applyFill="1" applyBorder="1" applyAlignment="1" applyProtection="1">
      <alignment horizontal="right" vertical="center"/>
      <protection hidden="1"/>
    </xf>
    <xf numFmtId="177" fontId="19" fillId="39" borderId="54" xfId="49" applyNumberFormat="1" applyFont="1" applyFill="1" applyBorder="1" applyAlignment="1" applyProtection="1">
      <alignment horizontal="right" vertical="center"/>
      <protection hidden="1"/>
    </xf>
    <xf numFmtId="177" fontId="19" fillId="39" borderId="55" xfId="49" applyNumberFormat="1" applyFont="1" applyFill="1" applyBorder="1" applyAlignment="1" applyProtection="1">
      <alignment horizontal="right" vertical="center"/>
      <protection hidden="1"/>
    </xf>
    <xf numFmtId="0" fontId="8" fillId="0" borderId="19" xfId="49" applyFont="1" applyFill="1" applyBorder="1" applyAlignment="1">
      <alignment horizontal="left" vertical="center" wrapText="1"/>
      <protection/>
    </xf>
    <xf numFmtId="4" fontId="7" fillId="35" borderId="0" xfId="49" applyNumberFormat="1" applyFont="1" applyFill="1" applyBorder="1" applyAlignment="1">
      <alignment horizontal="center" vertical="center"/>
      <protection/>
    </xf>
    <xf numFmtId="0" fontId="8" fillId="0" borderId="19" xfId="49" applyFont="1" applyFill="1" applyBorder="1" applyAlignment="1">
      <alignment horizontal="center" vertical="center" wrapText="1"/>
      <protection/>
    </xf>
    <xf numFmtId="0" fontId="11" fillId="34" borderId="17" xfId="49" applyNumberFormat="1" applyFont="1" applyFill="1" applyBorder="1" applyAlignment="1" applyProtection="1">
      <alignment horizontal="center" vertical="center"/>
      <protection locked="0"/>
    </xf>
    <xf numFmtId="0" fontId="7" fillId="37" borderId="20" xfId="49" applyFont="1" applyFill="1" applyBorder="1" applyAlignment="1">
      <alignment horizontal="center" vertical="center"/>
      <protection/>
    </xf>
    <xf numFmtId="179" fontId="12" fillId="37" borderId="17" xfId="49" applyNumberFormat="1" applyFont="1" applyFill="1" applyBorder="1" applyAlignment="1" applyProtection="1">
      <alignment horizontal="center" vertical="center"/>
      <protection locked="0"/>
    </xf>
    <xf numFmtId="0" fontId="7" fillId="37" borderId="17" xfId="49" applyFont="1" applyFill="1" applyBorder="1" applyAlignment="1">
      <alignment horizontal="left" vertical="center" wrapText="1"/>
      <protection/>
    </xf>
    <xf numFmtId="0" fontId="8" fillId="37" borderId="19" xfId="49" applyFont="1" applyFill="1" applyBorder="1" applyAlignment="1">
      <alignment horizontal="center" vertical="center" wrapText="1"/>
      <protection/>
    </xf>
    <xf numFmtId="4" fontId="7" fillId="37" borderId="17" xfId="49" applyNumberFormat="1" applyFont="1" applyFill="1" applyBorder="1" applyAlignment="1" applyProtection="1">
      <alignment horizontal="center" vertical="center"/>
      <protection locked="0"/>
    </xf>
    <xf numFmtId="177" fontId="7" fillId="37" borderId="21" xfId="47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4" fontId="8" fillId="34" borderId="19" xfId="49" applyNumberFormat="1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 vertical="center" wrapText="1"/>
    </xf>
    <xf numFmtId="0" fontId="19" fillId="34" borderId="56" xfId="49" applyFont="1" applyFill="1" applyBorder="1" applyAlignment="1" applyProtection="1">
      <alignment horizontal="center" vertical="center" wrapText="1"/>
      <protection hidden="1"/>
    </xf>
    <xf numFmtId="49" fontId="13" fillId="0" borderId="17" xfId="0" applyNumberFormat="1" applyFont="1" applyBorder="1" applyAlignment="1">
      <alignment horizontal="left" vertical="center"/>
    </xf>
    <xf numFmtId="0" fontId="8" fillId="0" borderId="27" xfId="49" applyFont="1" applyFill="1" applyBorder="1" applyAlignment="1">
      <alignment horizontal="center" vertical="center"/>
      <protection/>
    </xf>
    <xf numFmtId="0" fontId="8" fillId="0" borderId="57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 wrapText="1"/>
      <protection/>
    </xf>
    <xf numFmtId="4" fontId="8" fillId="34" borderId="0" xfId="49" applyNumberFormat="1" applyFont="1" applyFill="1" applyBorder="1" applyAlignment="1" applyProtection="1">
      <alignment horizontal="center" vertical="center"/>
      <protection locked="0"/>
    </xf>
    <xf numFmtId="177" fontId="8" fillId="0" borderId="58" xfId="47" applyNumberFormat="1" applyFont="1" applyFill="1" applyBorder="1" applyAlignment="1">
      <alignment horizontal="center" vertical="center"/>
    </xf>
    <xf numFmtId="179" fontId="12" fillId="34" borderId="59" xfId="49" applyNumberFormat="1" applyFont="1" applyFill="1" applyBorder="1" applyAlignment="1" applyProtection="1">
      <alignment horizontal="center" vertical="center"/>
      <protection locked="0"/>
    </xf>
    <xf numFmtId="0" fontId="7" fillId="0" borderId="60" xfId="49" applyFont="1" applyFill="1" applyBorder="1" applyAlignment="1">
      <alignment horizontal="left" vertical="center" wrapText="1"/>
      <protection/>
    </xf>
    <xf numFmtId="10" fontId="8" fillId="35" borderId="0" xfId="49" applyNumberFormat="1" applyFont="1" applyFill="1">
      <alignment/>
      <protection/>
    </xf>
    <xf numFmtId="0" fontId="8" fillId="35" borderId="57" xfId="49" applyFont="1" applyFill="1" applyBorder="1" applyAlignment="1">
      <alignment horizontal="center" vertical="center"/>
      <protection/>
    </xf>
    <xf numFmtId="49" fontId="0" fillId="35" borderId="17" xfId="0" applyNumberFormat="1" applyFill="1" applyBorder="1" applyAlignment="1">
      <alignment horizontal="left" vertical="center"/>
    </xf>
    <xf numFmtId="0" fontId="8" fillId="35" borderId="19" xfId="49" applyFont="1" applyFill="1" applyBorder="1" applyAlignment="1">
      <alignment horizontal="left" vertical="center" wrapText="1"/>
      <protection/>
    </xf>
    <xf numFmtId="0" fontId="8" fillId="35" borderId="19" xfId="49" applyFont="1" applyFill="1" applyBorder="1" applyAlignment="1">
      <alignment horizontal="center" vertical="center" wrapText="1"/>
      <protection/>
    </xf>
    <xf numFmtId="4" fontId="8" fillId="35" borderId="17" xfId="49" applyNumberFormat="1" applyFont="1" applyFill="1" applyBorder="1" applyAlignment="1" applyProtection="1">
      <alignment horizontal="center" vertical="center"/>
      <protection locked="0"/>
    </xf>
    <xf numFmtId="177" fontId="8" fillId="35" borderId="21" xfId="47" applyNumberFormat="1" applyFont="1" applyFill="1" applyBorder="1" applyAlignment="1">
      <alignment horizontal="center" vertical="center"/>
    </xf>
    <xf numFmtId="0" fontId="7" fillId="35" borderId="17" xfId="49" applyFont="1" applyFill="1" applyBorder="1" applyAlignment="1">
      <alignment horizontal="left" vertical="center" wrapText="1"/>
      <protection/>
    </xf>
    <xf numFmtId="177" fontId="7" fillId="35" borderId="21" xfId="47" applyNumberFormat="1" applyFont="1" applyFill="1" applyBorder="1" applyAlignment="1">
      <alignment horizontal="center" vertical="center"/>
    </xf>
    <xf numFmtId="0" fontId="7" fillId="35" borderId="19" xfId="49" applyFont="1" applyFill="1" applyBorder="1" applyAlignment="1">
      <alignment horizontal="left" vertical="center" wrapText="1"/>
      <protection/>
    </xf>
    <xf numFmtId="0" fontId="12" fillId="34" borderId="17" xfId="49" applyNumberFormat="1" applyFont="1" applyFill="1" applyBorder="1" applyAlignment="1" applyProtection="1">
      <alignment horizontal="center" vertical="center"/>
      <protection locked="0"/>
    </xf>
    <xf numFmtId="179" fontId="11" fillId="34" borderId="17" xfId="49" applyNumberFormat="1" applyFont="1" applyFill="1" applyBorder="1" applyAlignment="1" applyProtection="1">
      <alignment horizontal="center" vertical="center"/>
      <protection locked="0"/>
    </xf>
    <xf numFmtId="49" fontId="0" fillId="34" borderId="17" xfId="0" applyNumberFormat="1" applyFill="1" applyBorder="1" applyAlignment="1">
      <alignment horizontal="left" vertical="center"/>
    </xf>
    <xf numFmtId="177" fontId="8" fillId="0" borderId="19" xfId="63" applyFont="1" applyFill="1" applyBorder="1" applyAlignment="1">
      <alignment horizontal="center" vertical="center" wrapText="1"/>
    </xf>
    <xf numFmtId="177" fontId="8" fillId="35" borderId="0" xfId="63" applyFont="1" applyFill="1" applyAlignment="1">
      <alignment horizontal="center" vertical="center"/>
    </xf>
    <xf numFmtId="177" fontId="7" fillId="35" borderId="0" xfId="63" applyFont="1" applyFill="1" applyBorder="1" applyAlignment="1">
      <alignment horizontal="center" vertical="center"/>
    </xf>
    <xf numFmtId="177" fontId="7" fillId="36" borderId="25" xfId="63" applyFont="1" applyFill="1" applyBorder="1" applyAlignment="1">
      <alignment horizontal="center" vertical="center"/>
    </xf>
    <xf numFmtId="177" fontId="7" fillId="37" borderId="11" xfId="63" applyFont="1" applyFill="1" applyBorder="1" applyAlignment="1">
      <alignment horizontal="center" vertical="center"/>
    </xf>
    <xf numFmtId="177" fontId="7" fillId="0" borderId="19" xfId="63" applyFont="1" applyFill="1" applyBorder="1" applyAlignment="1">
      <alignment horizontal="center"/>
    </xf>
    <xf numFmtId="177" fontId="8" fillId="35" borderId="19" xfId="63" applyFont="1" applyFill="1" applyBorder="1" applyAlignment="1">
      <alignment horizontal="center" vertical="center" wrapText="1"/>
    </xf>
    <xf numFmtId="177" fontId="8" fillId="0" borderId="61" xfId="63" applyFont="1" applyFill="1" applyBorder="1" applyAlignment="1">
      <alignment horizontal="center" vertical="center" wrapText="1"/>
    </xf>
    <xf numFmtId="177" fontId="8" fillId="37" borderId="19" xfId="63" applyFont="1" applyFill="1" applyBorder="1" applyAlignment="1">
      <alignment horizontal="center" vertical="center" wrapText="1"/>
    </xf>
    <xf numFmtId="177" fontId="8" fillId="35" borderId="0" xfId="63" applyFont="1" applyFill="1" applyBorder="1" applyAlignment="1">
      <alignment horizontal="center" vertical="center"/>
    </xf>
    <xf numFmtId="0" fontId="2" fillId="0" borderId="0" xfId="49" applyFont="1" applyAlignment="1" applyProtection="1">
      <alignment horizontal="center"/>
      <protection hidden="1"/>
    </xf>
    <xf numFmtId="0" fontId="44" fillId="0" borderId="0" xfId="49" applyAlignment="1" applyProtection="1">
      <alignment horizontal="center"/>
      <protection hidden="1"/>
    </xf>
    <xf numFmtId="0" fontId="3" fillId="0" borderId="0" xfId="49" applyFont="1" applyAlignment="1" applyProtection="1">
      <alignment horizontal="center"/>
      <protection hidden="1"/>
    </xf>
    <xf numFmtId="0" fontId="4" fillId="0" borderId="0" xfId="49" applyFont="1" applyBorder="1" applyAlignment="1" applyProtection="1">
      <alignment horizontal="left" vertical="center"/>
      <protection hidden="1"/>
    </xf>
    <xf numFmtId="49" fontId="4" fillId="0" borderId="0" xfId="49" applyNumberFormat="1" applyFont="1" applyBorder="1" applyAlignment="1" applyProtection="1">
      <alignment horizontal="left" vertical="center"/>
      <protection hidden="1"/>
    </xf>
    <xf numFmtId="4" fontId="4" fillId="0" borderId="0" xfId="49" applyNumberFormat="1" applyFont="1" applyFill="1" applyBorder="1" applyAlignment="1" applyProtection="1">
      <alignment horizontal="left" vertical="center"/>
      <protection hidden="1"/>
    </xf>
    <xf numFmtId="49" fontId="4" fillId="0" borderId="0" xfId="49" applyNumberFormat="1" applyFont="1" applyFill="1" applyBorder="1" applyAlignment="1" applyProtection="1">
      <alignment horizontal="left" vertical="center"/>
      <protection hidden="1"/>
    </xf>
    <xf numFmtId="0" fontId="44" fillId="0" borderId="0" xfId="49" applyNumberFormat="1" applyFill="1" applyBorder="1" applyAlignment="1" applyProtection="1">
      <alignment horizontal="left"/>
      <protection hidden="1"/>
    </xf>
    <xf numFmtId="0" fontId="4" fillId="33" borderId="14" xfId="49" applyFont="1" applyFill="1" applyBorder="1" applyAlignment="1" applyProtection="1">
      <alignment/>
      <protection hidden="1"/>
    </xf>
    <xf numFmtId="0" fontId="4" fillId="33" borderId="15" xfId="49" applyFont="1" applyFill="1" applyBorder="1" applyAlignment="1" applyProtection="1">
      <alignment/>
      <protection hidden="1"/>
    </xf>
    <xf numFmtId="0" fontId="4" fillId="33" borderId="53" xfId="49" applyFont="1" applyFill="1" applyBorder="1" applyAlignment="1" applyProtection="1">
      <alignment/>
      <protection hidden="1"/>
    </xf>
    <xf numFmtId="0" fontId="4" fillId="33" borderId="54" xfId="49" applyFont="1" applyFill="1" applyBorder="1" applyAlignment="1" applyProtection="1">
      <alignment/>
      <protection hidden="1"/>
    </xf>
    <xf numFmtId="0" fontId="8" fillId="35" borderId="0" xfId="49" applyNumberFormat="1" applyFont="1" applyFill="1" applyBorder="1" applyAlignment="1">
      <alignment horizontal="center"/>
      <protection/>
    </xf>
    <xf numFmtId="0" fontId="9" fillId="37" borderId="49" xfId="0" applyFont="1" applyFill="1" applyBorder="1" applyAlignment="1">
      <alignment horizontal="left" vertical="center" wrapText="1"/>
    </xf>
    <xf numFmtId="0" fontId="9" fillId="37" borderId="62" xfId="0" applyFont="1" applyFill="1" applyBorder="1" applyAlignment="1">
      <alignment horizontal="left" vertical="center" wrapText="1"/>
    </xf>
    <xf numFmtId="0" fontId="9" fillId="37" borderId="63" xfId="0" applyFont="1" applyFill="1" applyBorder="1" applyAlignment="1">
      <alignment horizontal="left" vertical="center" wrapText="1"/>
    </xf>
    <xf numFmtId="0" fontId="14" fillId="35" borderId="0" xfId="49" applyFont="1" applyFill="1" applyAlignment="1">
      <alignment horizontal="center"/>
      <protection/>
    </xf>
    <xf numFmtId="0" fontId="16" fillId="35" borderId="0" xfId="49" applyFont="1" applyFill="1" applyAlignment="1">
      <alignment horizontal="center"/>
      <protection/>
    </xf>
    <xf numFmtId="0" fontId="7" fillId="35" borderId="0" xfId="49" applyFont="1" applyFill="1" applyBorder="1" applyAlignment="1">
      <alignment horizontal="left" vertical="center"/>
      <protection/>
    </xf>
    <xf numFmtId="49" fontId="16" fillId="35" borderId="0" xfId="49" applyNumberFormat="1" applyFont="1" applyFill="1" applyBorder="1" applyAlignment="1">
      <alignment horizontal="left" vertical="center"/>
      <protection/>
    </xf>
    <xf numFmtId="0" fontId="16" fillId="35" borderId="0" xfId="49" applyFont="1" applyFill="1" applyBorder="1" applyAlignment="1">
      <alignment horizontal="left" vertical="center"/>
      <protection/>
    </xf>
    <xf numFmtId="4" fontId="7" fillId="35" borderId="0" xfId="49" applyNumberFormat="1" applyFont="1" applyFill="1" applyBorder="1" applyAlignment="1">
      <alignment horizontal="left" vertical="center"/>
      <protection/>
    </xf>
    <xf numFmtId="4" fontId="16" fillId="35" borderId="0" xfId="49" applyNumberFormat="1" applyFont="1" applyFill="1" applyBorder="1" applyAlignment="1">
      <alignment horizontal="left" vertical="center"/>
      <protection/>
    </xf>
    <xf numFmtId="0" fontId="7" fillId="35" borderId="0" xfId="49" applyFont="1" applyFill="1" applyBorder="1" applyAlignment="1">
      <alignment horizontal="center" vertical="center"/>
      <protection/>
    </xf>
    <xf numFmtId="0" fontId="8" fillId="35" borderId="0" xfId="49" applyFont="1" applyFill="1" applyBorder="1" applyAlignment="1">
      <alignment horizontal="center" vertical="center"/>
      <protection/>
    </xf>
    <xf numFmtId="0" fontId="7" fillId="33" borderId="15" xfId="49" applyFont="1" applyFill="1" applyBorder="1" applyAlignment="1">
      <alignment horizontal="center" vertical="center"/>
      <protection/>
    </xf>
    <xf numFmtId="0" fontId="7" fillId="33" borderId="51" xfId="49" applyFont="1" applyFill="1" applyBorder="1" applyAlignment="1">
      <alignment horizontal="center" vertical="center"/>
      <protection/>
    </xf>
    <xf numFmtId="0" fontId="8" fillId="0" borderId="64" xfId="49" applyFont="1" applyBorder="1" applyAlignment="1">
      <alignment horizontal="center" vertical="center"/>
      <protection/>
    </xf>
    <xf numFmtId="0" fontId="8" fillId="0" borderId="65" xfId="49" applyFont="1" applyBorder="1" applyAlignment="1">
      <alignment horizontal="center" vertical="center"/>
      <protection/>
    </xf>
    <xf numFmtId="0" fontId="8" fillId="0" borderId="66" xfId="49" applyFont="1" applyBorder="1" applyAlignment="1">
      <alignment horizontal="center" vertical="center"/>
      <protection/>
    </xf>
    <xf numFmtId="0" fontId="7" fillId="33" borderId="67" xfId="49" applyFont="1" applyFill="1" applyBorder="1" applyAlignment="1">
      <alignment horizontal="center" vertical="center"/>
      <protection/>
    </xf>
    <xf numFmtId="0" fontId="7" fillId="33" borderId="68" xfId="49" applyFont="1" applyFill="1" applyBorder="1" applyAlignment="1">
      <alignment horizontal="center" vertical="center"/>
      <protection/>
    </xf>
    <xf numFmtId="0" fontId="7" fillId="33" borderId="69" xfId="49" applyFont="1" applyFill="1" applyBorder="1" applyAlignment="1">
      <alignment horizontal="center" vertical="center"/>
      <protection/>
    </xf>
    <xf numFmtId="0" fontId="14" fillId="35" borderId="0" xfId="49" applyFont="1" applyFill="1" applyAlignment="1" applyProtection="1">
      <alignment horizontal="center"/>
      <protection hidden="1"/>
    </xf>
    <xf numFmtId="0" fontId="8" fillId="35" borderId="0" xfId="49" applyFont="1" applyFill="1" applyAlignment="1" applyProtection="1">
      <alignment horizontal="center"/>
      <protection hidden="1"/>
    </xf>
    <xf numFmtId="49" fontId="17" fillId="35" borderId="0" xfId="49" applyNumberFormat="1" applyFont="1" applyFill="1" applyAlignment="1" applyProtection="1">
      <alignment horizontal="left" vertical="center"/>
      <protection hidden="1"/>
    </xf>
    <xf numFmtId="0" fontId="17" fillId="35" borderId="0" xfId="49" applyNumberFormat="1" applyFont="1" applyFill="1" applyAlignment="1" applyProtection="1">
      <alignment horizontal="left" vertical="center"/>
      <protection hidden="1"/>
    </xf>
    <xf numFmtId="0" fontId="20" fillId="0" borderId="57" xfId="49" applyFont="1" applyBorder="1" applyAlignment="1" applyProtection="1">
      <alignment horizontal="center" vertical="center"/>
      <protection hidden="1"/>
    </xf>
    <xf numFmtId="0" fontId="64" fillId="0" borderId="40" xfId="49" applyFont="1" applyBorder="1" applyAlignment="1" applyProtection="1">
      <alignment horizontal="center" vertical="center"/>
      <protection hidden="1"/>
    </xf>
    <xf numFmtId="177" fontId="20" fillId="0" borderId="59" xfId="49" applyNumberFormat="1" applyFont="1" applyBorder="1" applyAlignment="1" applyProtection="1">
      <alignment vertical="center" wrapText="1"/>
      <protection hidden="1"/>
    </xf>
    <xf numFmtId="0" fontId="64" fillId="0" borderId="41" xfId="49" applyFont="1" applyBorder="1" applyAlignment="1" applyProtection="1">
      <alignment vertical="center" wrapText="1"/>
      <protection hidden="1"/>
    </xf>
    <xf numFmtId="177" fontId="20" fillId="0" borderId="58" xfId="49" applyNumberFormat="1" applyFont="1" applyBorder="1" applyAlignment="1" applyProtection="1">
      <alignment horizontal="right" vertical="center"/>
      <protection hidden="1"/>
    </xf>
    <xf numFmtId="177" fontId="20" fillId="0" borderId="70" xfId="49" applyNumberFormat="1" applyFont="1" applyBorder="1" applyAlignment="1" applyProtection="1">
      <alignment horizontal="right" vertical="center"/>
      <protection hidden="1"/>
    </xf>
    <xf numFmtId="0" fontId="20" fillId="0" borderId="43" xfId="49" applyFont="1" applyBorder="1" applyAlignment="1" applyProtection="1">
      <alignment horizontal="center" vertical="center"/>
      <protection hidden="1"/>
    </xf>
    <xf numFmtId="0" fontId="20" fillId="0" borderId="44" xfId="49" applyFont="1" applyBorder="1" applyAlignment="1" applyProtection="1">
      <alignment vertical="center" wrapText="1"/>
      <protection hidden="1"/>
    </xf>
    <xf numFmtId="177" fontId="20" fillId="0" borderId="71" xfId="49" applyNumberFormat="1" applyFont="1" applyBorder="1" applyAlignment="1" applyProtection="1">
      <alignment horizontal="right" vertical="center"/>
      <protection hidden="1"/>
    </xf>
    <xf numFmtId="0" fontId="19" fillId="39" borderId="10" xfId="49" applyFont="1" applyFill="1" applyBorder="1" applyAlignment="1" applyProtection="1">
      <alignment horizontal="center" vertical="center"/>
      <protection hidden="1"/>
    </xf>
    <xf numFmtId="0" fontId="19" fillId="39" borderId="11" xfId="49" applyFont="1" applyFill="1" applyBorder="1" applyAlignment="1" applyProtection="1">
      <alignment horizontal="center" vertical="center"/>
      <protection hidden="1"/>
    </xf>
    <xf numFmtId="0" fontId="19" fillId="39" borderId="14" xfId="49" applyFont="1" applyFill="1" applyBorder="1" applyAlignment="1" applyProtection="1">
      <alignment horizontal="center" vertical="center"/>
      <protection hidden="1"/>
    </xf>
    <xf numFmtId="0" fontId="19" fillId="39" borderId="15" xfId="49" applyFont="1" applyFill="1" applyBorder="1" applyAlignment="1" applyProtection="1">
      <alignment horizontal="center" vertical="center"/>
      <protection hidden="1"/>
    </xf>
    <xf numFmtId="0" fontId="19" fillId="39" borderId="53" xfId="49" applyFont="1" applyFill="1" applyBorder="1" applyAlignment="1" applyProtection="1">
      <alignment horizontal="center" vertical="center"/>
      <protection hidden="1"/>
    </xf>
    <xf numFmtId="0" fontId="19" fillId="39" borderId="54" xfId="49" applyFont="1" applyFill="1" applyBorder="1" applyAlignment="1" applyProtection="1">
      <alignment horizontal="center" vertical="center"/>
      <protection hidden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3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25"/>
          <c:h val="0.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Planilha!$B$11</c:f>
              <c:strCache>
                <c:ptCount val="1"/>
                <c:pt idx="0">
                  <c:v>CPOS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Planilha!$B$12:$B$181</c:f>
              <c:numCache>
                <c:ptCount val="1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Planilha!$C$11</c:f>
              <c:strCache>
                <c:ptCount val="1"/>
                <c:pt idx="0">
                  <c:v>DESCRIÇÃO DOS SERVIÇOS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Planilha!$C$12:$C$181</c:f>
              <c:numCache>
                <c:ptCount val="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Planilha!$D$11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Planilha!$D$12:$D$181</c:f>
              <c:numCache>
                <c:ptCount val="16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Planilha!$E$11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Planilha!$E$12:$E$181</c:f>
              <c:numCache>
                <c:ptCount val="169"/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3">
                  <c:v>50</c:v>
                </c:pt>
                <c:pt idx="15">
                  <c:v>180</c:v>
                </c:pt>
                <c:pt idx="16">
                  <c:v>180</c:v>
                </c:pt>
                <c:pt idx="17">
                  <c:v>1</c:v>
                </c:pt>
                <c:pt idx="18">
                  <c:v>1</c:v>
                </c:pt>
                <c:pt idx="20">
                  <c:v>24</c:v>
                </c:pt>
                <c:pt idx="22">
                  <c:v>50</c:v>
                </c:pt>
                <c:pt idx="24">
                  <c:v>10</c:v>
                </c:pt>
                <c:pt idx="26">
                  <c:v>10</c:v>
                </c:pt>
                <c:pt idx="28">
                  <c:v>12</c:v>
                </c:pt>
                <c:pt idx="30">
                  <c:v>12</c:v>
                </c:pt>
                <c:pt idx="32">
                  <c:v>20</c:v>
                </c:pt>
                <c:pt idx="33">
                  <c:v>10</c:v>
                </c:pt>
                <c:pt idx="35">
                  <c:v>300</c:v>
                </c:pt>
                <c:pt idx="36">
                  <c:v>100</c:v>
                </c:pt>
                <c:pt idx="38">
                  <c:v>12</c:v>
                </c:pt>
                <c:pt idx="40">
                  <c:v>12</c:v>
                </c:pt>
                <c:pt idx="42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8">
                  <c:v>6</c:v>
                </c:pt>
                <c:pt idx="49">
                  <c:v>3</c:v>
                </c:pt>
                <c:pt idx="51">
                  <c:v>10</c:v>
                </c:pt>
                <c:pt idx="53">
                  <c:v>3</c:v>
                </c:pt>
                <c:pt idx="54">
                  <c:v>2</c:v>
                </c:pt>
                <c:pt idx="56">
                  <c:v>50</c:v>
                </c:pt>
                <c:pt idx="58">
                  <c:v>300</c:v>
                </c:pt>
                <c:pt idx="60">
                  <c:v>10</c:v>
                </c:pt>
                <c:pt idx="61">
                  <c:v>4000</c:v>
                </c:pt>
                <c:pt idx="63">
                  <c:v>4000</c:v>
                </c:pt>
                <c:pt idx="65">
                  <c:v>4.32</c:v>
                </c:pt>
                <c:pt idx="66">
                  <c:v>1.6</c:v>
                </c:pt>
                <c:pt idx="67">
                  <c:v>3.36</c:v>
                </c:pt>
                <c:pt idx="68">
                  <c:v>7</c:v>
                </c:pt>
                <c:pt idx="69">
                  <c:v>17</c:v>
                </c:pt>
                <c:pt idx="70">
                  <c:v>4</c:v>
                </c:pt>
                <c:pt idx="73">
                  <c:v>1</c:v>
                </c:pt>
                <c:pt idx="74">
                  <c:v>20</c:v>
                </c:pt>
                <c:pt idx="75">
                  <c:v>30</c:v>
                </c:pt>
                <c:pt idx="76">
                  <c:v>1</c:v>
                </c:pt>
                <c:pt idx="77">
                  <c:v>3</c:v>
                </c:pt>
                <c:pt idx="78">
                  <c:v>1</c:v>
                </c:pt>
                <c:pt idx="79">
                  <c:v>5</c:v>
                </c:pt>
                <c:pt idx="80">
                  <c:v>1</c:v>
                </c:pt>
                <c:pt idx="81">
                  <c:v>6</c:v>
                </c:pt>
                <c:pt idx="82">
                  <c:v>6</c:v>
                </c:pt>
                <c:pt idx="83">
                  <c:v>12</c:v>
                </c:pt>
                <c:pt idx="84">
                  <c:v>30</c:v>
                </c:pt>
                <c:pt idx="85">
                  <c:v>200</c:v>
                </c:pt>
                <c:pt idx="86">
                  <c:v>2</c:v>
                </c:pt>
                <c:pt idx="87">
                  <c:v>1</c:v>
                </c:pt>
                <c:pt idx="88">
                  <c:v>2</c:v>
                </c:pt>
                <c:pt idx="89">
                  <c:v>6</c:v>
                </c:pt>
                <c:pt idx="90">
                  <c:v>6</c:v>
                </c:pt>
                <c:pt idx="91">
                  <c:v>12</c:v>
                </c:pt>
                <c:pt idx="92">
                  <c:v>30</c:v>
                </c:pt>
                <c:pt idx="93">
                  <c:v>1</c:v>
                </c:pt>
                <c:pt idx="94">
                  <c:v>20</c:v>
                </c:pt>
                <c:pt idx="96">
                  <c:v>1</c:v>
                </c:pt>
                <c:pt idx="97">
                  <c:v>12</c:v>
                </c:pt>
                <c:pt idx="98">
                  <c:v>3</c:v>
                </c:pt>
                <c:pt idx="99">
                  <c:v>1</c:v>
                </c:pt>
                <c:pt idx="100">
                  <c:v>4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4</c:v>
                </c:pt>
                <c:pt idx="110">
                  <c:v>30</c:v>
                </c:pt>
                <c:pt idx="111">
                  <c:v>1</c:v>
                </c:pt>
                <c:pt idx="112">
                  <c:v>2</c:v>
                </c:pt>
                <c:pt idx="113">
                  <c:v>10</c:v>
                </c:pt>
                <c:pt idx="114">
                  <c:v>15</c:v>
                </c:pt>
                <c:pt idx="115">
                  <c:v>75</c:v>
                </c:pt>
                <c:pt idx="116">
                  <c:v>50</c:v>
                </c:pt>
                <c:pt idx="117">
                  <c:v>180</c:v>
                </c:pt>
                <c:pt idx="118">
                  <c:v>500</c:v>
                </c:pt>
                <c:pt idx="119">
                  <c:v>24</c:v>
                </c:pt>
                <c:pt idx="120">
                  <c:v>50</c:v>
                </c:pt>
                <c:pt idx="121">
                  <c:v>50</c:v>
                </c:pt>
                <c:pt idx="122">
                  <c:v>1</c:v>
                </c:pt>
                <c:pt idx="123">
                  <c:v>6</c:v>
                </c:pt>
                <c:pt idx="124">
                  <c:v>2</c:v>
                </c:pt>
                <c:pt idx="125">
                  <c:v>16</c:v>
                </c:pt>
                <c:pt idx="126">
                  <c:v>2</c:v>
                </c:pt>
                <c:pt idx="127">
                  <c:v>6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6</c:v>
                </c:pt>
                <c:pt idx="140">
                  <c:v>3</c:v>
                </c:pt>
                <c:pt idx="141">
                  <c:v>3</c:v>
                </c:pt>
                <c:pt idx="142">
                  <c:v>20</c:v>
                </c:pt>
                <c:pt idx="143">
                  <c:v>12</c:v>
                </c:pt>
                <c:pt idx="144">
                  <c:v>48</c:v>
                </c:pt>
                <c:pt idx="145">
                  <c:v>9</c:v>
                </c:pt>
                <c:pt idx="146">
                  <c:v>9</c:v>
                </c:pt>
                <c:pt idx="147">
                  <c:v>3</c:v>
                </c:pt>
                <c:pt idx="148">
                  <c:v>3</c:v>
                </c:pt>
                <c:pt idx="149">
                  <c:v>1</c:v>
                </c:pt>
                <c:pt idx="151">
                  <c:v>1</c:v>
                </c:pt>
                <c:pt idx="153">
                  <c:v>6</c:v>
                </c:pt>
                <c:pt idx="154">
                  <c:v>160</c:v>
                </c:pt>
                <c:pt idx="155">
                  <c:v>4</c:v>
                </c:pt>
                <c:pt idx="156">
                  <c:v>25</c:v>
                </c:pt>
                <c:pt idx="157">
                  <c:v>24</c:v>
                </c:pt>
                <c:pt idx="158">
                  <c:v>9</c:v>
                </c:pt>
                <c:pt idx="159">
                  <c:v>1</c:v>
                </c:pt>
                <c:pt idx="160">
                  <c:v>3</c:v>
                </c:pt>
                <c:pt idx="161">
                  <c:v>4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</c:numCache>
            </c:numRef>
          </c:val>
        </c:ser>
        <c:ser>
          <c:idx val="4"/>
          <c:order val="4"/>
          <c:tx>
            <c:strRef>
              <c:f>Planilha!$F$11</c:f>
              <c:strCache>
                <c:ptCount val="1"/>
                <c:pt idx="0">
                  <c:v>Vlr. Unit.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Planilha!$F$12:$F$181</c:f>
              <c:numCache>
                <c:ptCount val="169"/>
              </c:numCache>
            </c:numRef>
          </c:val>
        </c:ser>
        <c:ser>
          <c:idx val="5"/>
          <c:order val="5"/>
          <c:tx>
            <c:strRef>
              <c:f>Planilha!$G$11</c:f>
              <c:strCache>
                <c:ptCount val="1"/>
                <c:pt idx="0">
                  <c:v>Vlr. Total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Planilha!$G$12:$G$181</c:f>
              <c:numCache>
                <c:ptCount val="16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</c:numCache>
            </c:numRef>
          </c:val>
        </c:ser>
        <c:axId val="4436592"/>
        <c:axId val="39929329"/>
      </c:barChart>
      <c:catAx>
        <c:axId val="443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29329"/>
        <c:crosses val="autoZero"/>
        <c:auto val="1"/>
        <c:lblOffset val="100"/>
        <c:tickLblSkip val="4"/>
        <c:noMultiLvlLbl val="0"/>
      </c:catAx>
      <c:valAx>
        <c:axId val="39929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3955"/>
          <c:w val="0.142"/>
          <c:h val="0.2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Chart 1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2.8515625" style="2" customWidth="1"/>
    <col min="2" max="2" width="8.7109375" style="4" customWidth="1"/>
    <col min="3" max="3" width="36.00390625" style="2" bestFit="1" customWidth="1"/>
    <col min="4" max="4" width="13.00390625" style="2" bestFit="1" customWidth="1"/>
    <col min="5" max="16384" width="9.140625" style="2" customWidth="1"/>
  </cols>
  <sheetData>
    <row r="1" spans="1:7" ht="15">
      <c r="A1" s="8"/>
      <c r="B1" s="9"/>
      <c r="C1" s="10"/>
      <c r="D1" s="11"/>
      <c r="E1" s="12"/>
      <c r="F1" s="13"/>
      <c r="G1" s="13"/>
    </row>
    <row r="2" spans="1:7" ht="18">
      <c r="A2" s="182" t="s">
        <v>7</v>
      </c>
      <c r="B2" s="183"/>
      <c r="C2" s="183"/>
      <c r="D2" s="183"/>
      <c r="E2" s="4"/>
      <c r="F2" s="1"/>
      <c r="G2" s="1"/>
    </row>
    <row r="3" spans="1:7" ht="15">
      <c r="A3" s="184" t="s">
        <v>8</v>
      </c>
      <c r="B3" s="184"/>
      <c r="C3" s="184"/>
      <c r="D3" s="184"/>
      <c r="E3" s="3"/>
      <c r="F3" s="3"/>
      <c r="G3" s="3"/>
    </row>
    <row r="4" spans="1:7" ht="15">
      <c r="A4" s="184" t="s">
        <v>9</v>
      </c>
      <c r="B4" s="184"/>
      <c r="C4" s="184"/>
      <c r="D4" s="184"/>
      <c r="E4" s="3"/>
      <c r="F4" s="3"/>
      <c r="G4" s="3"/>
    </row>
    <row r="5" spans="1:7" ht="15">
      <c r="A5" s="8"/>
      <c r="B5" s="9"/>
      <c r="C5" s="3"/>
      <c r="D5" s="14"/>
      <c r="E5" s="14"/>
      <c r="F5" s="15"/>
      <c r="G5" s="13"/>
    </row>
    <row r="6" spans="1:7" ht="15.75">
      <c r="A6" s="185" t="s">
        <v>10</v>
      </c>
      <c r="B6" s="185"/>
      <c r="C6" s="186" t="s">
        <v>27</v>
      </c>
      <c r="D6" s="186"/>
      <c r="E6" s="14"/>
      <c r="F6" s="15"/>
      <c r="G6" s="13"/>
    </row>
    <row r="7" spans="1:7" ht="15.75">
      <c r="A7" s="187" t="s">
        <v>11</v>
      </c>
      <c r="B7" s="187"/>
      <c r="C7" s="188" t="s">
        <v>28</v>
      </c>
      <c r="D7" s="188"/>
      <c r="E7" s="14"/>
      <c r="F7" s="15"/>
      <c r="G7" s="13"/>
    </row>
    <row r="8" spans="1:7" ht="15.75">
      <c r="A8" s="16"/>
      <c r="B8" s="16"/>
      <c r="C8" s="17"/>
      <c r="D8" s="17"/>
      <c r="E8" s="14"/>
      <c r="F8" s="15"/>
      <c r="G8" s="13"/>
    </row>
    <row r="9" spans="1:7" ht="15">
      <c r="A9" s="189">
        <f>Planilha!A9</f>
        <v>0</v>
      </c>
      <c r="B9" s="189"/>
      <c r="C9" s="189"/>
      <c r="D9" s="189"/>
      <c r="E9" s="14"/>
      <c r="F9" s="15"/>
      <c r="G9" s="13"/>
    </row>
    <row r="10" spans="1:7" ht="15.75">
      <c r="A10" s="18"/>
      <c r="B10" s="19"/>
      <c r="C10" s="20"/>
      <c r="D10" s="14"/>
      <c r="E10" s="14"/>
      <c r="F10" s="15"/>
      <c r="G10" s="13"/>
    </row>
    <row r="11" ht="16.5" thickBot="1">
      <c r="C11" s="21" t="s">
        <v>21</v>
      </c>
    </row>
    <row r="12" spans="2:4" ht="15.75">
      <c r="B12" s="5" t="s">
        <v>12</v>
      </c>
      <c r="C12" s="6" t="s">
        <v>13</v>
      </c>
      <c r="D12" s="22" t="s">
        <v>14</v>
      </c>
    </row>
    <row r="13" spans="2:4" ht="15.75">
      <c r="B13" s="23">
        <v>1</v>
      </c>
      <c r="C13" s="24" t="s">
        <v>155</v>
      </c>
      <c r="D13" s="25" t="e">
        <v>#N/A</v>
      </c>
    </row>
    <row r="14" spans="2:4" ht="15.75">
      <c r="B14" s="23"/>
      <c r="C14" s="26"/>
      <c r="D14" s="25"/>
    </row>
    <row r="15" spans="2:4" ht="15.75">
      <c r="B15" s="23"/>
      <c r="C15" s="26"/>
      <c r="D15" s="25"/>
    </row>
    <row r="16" spans="2:4" ht="15.75">
      <c r="B16" s="23"/>
      <c r="C16" s="26"/>
      <c r="D16" s="25"/>
    </row>
    <row r="17" spans="2:4" ht="15.75">
      <c r="B17" s="23"/>
      <c r="C17" s="26"/>
      <c r="D17" s="25"/>
    </row>
    <row r="18" spans="2:4" ht="15.75">
      <c r="B18" s="23"/>
      <c r="C18" s="26"/>
      <c r="D18" s="25"/>
    </row>
    <row r="19" spans="2:4" ht="15.75">
      <c r="B19" s="23"/>
      <c r="C19" s="26"/>
      <c r="D19" s="25"/>
    </row>
    <row r="20" spans="2:4" ht="15.75">
      <c r="B20" s="23"/>
      <c r="C20" s="26"/>
      <c r="D20" s="25"/>
    </row>
    <row r="21" spans="2:4" ht="15.75">
      <c r="B21" s="23"/>
      <c r="C21" s="26"/>
      <c r="D21" s="25"/>
    </row>
    <row r="22" spans="2:4" ht="15.75">
      <c r="B22" s="23"/>
      <c r="C22" s="26"/>
      <c r="D22" s="25"/>
    </row>
    <row r="23" spans="2:4" ht="15.75">
      <c r="B23" s="23"/>
      <c r="C23" s="26"/>
      <c r="D23" s="25"/>
    </row>
    <row r="24" spans="2:4" ht="15.75">
      <c r="B24" s="23"/>
      <c r="C24" s="26"/>
      <c r="D24" s="25"/>
    </row>
    <row r="25" spans="2:4" ht="15.75">
      <c r="B25" s="23"/>
      <c r="C25" s="26"/>
      <c r="D25" s="25"/>
    </row>
    <row r="26" spans="2:4" ht="15.75">
      <c r="B26" s="23"/>
      <c r="C26" s="26"/>
      <c r="D26" s="25"/>
    </row>
    <row r="27" spans="2:4" ht="15.75">
      <c r="B27" s="23"/>
      <c r="C27" s="26"/>
      <c r="D27" s="25"/>
    </row>
    <row r="28" spans="2:4" ht="15.75">
      <c r="B28" s="23"/>
      <c r="C28" s="26"/>
      <c r="D28" s="25"/>
    </row>
    <row r="29" spans="2:4" ht="15.75">
      <c r="B29" s="23"/>
      <c r="C29" s="26"/>
      <c r="D29" s="25"/>
    </row>
    <row r="30" spans="2:4" ht="15.75">
      <c r="B30" s="23"/>
      <c r="C30" s="26"/>
      <c r="D30" s="25"/>
    </row>
    <row r="31" spans="2:4" ht="15.75">
      <c r="B31" s="23"/>
      <c r="C31" s="26"/>
      <c r="D31" s="25"/>
    </row>
    <row r="32" spans="2:4" ht="15.75">
      <c r="B32" s="23"/>
      <c r="C32" s="26"/>
      <c r="D32" s="25"/>
    </row>
    <row r="33" spans="2:4" ht="15.75">
      <c r="B33" s="23"/>
      <c r="C33" s="26"/>
      <c r="D33" s="27"/>
    </row>
    <row r="34" spans="2:4" ht="15.75">
      <c r="B34" s="190" t="s">
        <v>6</v>
      </c>
      <c r="C34" s="191"/>
      <c r="D34" s="28" t="e">
        <f>SUM(D13:D33)</f>
        <v>#N/A</v>
      </c>
    </row>
    <row r="35" spans="2:4" ht="15.75">
      <c r="B35" s="190" t="s">
        <v>19</v>
      </c>
      <c r="C35" s="191"/>
      <c r="D35" s="28" t="e">
        <f>D34*0.3</f>
        <v>#N/A</v>
      </c>
    </row>
    <row r="36" spans="2:4" ht="16.5" thickBot="1">
      <c r="B36" s="192" t="s">
        <v>20</v>
      </c>
      <c r="C36" s="193"/>
      <c r="D36" s="7" t="e">
        <f>D34+D35</f>
        <v>#N/A</v>
      </c>
    </row>
  </sheetData>
  <sheetProtection/>
  <mergeCells count="11">
    <mergeCell ref="A9:D9"/>
    <mergeCell ref="B34:C34"/>
    <mergeCell ref="B35:C35"/>
    <mergeCell ref="B36:C36"/>
    <mergeCell ref="A2:D2"/>
    <mergeCell ref="A3:D3"/>
    <mergeCell ref="A4:D4"/>
    <mergeCell ref="A6:B6"/>
    <mergeCell ref="C6:D6"/>
    <mergeCell ref="A7:B7"/>
    <mergeCell ref="C7:D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218"/>
  <sheetViews>
    <sheetView tabSelected="1" view="pageBreakPreview" zoomScale="90" zoomScaleSheetLayoutView="90" zoomScalePageLayoutView="0" workbookViewId="0" topLeftCell="A82">
      <selection activeCell="K89" sqref="K89"/>
    </sheetView>
  </sheetViews>
  <sheetFormatPr defaultColWidth="9.140625" defaultRowHeight="12.75"/>
  <cols>
    <col min="1" max="1" width="6.421875" style="39" bestFit="1" customWidth="1"/>
    <col min="2" max="2" width="9.57421875" style="40" bestFit="1" customWidth="1"/>
    <col min="3" max="3" width="87.57421875" style="41" customWidth="1"/>
    <col min="4" max="4" width="10.7109375" style="42" customWidth="1"/>
    <col min="5" max="5" width="9.8515625" style="43" bestFit="1" customWidth="1"/>
    <col min="6" max="6" width="11.8515625" style="173" bestFit="1" customWidth="1"/>
    <col min="7" max="7" width="14.140625" style="44" bestFit="1" customWidth="1"/>
    <col min="8" max="8" width="5.7109375" style="46" hidden="1" customWidth="1"/>
    <col min="9" max="9" width="17.28125" style="46" customWidth="1"/>
    <col min="10" max="10" width="12.28125" style="46" bestFit="1" customWidth="1"/>
    <col min="11" max="16384" width="9.140625" style="46" customWidth="1"/>
  </cols>
  <sheetData>
    <row r="1" spans="8:226" ht="13.5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pans="1:226" ht="18">
      <c r="A2" s="198" t="s">
        <v>516</v>
      </c>
      <c r="B2" s="198"/>
      <c r="C2" s="198"/>
      <c r="D2" s="198"/>
      <c r="E2" s="198"/>
      <c r="F2" s="198"/>
      <c r="G2" s="19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pans="1:226" ht="15.75">
      <c r="A3" s="199"/>
      <c r="B3" s="199"/>
      <c r="C3" s="199"/>
      <c r="D3" s="199"/>
      <c r="E3" s="199"/>
      <c r="F3" s="199"/>
      <c r="G3" s="199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pans="1:226" ht="15.75">
      <c r="A4" s="199"/>
      <c r="B4" s="199"/>
      <c r="C4" s="199"/>
      <c r="D4" s="199"/>
      <c r="E4" s="199"/>
      <c r="F4" s="199"/>
      <c r="G4" s="19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pans="3:226" ht="13.5">
      <c r="C5" s="47"/>
      <c r="D5" s="48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pans="1:226" ht="15">
      <c r="A6" s="200"/>
      <c r="B6" s="200"/>
      <c r="C6" s="201" t="s">
        <v>328</v>
      </c>
      <c r="D6" s="202"/>
      <c r="E6" s="202"/>
      <c r="F6" s="202"/>
      <c r="G6" s="202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pans="1:226" ht="15">
      <c r="A7" s="203"/>
      <c r="B7" s="203"/>
      <c r="C7" s="204" t="s">
        <v>329</v>
      </c>
      <c r="D7" s="204"/>
      <c r="E7" s="204"/>
      <c r="F7" s="204"/>
      <c r="G7" s="20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</row>
    <row r="8" spans="1:226" ht="13.5">
      <c r="A8" s="49"/>
      <c r="B8" s="49"/>
      <c r="C8" s="49"/>
      <c r="D8" s="136"/>
      <c r="E8" s="50"/>
      <c r="F8" s="174"/>
      <c r="G8" s="4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pans="1:226" ht="13.5">
      <c r="A9" s="194"/>
      <c r="B9" s="194"/>
      <c r="C9" s="194"/>
      <c r="D9" s="194"/>
      <c r="E9" s="194"/>
      <c r="F9" s="194"/>
      <c r="G9" s="19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pans="2:226" ht="14.25" thickBot="1">
      <c r="B10" s="51"/>
      <c r="C10" s="52"/>
      <c r="D10" s="4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pans="1:7" ht="30" customHeight="1" thickBot="1">
      <c r="A11" s="66" t="s">
        <v>22</v>
      </c>
      <c r="B11" s="67" t="s">
        <v>23</v>
      </c>
      <c r="C11" s="68" t="s">
        <v>57</v>
      </c>
      <c r="D11" s="69" t="s">
        <v>0</v>
      </c>
      <c r="E11" s="70" t="s">
        <v>24</v>
      </c>
      <c r="F11" s="175" t="s">
        <v>25</v>
      </c>
      <c r="G11" s="71" t="s">
        <v>26</v>
      </c>
    </row>
    <row r="12" spans="1:7" s="53" customFormat="1" ht="30" customHeight="1">
      <c r="A12" s="77">
        <v>1</v>
      </c>
      <c r="B12" s="78"/>
      <c r="C12" s="107" t="s">
        <v>420</v>
      </c>
      <c r="D12" s="79"/>
      <c r="E12" s="108"/>
      <c r="F12" s="176"/>
      <c r="G12" s="80">
        <f>SUM(G14:G82)</f>
        <v>0</v>
      </c>
    </row>
    <row r="13" spans="1:9" ht="30" customHeight="1">
      <c r="A13" s="72" t="s">
        <v>29</v>
      </c>
      <c r="B13" s="55" t="s">
        <v>58</v>
      </c>
      <c r="C13" s="147" t="s">
        <v>434</v>
      </c>
      <c r="D13" s="74"/>
      <c r="E13" s="75"/>
      <c r="F13" s="177"/>
      <c r="G13" s="76"/>
      <c r="I13" s="54"/>
    </row>
    <row r="14" spans="1:9" ht="33.75" customHeight="1">
      <c r="A14" s="152" t="s">
        <v>311</v>
      </c>
      <c r="B14" s="59" t="s">
        <v>158</v>
      </c>
      <c r="C14" s="135" t="s">
        <v>372</v>
      </c>
      <c r="D14" s="137" t="s">
        <v>333</v>
      </c>
      <c r="E14" s="60">
        <v>1</v>
      </c>
      <c r="F14" s="172"/>
      <c r="G14" s="61">
        <f aca="true" t="shared" si="0" ref="G14:G19">E14*F14</f>
        <v>0</v>
      </c>
      <c r="I14" s="54"/>
    </row>
    <row r="15" spans="1:9" ht="30" customHeight="1">
      <c r="A15" s="152" t="s">
        <v>312</v>
      </c>
      <c r="B15" s="59" t="s">
        <v>159</v>
      </c>
      <c r="C15" s="135" t="s">
        <v>160</v>
      </c>
      <c r="D15" s="137" t="s">
        <v>333</v>
      </c>
      <c r="E15" s="60">
        <v>2</v>
      </c>
      <c r="F15" s="172"/>
      <c r="G15" s="61">
        <f t="shared" si="0"/>
        <v>0</v>
      </c>
      <c r="I15" s="54"/>
    </row>
    <row r="16" spans="1:9" ht="30" customHeight="1">
      <c r="A16" s="152" t="s">
        <v>313</v>
      </c>
      <c r="B16" s="59" t="s">
        <v>165</v>
      </c>
      <c r="C16" s="135" t="s">
        <v>166</v>
      </c>
      <c r="D16" s="137" t="s">
        <v>333</v>
      </c>
      <c r="E16" s="60">
        <v>6</v>
      </c>
      <c r="F16" s="172"/>
      <c r="G16" s="61">
        <f t="shared" si="0"/>
        <v>0</v>
      </c>
      <c r="I16" s="54"/>
    </row>
    <row r="17" spans="1:9" ht="30" customHeight="1">
      <c r="A17" s="152" t="s">
        <v>386</v>
      </c>
      <c r="B17" s="59" t="s">
        <v>157</v>
      </c>
      <c r="C17" s="135" t="s">
        <v>371</v>
      </c>
      <c r="D17" s="137" t="s">
        <v>333</v>
      </c>
      <c r="E17" s="60">
        <v>1</v>
      </c>
      <c r="F17" s="172"/>
      <c r="G17" s="61">
        <f t="shared" si="0"/>
        <v>0</v>
      </c>
      <c r="I17" s="54"/>
    </row>
    <row r="18" spans="1:9" ht="30" customHeight="1">
      <c r="A18" s="152" t="s">
        <v>387</v>
      </c>
      <c r="B18" s="59" t="s">
        <v>163</v>
      </c>
      <c r="C18" s="135" t="s">
        <v>164</v>
      </c>
      <c r="D18" s="137" t="s">
        <v>333</v>
      </c>
      <c r="E18" s="60">
        <v>1</v>
      </c>
      <c r="F18" s="172"/>
      <c r="G18" s="61">
        <f t="shared" si="0"/>
        <v>0</v>
      </c>
      <c r="I18" s="54"/>
    </row>
    <row r="19" spans="1:9" ht="30" customHeight="1">
      <c r="A19" s="152" t="s">
        <v>388</v>
      </c>
      <c r="B19" s="145" t="s">
        <v>161</v>
      </c>
      <c r="C19" s="135" t="s">
        <v>162</v>
      </c>
      <c r="D19" s="137" t="s">
        <v>333</v>
      </c>
      <c r="E19" s="148">
        <v>3</v>
      </c>
      <c r="F19" s="172"/>
      <c r="G19" s="61">
        <f t="shared" si="0"/>
        <v>0</v>
      </c>
      <c r="I19" s="54"/>
    </row>
    <row r="20" spans="1:9" ht="30" customHeight="1">
      <c r="A20" s="72" t="s">
        <v>30</v>
      </c>
      <c r="B20" s="55" t="s">
        <v>59</v>
      </c>
      <c r="C20" s="73" t="s">
        <v>167</v>
      </c>
      <c r="D20" s="74"/>
      <c r="E20" s="75"/>
      <c r="F20" s="177"/>
      <c r="G20" s="76"/>
      <c r="I20" s="54"/>
    </row>
    <row r="21" spans="1:9" ht="30" customHeight="1">
      <c r="A21" s="85" t="s">
        <v>389</v>
      </c>
      <c r="B21" s="59" t="s">
        <v>60</v>
      </c>
      <c r="C21" s="162" t="s">
        <v>373</v>
      </c>
      <c r="D21" s="163" t="s">
        <v>338</v>
      </c>
      <c r="E21" s="164">
        <v>5</v>
      </c>
      <c r="F21" s="178"/>
      <c r="G21" s="165">
        <f aca="true" t="shared" si="1" ref="G21:G52">E21*F21</f>
        <v>0</v>
      </c>
      <c r="I21" s="54"/>
    </row>
    <row r="22" spans="1:9" ht="30" customHeight="1">
      <c r="A22" s="85" t="s">
        <v>390</v>
      </c>
      <c r="B22" s="59" t="s">
        <v>168</v>
      </c>
      <c r="C22" s="162" t="s">
        <v>374</v>
      </c>
      <c r="D22" s="163" t="s">
        <v>338</v>
      </c>
      <c r="E22" s="164">
        <v>5</v>
      </c>
      <c r="F22" s="178"/>
      <c r="G22" s="165">
        <f>E22*F22</f>
        <v>0</v>
      </c>
      <c r="I22" s="54"/>
    </row>
    <row r="23" spans="1:9" ht="30" customHeight="1">
      <c r="A23" s="85" t="s">
        <v>391</v>
      </c>
      <c r="B23" s="59" t="s">
        <v>169</v>
      </c>
      <c r="C23" s="162" t="s">
        <v>170</v>
      </c>
      <c r="D23" s="163" t="s">
        <v>338</v>
      </c>
      <c r="E23" s="164">
        <v>5</v>
      </c>
      <c r="F23" s="178"/>
      <c r="G23" s="165">
        <f>E23*F23</f>
        <v>0</v>
      </c>
      <c r="I23" s="54"/>
    </row>
    <row r="24" spans="1:9" ht="30" customHeight="1">
      <c r="A24" s="56" t="s">
        <v>31</v>
      </c>
      <c r="B24" s="62" t="s">
        <v>61</v>
      </c>
      <c r="C24" s="73" t="s">
        <v>392</v>
      </c>
      <c r="D24" s="137"/>
      <c r="E24" s="60"/>
      <c r="F24" s="172"/>
      <c r="G24" s="61"/>
      <c r="I24" s="54"/>
    </row>
    <row r="25" spans="1:9" ht="30" customHeight="1">
      <c r="A25" s="85" t="s">
        <v>425</v>
      </c>
      <c r="B25" s="59" t="s">
        <v>62</v>
      </c>
      <c r="C25" s="162" t="s">
        <v>171</v>
      </c>
      <c r="D25" s="163" t="s">
        <v>334</v>
      </c>
      <c r="E25" s="164">
        <v>50</v>
      </c>
      <c r="F25" s="178"/>
      <c r="G25" s="165">
        <f t="shared" si="1"/>
        <v>0</v>
      </c>
      <c r="I25" s="54"/>
    </row>
    <row r="26" spans="1:9" ht="30" customHeight="1">
      <c r="A26" s="85" t="s">
        <v>32</v>
      </c>
      <c r="B26" s="62" t="s">
        <v>63</v>
      </c>
      <c r="C26" s="168" t="s">
        <v>426</v>
      </c>
      <c r="D26" s="163"/>
      <c r="E26" s="164"/>
      <c r="F26" s="178"/>
      <c r="G26" s="165"/>
      <c r="I26" s="54"/>
    </row>
    <row r="27" spans="1:9" ht="30" customHeight="1">
      <c r="A27" s="85" t="s">
        <v>427</v>
      </c>
      <c r="B27" s="171" t="s">
        <v>172</v>
      </c>
      <c r="C27" s="162" t="s">
        <v>173</v>
      </c>
      <c r="D27" s="163" t="s">
        <v>335</v>
      </c>
      <c r="E27" s="164">
        <v>180</v>
      </c>
      <c r="F27" s="178"/>
      <c r="G27" s="165">
        <f>E27*F27</f>
        <v>0</v>
      </c>
      <c r="I27" s="54"/>
    </row>
    <row r="28" spans="1:9" ht="30" customHeight="1">
      <c r="A28" s="58" t="s">
        <v>428</v>
      </c>
      <c r="B28" s="59" t="s">
        <v>174</v>
      </c>
      <c r="C28" s="135" t="s">
        <v>175</v>
      </c>
      <c r="D28" s="137" t="s">
        <v>339</v>
      </c>
      <c r="E28" s="60">
        <v>180</v>
      </c>
      <c r="F28" s="172"/>
      <c r="G28" s="61">
        <f t="shared" si="1"/>
        <v>0</v>
      </c>
      <c r="I28" s="54"/>
    </row>
    <row r="29" spans="1:10" ht="30" customHeight="1">
      <c r="A29" s="58" t="s">
        <v>33</v>
      </c>
      <c r="B29" s="59"/>
      <c r="C29" s="135" t="s">
        <v>424</v>
      </c>
      <c r="D29" s="137" t="s">
        <v>310</v>
      </c>
      <c r="E29" s="60">
        <v>1</v>
      </c>
      <c r="F29" s="172"/>
      <c r="G29" s="61">
        <f t="shared" si="1"/>
        <v>0</v>
      </c>
      <c r="I29" s="54"/>
      <c r="J29" s="159"/>
    </row>
    <row r="30" spans="1:9" ht="30" customHeight="1">
      <c r="A30" s="85" t="s">
        <v>34</v>
      </c>
      <c r="B30" s="59"/>
      <c r="C30" s="162" t="s">
        <v>385</v>
      </c>
      <c r="D30" s="163" t="s">
        <v>338</v>
      </c>
      <c r="E30" s="164">
        <v>1</v>
      </c>
      <c r="F30" s="178"/>
      <c r="G30" s="165">
        <f t="shared" si="1"/>
        <v>0</v>
      </c>
      <c r="I30" s="54"/>
    </row>
    <row r="31" spans="1:9" s="53" customFormat="1" ht="30" customHeight="1">
      <c r="A31" s="56" t="s">
        <v>393</v>
      </c>
      <c r="B31" s="29" t="s">
        <v>64</v>
      </c>
      <c r="C31" s="73" t="s">
        <v>176</v>
      </c>
      <c r="D31" s="137"/>
      <c r="E31" s="57"/>
      <c r="F31" s="172"/>
      <c r="G31" s="61"/>
      <c r="I31" s="54"/>
    </row>
    <row r="32" spans="1:9" ht="30" customHeight="1">
      <c r="A32" s="58" t="s">
        <v>394</v>
      </c>
      <c r="B32" s="59" t="s">
        <v>65</v>
      </c>
      <c r="C32" s="135" t="s">
        <v>177</v>
      </c>
      <c r="D32" s="137" t="s">
        <v>334</v>
      </c>
      <c r="E32" s="60">
        <v>24</v>
      </c>
      <c r="F32" s="172"/>
      <c r="G32" s="61">
        <f t="shared" si="1"/>
        <v>0</v>
      </c>
      <c r="I32" s="54"/>
    </row>
    <row r="33" spans="1:9" ht="30" customHeight="1">
      <c r="A33" s="56" t="s">
        <v>395</v>
      </c>
      <c r="B33" s="29" t="s">
        <v>66</v>
      </c>
      <c r="C33" s="73" t="s">
        <v>178</v>
      </c>
      <c r="D33" s="137"/>
      <c r="E33" s="60"/>
      <c r="F33" s="172"/>
      <c r="G33" s="61"/>
      <c r="I33" s="54"/>
    </row>
    <row r="34" spans="1:9" ht="30" customHeight="1">
      <c r="A34" s="58" t="s">
        <v>396</v>
      </c>
      <c r="B34" s="138" t="s">
        <v>67</v>
      </c>
      <c r="C34" s="135" t="s">
        <v>179</v>
      </c>
      <c r="D34" s="137" t="s">
        <v>334</v>
      </c>
      <c r="E34" s="60">
        <v>50</v>
      </c>
      <c r="F34" s="172"/>
      <c r="G34" s="61">
        <f t="shared" si="1"/>
        <v>0</v>
      </c>
      <c r="I34" s="54"/>
    </row>
    <row r="35" spans="1:9" ht="30" customHeight="1">
      <c r="A35" s="58" t="s">
        <v>35</v>
      </c>
      <c r="B35" s="169" t="s">
        <v>68</v>
      </c>
      <c r="C35" s="149" t="s">
        <v>1</v>
      </c>
      <c r="D35" s="137"/>
      <c r="E35" s="60"/>
      <c r="F35" s="172"/>
      <c r="G35" s="61"/>
      <c r="I35" s="54"/>
    </row>
    <row r="36" spans="1:9" ht="30" customHeight="1">
      <c r="A36" s="58" t="s">
        <v>397</v>
      </c>
      <c r="B36" s="138" t="s">
        <v>69</v>
      </c>
      <c r="C36" s="135" t="s">
        <v>180</v>
      </c>
      <c r="D36" s="137" t="s">
        <v>336</v>
      </c>
      <c r="E36" s="60">
        <v>10</v>
      </c>
      <c r="F36" s="172"/>
      <c r="G36" s="61">
        <f>E36*F36</f>
        <v>0</v>
      </c>
      <c r="I36" s="54"/>
    </row>
    <row r="37" spans="1:9" ht="30" customHeight="1">
      <c r="A37" s="58" t="s">
        <v>37</v>
      </c>
      <c r="B37" s="169" t="s">
        <v>70</v>
      </c>
      <c r="C37" s="149" t="s">
        <v>225</v>
      </c>
      <c r="D37" s="137"/>
      <c r="E37" s="60"/>
      <c r="F37" s="172"/>
      <c r="G37" s="61"/>
      <c r="I37" s="54"/>
    </row>
    <row r="38" spans="1:9" ht="30" customHeight="1">
      <c r="A38" s="58" t="s">
        <v>398</v>
      </c>
      <c r="B38" s="151" t="s">
        <v>226</v>
      </c>
      <c r="C38" s="135" t="s">
        <v>375</v>
      </c>
      <c r="D38" s="137" t="s">
        <v>336</v>
      </c>
      <c r="E38" s="60">
        <v>10</v>
      </c>
      <c r="F38" s="172"/>
      <c r="G38" s="61">
        <f>E38*F38</f>
        <v>0</v>
      </c>
      <c r="I38" s="54"/>
    </row>
    <row r="39" spans="1:9" ht="30" customHeight="1">
      <c r="A39" s="56" t="s">
        <v>399</v>
      </c>
      <c r="B39" s="29" t="s">
        <v>71</v>
      </c>
      <c r="C39" s="73" t="s">
        <v>227</v>
      </c>
      <c r="D39" s="137"/>
      <c r="E39" s="60"/>
      <c r="F39" s="172"/>
      <c r="G39" s="61"/>
      <c r="I39" s="54"/>
    </row>
    <row r="40" spans="1:9" ht="30" customHeight="1">
      <c r="A40" s="58" t="s">
        <v>400</v>
      </c>
      <c r="B40" s="59" t="s">
        <v>72</v>
      </c>
      <c r="C40" s="135" t="s">
        <v>341</v>
      </c>
      <c r="D40" s="137" t="s">
        <v>336</v>
      </c>
      <c r="E40" s="60">
        <v>12</v>
      </c>
      <c r="F40" s="172"/>
      <c r="G40" s="61">
        <f t="shared" si="1"/>
        <v>0</v>
      </c>
      <c r="I40" s="54"/>
    </row>
    <row r="41" spans="1:9" ht="30" customHeight="1">
      <c r="A41" s="56" t="s">
        <v>36</v>
      </c>
      <c r="B41" s="62" t="s">
        <v>73</v>
      </c>
      <c r="C41" s="73" t="s">
        <v>228</v>
      </c>
      <c r="D41" s="137"/>
      <c r="E41" s="60"/>
      <c r="F41" s="172"/>
      <c r="G41" s="61"/>
      <c r="I41" s="54"/>
    </row>
    <row r="42" spans="1:9" ht="30" customHeight="1">
      <c r="A42" s="58" t="s">
        <v>435</v>
      </c>
      <c r="B42" s="30" t="s">
        <v>74</v>
      </c>
      <c r="C42" s="135" t="s">
        <v>229</v>
      </c>
      <c r="D42" s="137" t="s">
        <v>336</v>
      </c>
      <c r="E42" s="60">
        <v>12</v>
      </c>
      <c r="F42" s="172"/>
      <c r="G42" s="61">
        <f t="shared" si="1"/>
        <v>0</v>
      </c>
      <c r="I42" s="54"/>
    </row>
    <row r="43" spans="1:9" ht="30" customHeight="1">
      <c r="A43" s="56" t="s">
        <v>401</v>
      </c>
      <c r="B43" s="29" t="s">
        <v>75</v>
      </c>
      <c r="C43" s="73" t="s">
        <v>342</v>
      </c>
      <c r="D43" s="137"/>
      <c r="E43" s="60"/>
      <c r="F43" s="172"/>
      <c r="G43" s="61"/>
      <c r="I43" s="54"/>
    </row>
    <row r="44" spans="1:9" ht="30" customHeight="1">
      <c r="A44" s="58" t="s">
        <v>402</v>
      </c>
      <c r="B44" s="59" t="s">
        <v>76</v>
      </c>
      <c r="C44" s="135" t="s">
        <v>230</v>
      </c>
      <c r="D44" s="137" t="s">
        <v>334</v>
      </c>
      <c r="E44" s="60">
        <v>20</v>
      </c>
      <c r="F44" s="172"/>
      <c r="G44" s="61">
        <f t="shared" si="1"/>
        <v>0</v>
      </c>
      <c r="I44" s="54"/>
    </row>
    <row r="45" spans="1:9" ht="30" customHeight="1">
      <c r="A45" s="58" t="s">
        <v>436</v>
      </c>
      <c r="B45" s="59" t="s">
        <v>77</v>
      </c>
      <c r="C45" s="135" t="s">
        <v>231</v>
      </c>
      <c r="D45" s="137" t="s">
        <v>334</v>
      </c>
      <c r="E45" s="60">
        <v>10</v>
      </c>
      <c r="F45" s="172"/>
      <c r="G45" s="61">
        <f t="shared" si="1"/>
        <v>0</v>
      </c>
      <c r="I45" s="54"/>
    </row>
    <row r="46" spans="1:9" ht="30" customHeight="1">
      <c r="A46" s="56" t="s">
        <v>403</v>
      </c>
      <c r="B46" s="29" t="s">
        <v>78</v>
      </c>
      <c r="C46" s="73" t="s">
        <v>2</v>
      </c>
      <c r="D46" s="137"/>
      <c r="E46" s="60"/>
      <c r="F46" s="172"/>
      <c r="G46" s="61"/>
      <c r="I46" s="54"/>
    </row>
    <row r="47" spans="1:9" ht="30" customHeight="1">
      <c r="A47" s="58" t="s">
        <v>404</v>
      </c>
      <c r="B47" s="59" t="s">
        <v>79</v>
      </c>
      <c r="C47" s="135" t="s">
        <v>232</v>
      </c>
      <c r="D47" s="137" t="s">
        <v>340</v>
      </c>
      <c r="E47" s="60">
        <v>300</v>
      </c>
      <c r="F47" s="172"/>
      <c r="G47" s="61">
        <f t="shared" si="1"/>
        <v>0</v>
      </c>
      <c r="I47" s="54"/>
    </row>
    <row r="48" spans="1:9" ht="30" customHeight="1">
      <c r="A48" s="58" t="s">
        <v>437</v>
      </c>
      <c r="B48" s="59" t="s">
        <v>80</v>
      </c>
      <c r="C48" s="135" t="s">
        <v>233</v>
      </c>
      <c r="D48" s="137" t="s">
        <v>340</v>
      </c>
      <c r="E48" s="60">
        <v>100</v>
      </c>
      <c r="F48" s="172"/>
      <c r="G48" s="61">
        <f t="shared" si="1"/>
        <v>0</v>
      </c>
      <c r="I48" s="54"/>
    </row>
    <row r="49" spans="1:9" ht="30" customHeight="1">
      <c r="A49" s="56" t="s">
        <v>405</v>
      </c>
      <c r="B49" s="29" t="s">
        <v>81</v>
      </c>
      <c r="C49" s="73" t="s">
        <v>3</v>
      </c>
      <c r="D49" s="137"/>
      <c r="E49" s="60"/>
      <c r="F49" s="172"/>
      <c r="G49" s="61">
        <f t="shared" si="1"/>
        <v>0</v>
      </c>
      <c r="I49" s="54"/>
    </row>
    <row r="50" spans="1:9" ht="30" customHeight="1">
      <c r="A50" s="85" t="s">
        <v>406</v>
      </c>
      <c r="B50" s="161" t="s">
        <v>234</v>
      </c>
      <c r="C50" s="162" t="s">
        <v>343</v>
      </c>
      <c r="D50" s="163" t="s">
        <v>336</v>
      </c>
      <c r="E50" s="60">
        <v>12</v>
      </c>
      <c r="F50" s="178"/>
      <c r="G50" s="165">
        <f t="shared" si="1"/>
        <v>0</v>
      </c>
      <c r="I50" s="54"/>
    </row>
    <row r="51" spans="1:9" ht="30" customHeight="1">
      <c r="A51" s="56" t="s">
        <v>407</v>
      </c>
      <c r="B51" s="29" t="s">
        <v>82</v>
      </c>
      <c r="C51" s="73" t="s">
        <v>235</v>
      </c>
      <c r="D51" s="137"/>
      <c r="E51" s="60"/>
      <c r="F51" s="172"/>
      <c r="G51" s="61"/>
      <c r="I51" s="54"/>
    </row>
    <row r="52" spans="1:9" ht="30" customHeight="1">
      <c r="A52" s="85" t="s">
        <v>408</v>
      </c>
      <c r="B52" s="161" t="s">
        <v>83</v>
      </c>
      <c r="C52" s="162" t="s">
        <v>236</v>
      </c>
      <c r="D52" s="163" t="s">
        <v>336</v>
      </c>
      <c r="E52" s="60">
        <v>12</v>
      </c>
      <c r="F52" s="178"/>
      <c r="G52" s="165">
        <f t="shared" si="1"/>
        <v>0</v>
      </c>
      <c r="I52" s="54"/>
    </row>
    <row r="53" spans="1:9" ht="30" customHeight="1">
      <c r="A53" s="56" t="s">
        <v>409</v>
      </c>
      <c r="B53" s="29" t="s">
        <v>84</v>
      </c>
      <c r="C53" s="73" t="s">
        <v>237</v>
      </c>
      <c r="D53" s="137"/>
      <c r="E53" s="60"/>
      <c r="F53" s="172"/>
      <c r="G53" s="61"/>
      <c r="I53" s="54"/>
    </row>
    <row r="54" spans="1:11" ht="30" customHeight="1">
      <c r="A54" s="58" t="s">
        <v>410</v>
      </c>
      <c r="B54" s="59" t="s">
        <v>85</v>
      </c>
      <c r="C54" s="135" t="s">
        <v>238</v>
      </c>
      <c r="D54" s="137" t="s">
        <v>334</v>
      </c>
      <c r="E54" s="60">
        <v>5</v>
      </c>
      <c r="F54" s="172"/>
      <c r="G54" s="61">
        <f aca="true" t="shared" si="2" ref="G54:G66">E54*F54</f>
        <v>0</v>
      </c>
      <c r="I54" s="54"/>
      <c r="K54" s="54"/>
    </row>
    <row r="55" spans="1:11" ht="30" customHeight="1">
      <c r="A55" s="58" t="s">
        <v>411</v>
      </c>
      <c r="B55" s="62" t="s">
        <v>87</v>
      </c>
      <c r="C55" s="149" t="s">
        <v>241</v>
      </c>
      <c r="D55" s="137"/>
      <c r="E55" s="60"/>
      <c r="F55" s="172"/>
      <c r="G55" s="61"/>
      <c r="I55" s="54"/>
      <c r="K55" s="54"/>
    </row>
    <row r="56" spans="1:11" ht="30" customHeight="1">
      <c r="A56" s="58" t="s">
        <v>412</v>
      </c>
      <c r="B56" s="59" t="s">
        <v>88</v>
      </c>
      <c r="C56" s="135" t="s">
        <v>242</v>
      </c>
      <c r="D56" s="137" t="s">
        <v>334</v>
      </c>
      <c r="E56" s="60">
        <v>5</v>
      </c>
      <c r="F56" s="172"/>
      <c r="G56" s="61">
        <f>E56*F56</f>
        <v>0</v>
      </c>
      <c r="I56" s="54"/>
      <c r="K56" s="54"/>
    </row>
    <row r="57" spans="1:11" ht="30" customHeight="1">
      <c r="A57" s="58" t="s">
        <v>413</v>
      </c>
      <c r="B57" s="151" t="s">
        <v>344</v>
      </c>
      <c r="C57" s="135" t="s">
        <v>245</v>
      </c>
      <c r="D57" s="137" t="s">
        <v>334</v>
      </c>
      <c r="E57" s="60">
        <v>5</v>
      </c>
      <c r="F57" s="172"/>
      <c r="G57" s="61">
        <f>E57*F57</f>
        <v>0</v>
      </c>
      <c r="I57" s="54"/>
      <c r="K57" s="54"/>
    </row>
    <row r="58" spans="1:11" ht="30" customHeight="1">
      <c r="A58" s="58" t="s">
        <v>438</v>
      </c>
      <c r="B58" s="151" t="s">
        <v>243</v>
      </c>
      <c r="C58" s="135" t="s">
        <v>244</v>
      </c>
      <c r="D58" s="137" t="s">
        <v>334</v>
      </c>
      <c r="E58" s="60">
        <v>5</v>
      </c>
      <c r="F58" s="172"/>
      <c r="G58" s="61">
        <f>E58*F58</f>
        <v>0</v>
      </c>
      <c r="I58" s="54"/>
      <c r="K58" s="54"/>
    </row>
    <row r="59" spans="1:8" ht="30" customHeight="1">
      <c r="A59" s="56" t="s">
        <v>414</v>
      </c>
      <c r="B59" s="29" t="s">
        <v>89</v>
      </c>
      <c r="C59" s="73" t="s">
        <v>4</v>
      </c>
      <c r="D59" s="137"/>
      <c r="E59" s="60"/>
      <c r="F59" s="172"/>
      <c r="G59" s="61"/>
      <c r="H59" s="54"/>
    </row>
    <row r="60" spans="1:9" ht="30" customHeight="1">
      <c r="A60" s="58" t="s">
        <v>440</v>
      </c>
      <c r="B60" s="59" t="s">
        <v>90</v>
      </c>
      <c r="C60" s="135" t="s">
        <v>246</v>
      </c>
      <c r="D60" s="137" t="s">
        <v>334</v>
      </c>
      <c r="E60" s="60">
        <v>6</v>
      </c>
      <c r="F60" s="172"/>
      <c r="G60" s="61">
        <f t="shared" si="2"/>
        <v>0</v>
      </c>
      <c r="H60" s="54"/>
      <c r="I60" s="54"/>
    </row>
    <row r="61" spans="1:9" ht="30" customHeight="1">
      <c r="A61" s="58" t="s">
        <v>441</v>
      </c>
      <c r="B61" s="59" t="s">
        <v>91</v>
      </c>
      <c r="C61" s="135" t="s">
        <v>247</v>
      </c>
      <c r="D61" s="137" t="s">
        <v>334</v>
      </c>
      <c r="E61" s="60">
        <v>3</v>
      </c>
      <c r="F61" s="172"/>
      <c r="G61" s="61">
        <f t="shared" si="2"/>
        <v>0</v>
      </c>
      <c r="H61" s="54"/>
      <c r="I61" s="54"/>
    </row>
    <row r="62" spans="1:9" ht="30" customHeight="1">
      <c r="A62" s="56" t="s">
        <v>439</v>
      </c>
      <c r="B62" s="29" t="s">
        <v>92</v>
      </c>
      <c r="C62" s="73" t="s">
        <v>345</v>
      </c>
      <c r="D62" s="137"/>
      <c r="E62" s="60"/>
      <c r="F62" s="172"/>
      <c r="G62" s="61"/>
      <c r="I62" s="54"/>
    </row>
    <row r="63" spans="1:9" ht="30" customHeight="1">
      <c r="A63" s="58" t="s">
        <v>415</v>
      </c>
      <c r="B63" s="59" t="s">
        <v>93</v>
      </c>
      <c r="C63" s="135" t="s">
        <v>248</v>
      </c>
      <c r="D63" s="137" t="s">
        <v>334</v>
      </c>
      <c r="E63" s="60">
        <v>10</v>
      </c>
      <c r="F63" s="172"/>
      <c r="G63" s="61">
        <f t="shared" si="2"/>
        <v>0</v>
      </c>
      <c r="I63" s="54"/>
    </row>
    <row r="64" spans="1:9" ht="30" customHeight="1">
      <c r="A64" s="56" t="s">
        <v>416</v>
      </c>
      <c r="B64" s="29" t="s">
        <v>94</v>
      </c>
      <c r="C64" s="73" t="s">
        <v>249</v>
      </c>
      <c r="D64" s="137"/>
      <c r="E64" s="60"/>
      <c r="F64" s="172"/>
      <c r="G64" s="61"/>
      <c r="I64" s="54"/>
    </row>
    <row r="65" spans="1:9" ht="30" customHeight="1">
      <c r="A65" s="58" t="s">
        <v>417</v>
      </c>
      <c r="B65" s="59" t="s">
        <v>95</v>
      </c>
      <c r="C65" s="135" t="s">
        <v>252</v>
      </c>
      <c r="D65" s="137" t="s">
        <v>334</v>
      </c>
      <c r="E65" s="60">
        <v>3</v>
      </c>
      <c r="F65" s="172"/>
      <c r="G65" s="61">
        <f t="shared" si="2"/>
        <v>0</v>
      </c>
      <c r="I65" s="54"/>
    </row>
    <row r="66" spans="1:9" ht="30" customHeight="1">
      <c r="A66" s="58" t="s">
        <v>442</v>
      </c>
      <c r="B66" s="59" t="s">
        <v>96</v>
      </c>
      <c r="C66" s="135" t="s">
        <v>253</v>
      </c>
      <c r="D66" s="137" t="s">
        <v>334</v>
      </c>
      <c r="E66" s="60">
        <v>2</v>
      </c>
      <c r="F66" s="172"/>
      <c r="G66" s="61">
        <f t="shared" si="2"/>
        <v>0</v>
      </c>
      <c r="I66" s="54"/>
    </row>
    <row r="67" spans="1:9" ht="30" customHeight="1">
      <c r="A67" s="56" t="s">
        <v>418</v>
      </c>
      <c r="B67" s="29" t="s">
        <v>98</v>
      </c>
      <c r="C67" s="73" t="s">
        <v>346</v>
      </c>
      <c r="D67" s="137"/>
      <c r="E67" s="60"/>
      <c r="F67" s="172"/>
      <c r="G67" s="61"/>
      <c r="I67" s="54"/>
    </row>
    <row r="68" spans="1:9" ht="30" customHeight="1">
      <c r="A68" s="58" t="s">
        <v>419</v>
      </c>
      <c r="B68" s="59" t="s">
        <v>255</v>
      </c>
      <c r="C68" s="135" t="s">
        <v>256</v>
      </c>
      <c r="D68" s="137" t="s">
        <v>334</v>
      </c>
      <c r="E68" s="60">
        <v>50</v>
      </c>
      <c r="F68" s="172"/>
      <c r="G68" s="61">
        <f>E68*F68</f>
        <v>0</v>
      </c>
      <c r="I68" s="54"/>
    </row>
    <row r="69" spans="1:9" ht="30" customHeight="1">
      <c r="A69" s="56" t="s">
        <v>422</v>
      </c>
      <c r="B69" s="29" t="s">
        <v>99</v>
      </c>
      <c r="C69" s="73" t="s">
        <v>347</v>
      </c>
      <c r="D69" s="137"/>
      <c r="E69" s="60"/>
      <c r="F69" s="172"/>
      <c r="G69" s="61"/>
      <c r="I69" s="54"/>
    </row>
    <row r="70" spans="1:9" ht="30" customHeight="1">
      <c r="A70" s="58" t="s">
        <v>423</v>
      </c>
      <c r="B70" s="59" t="s">
        <v>100</v>
      </c>
      <c r="C70" s="135" t="s">
        <v>5</v>
      </c>
      <c r="D70" s="137" t="s">
        <v>334</v>
      </c>
      <c r="E70" s="60">
        <v>300</v>
      </c>
      <c r="F70" s="172"/>
      <c r="G70" s="61">
        <f>E70*F70</f>
        <v>0</v>
      </c>
      <c r="I70" s="54"/>
    </row>
    <row r="71" spans="1:9" ht="30" customHeight="1">
      <c r="A71" s="56" t="s">
        <v>443</v>
      </c>
      <c r="B71" s="29" t="s">
        <v>101</v>
      </c>
      <c r="C71" s="73" t="s">
        <v>348</v>
      </c>
      <c r="D71" s="137"/>
      <c r="E71" s="60"/>
      <c r="F71" s="172"/>
      <c r="G71" s="61"/>
      <c r="I71" s="54"/>
    </row>
    <row r="72" spans="1:9" ht="30" customHeight="1">
      <c r="A72" s="58" t="s">
        <v>444</v>
      </c>
      <c r="B72" s="59" t="s">
        <v>349</v>
      </c>
      <c r="C72" s="135" t="s">
        <v>350</v>
      </c>
      <c r="D72" s="137" t="s">
        <v>334</v>
      </c>
      <c r="E72" s="60">
        <v>10</v>
      </c>
      <c r="F72" s="172"/>
      <c r="G72" s="61">
        <f>E72*F72</f>
        <v>0</v>
      </c>
      <c r="I72" s="54"/>
    </row>
    <row r="73" spans="1:9" ht="30" customHeight="1">
      <c r="A73" s="160" t="s">
        <v>445</v>
      </c>
      <c r="B73" s="161" t="s">
        <v>257</v>
      </c>
      <c r="C73" s="162" t="s">
        <v>258</v>
      </c>
      <c r="D73" s="163" t="s">
        <v>340</v>
      </c>
      <c r="E73" s="60">
        <v>4000</v>
      </c>
      <c r="F73" s="178"/>
      <c r="G73" s="165">
        <f>E73*F73</f>
        <v>0</v>
      </c>
      <c r="I73" s="54"/>
    </row>
    <row r="74" spans="1:9" ht="30" customHeight="1">
      <c r="A74" s="153" t="s">
        <v>446</v>
      </c>
      <c r="B74" s="157" t="s">
        <v>86</v>
      </c>
      <c r="C74" s="158" t="s">
        <v>421</v>
      </c>
      <c r="D74" s="154"/>
      <c r="E74" s="155"/>
      <c r="F74" s="179"/>
      <c r="G74" s="156"/>
      <c r="I74" s="54"/>
    </row>
    <row r="75" spans="1:9" ht="30" customHeight="1">
      <c r="A75" s="153" t="s">
        <v>447</v>
      </c>
      <c r="B75" s="59" t="s">
        <v>239</v>
      </c>
      <c r="C75" s="135" t="s">
        <v>240</v>
      </c>
      <c r="D75" s="137" t="s">
        <v>340</v>
      </c>
      <c r="E75" s="60">
        <v>4000</v>
      </c>
      <c r="F75" s="172"/>
      <c r="G75" s="61">
        <f>E75*F75</f>
        <v>0</v>
      </c>
      <c r="I75" s="60"/>
    </row>
    <row r="76" spans="1:9" ht="30" customHeight="1">
      <c r="A76" s="86" t="s">
        <v>448</v>
      </c>
      <c r="B76" s="62"/>
      <c r="C76" s="166" t="s">
        <v>54</v>
      </c>
      <c r="D76" s="163"/>
      <c r="E76" s="57"/>
      <c r="F76" s="178"/>
      <c r="G76" s="167"/>
      <c r="I76" s="54"/>
    </row>
    <row r="77" spans="1:9" ht="30" customHeight="1">
      <c r="A77" s="85" t="s">
        <v>449</v>
      </c>
      <c r="B77" s="59" t="s">
        <v>90</v>
      </c>
      <c r="C77" s="162" t="s">
        <v>246</v>
      </c>
      <c r="D77" s="163" t="s">
        <v>334</v>
      </c>
      <c r="E77" s="60">
        <v>4.32</v>
      </c>
      <c r="F77" s="178"/>
      <c r="G77" s="165">
        <f aca="true" t="shared" si="3" ref="G77:G82">E77*F77</f>
        <v>0</v>
      </c>
      <c r="I77" s="54"/>
    </row>
    <row r="78" spans="1:9" ht="30" customHeight="1">
      <c r="A78" s="85" t="s">
        <v>450</v>
      </c>
      <c r="B78" s="59" t="s">
        <v>91</v>
      </c>
      <c r="C78" s="162" t="s">
        <v>247</v>
      </c>
      <c r="D78" s="163" t="s">
        <v>334</v>
      </c>
      <c r="E78" s="60">
        <v>1.6</v>
      </c>
      <c r="F78" s="178"/>
      <c r="G78" s="165">
        <f t="shared" si="3"/>
        <v>0</v>
      </c>
      <c r="I78" s="54"/>
    </row>
    <row r="79" spans="1:9" ht="30" customHeight="1">
      <c r="A79" s="85" t="s">
        <v>451</v>
      </c>
      <c r="B79" s="59" t="s">
        <v>93</v>
      </c>
      <c r="C79" s="162" t="s">
        <v>248</v>
      </c>
      <c r="D79" s="163" t="s">
        <v>334</v>
      </c>
      <c r="E79" s="60">
        <v>3.36</v>
      </c>
      <c r="F79" s="178"/>
      <c r="G79" s="165">
        <f t="shared" si="3"/>
        <v>0</v>
      </c>
      <c r="I79" s="54"/>
    </row>
    <row r="80" spans="1:9" ht="30" customHeight="1">
      <c r="A80" s="85" t="s">
        <v>452</v>
      </c>
      <c r="B80" s="59" t="s">
        <v>95</v>
      </c>
      <c r="C80" s="162" t="s">
        <v>252</v>
      </c>
      <c r="D80" s="163" t="s">
        <v>334</v>
      </c>
      <c r="E80" s="60">
        <v>7</v>
      </c>
      <c r="F80" s="178"/>
      <c r="G80" s="165">
        <f t="shared" si="3"/>
        <v>0</v>
      </c>
      <c r="I80" s="54"/>
    </row>
    <row r="81" spans="1:9" ht="30" customHeight="1">
      <c r="A81" s="85" t="s">
        <v>453</v>
      </c>
      <c r="B81" s="59" t="s">
        <v>97</v>
      </c>
      <c r="C81" s="162" t="s">
        <v>254</v>
      </c>
      <c r="D81" s="163" t="s">
        <v>340</v>
      </c>
      <c r="E81" s="60">
        <v>17</v>
      </c>
      <c r="F81" s="178"/>
      <c r="G81" s="165">
        <f t="shared" si="3"/>
        <v>0</v>
      </c>
      <c r="I81" s="54"/>
    </row>
    <row r="82" spans="1:9" ht="30" customHeight="1" thickBot="1">
      <c r="A82" s="153" t="s">
        <v>454</v>
      </c>
      <c r="B82" s="170" t="s">
        <v>250</v>
      </c>
      <c r="C82" s="135" t="s">
        <v>251</v>
      </c>
      <c r="D82" s="137" t="s">
        <v>335</v>
      </c>
      <c r="E82" s="60">
        <v>4</v>
      </c>
      <c r="F82" s="172"/>
      <c r="G82" s="61">
        <f t="shared" si="3"/>
        <v>0</v>
      </c>
      <c r="I82" s="54"/>
    </row>
    <row r="83" spans="1:9" s="53" customFormat="1" ht="30" customHeight="1">
      <c r="A83" s="77">
        <v>2</v>
      </c>
      <c r="B83" s="78"/>
      <c r="C83" s="195" t="s">
        <v>330</v>
      </c>
      <c r="D83" s="196"/>
      <c r="E83" s="196"/>
      <c r="F83" s="197"/>
      <c r="G83" s="80">
        <f>G84+G145+G162+G165</f>
        <v>0</v>
      </c>
      <c r="I83" s="54"/>
    </row>
    <row r="84" spans="1:9" s="53" customFormat="1" ht="30" customHeight="1">
      <c r="A84" s="56" t="s">
        <v>38</v>
      </c>
      <c r="B84" s="62"/>
      <c r="C84" s="73" t="s">
        <v>429</v>
      </c>
      <c r="D84" s="137"/>
      <c r="E84" s="57"/>
      <c r="F84" s="172"/>
      <c r="G84" s="103">
        <f>SUM(G85:G144)</f>
        <v>0</v>
      </c>
      <c r="I84" s="54"/>
    </row>
    <row r="85" spans="1:9" s="53" customFormat="1" ht="27" customHeight="1">
      <c r="A85" s="85" t="s">
        <v>362</v>
      </c>
      <c r="B85" s="151" t="s">
        <v>217</v>
      </c>
      <c r="C85" s="162" t="s">
        <v>218</v>
      </c>
      <c r="D85" s="163" t="s">
        <v>333</v>
      </c>
      <c r="E85" s="60">
        <v>1</v>
      </c>
      <c r="F85" s="178"/>
      <c r="G85" s="165">
        <f aca="true" t="shared" si="4" ref="G85:G106">E85*F85</f>
        <v>0</v>
      </c>
      <c r="I85" s="54"/>
    </row>
    <row r="86" spans="1:9" s="53" customFormat="1" ht="27" customHeight="1">
      <c r="A86" s="85" t="s">
        <v>40</v>
      </c>
      <c r="B86" s="151" t="s">
        <v>219</v>
      </c>
      <c r="C86" s="162" t="s">
        <v>220</v>
      </c>
      <c r="D86" s="163" t="s">
        <v>335</v>
      </c>
      <c r="E86" s="60">
        <v>20</v>
      </c>
      <c r="F86" s="178"/>
      <c r="G86" s="165">
        <f t="shared" si="4"/>
        <v>0</v>
      </c>
      <c r="I86" s="54"/>
    </row>
    <row r="87" spans="1:9" s="53" customFormat="1" ht="27" customHeight="1">
      <c r="A87" s="85" t="s">
        <v>41</v>
      </c>
      <c r="B87" s="151" t="s">
        <v>223</v>
      </c>
      <c r="C87" s="162" t="s">
        <v>224</v>
      </c>
      <c r="D87" s="163" t="s">
        <v>335</v>
      </c>
      <c r="E87" s="60">
        <v>30</v>
      </c>
      <c r="F87" s="178"/>
      <c r="G87" s="165">
        <f t="shared" si="4"/>
        <v>0</v>
      </c>
      <c r="I87" s="54"/>
    </row>
    <row r="88" spans="1:9" s="53" customFormat="1" ht="27" customHeight="1">
      <c r="A88" s="85" t="s">
        <v>42</v>
      </c>
      <c r="B88" s="151" t="s">
        <v>195</v>
      </c>
      <c r="C88" s="162" t="s">
        <v>196</v>
      </c>
      <c r="D88" s="163" t="s">
        <v>333</v>
      </c>
      <c r="E88" s="60">
        <v>1</v>
      </c>
      <c r="F88" s="178"/>
      <c r="G88" s="165">
        <f t="shared" si="4"/>
        <v>0</v>
      </c>
      <c r="I88" s="54"/>
    </row>
    <row r="89" spans="1:9" s="53" customFormat="1" ht="27" customHeight="1">
      <c r="A89" s="85" t="s">
        <v>455</v>
      </c>
      <c r="B89" s="151" t="s">
        <v>205</v>
      </c>
      <c r="C89" s="162" t="s">
        <v>206</v>
      </c>
      <c r="D89" s="163" t="s">
        <v>333</v>
      </c>
      <c r="E89" s="60">
        <v>3</v>
      </c>
      <c r="F89" s="178"/>
      <c r="G89" s="165">
        <f t="shared" si="4"/>
        <v>0</v>
      </c>
      <c r="I89" s="54"/>
    </row>
    <row r="90" spans="1:9" s="53" customFormat="1" ht="27" customHeight="1">
      <c r="A90" s="85" t="s">
        <v>456</v>
      </c>
      <c r="B90" s="151" t="s">
        <v>207</v>
      </c>
      <c r="C90" s="162" t="s">
        <v>208</v>
      </c>
      <c r="D90" s="163" t="s">
        <v>333</v>
      </c>
      <c r="E90" s="60">
        <v>1</v>
      </c>
      <c r="F90" s="178"/>
      <c r="G90" s="165">
        <f t="shared" si="4"/>
        <v>0</v>
      </c>
      <c r="I90" s="54"/>
    </row>
    <row r="91" spans="1:9" s="53" customFormat="1" ht="27" customHeight="1">
      <c r="A91" s="85" t="s">
        <v>457</v>
      </c>
      <c r="B91" s="151" t="s">
        <v>209</v>
      </c>
      <c r="C91" s="162" t="s">
        <v>210</v>
      </c>
      <c r="D91" s="163" t="s">
        <v>334</v>
      </c>
      <c r="E91" s="60">
        <v>5</v>
      </c>
      <c r="F91" s="178"/>
      <c r="G91" s="165">
        <f t="shared" si="4"/>
        <v>0</v>
      </c>
      <c r="I91" s="54"/>
    </row>
    <row r="92" spans="1:9" s="53" customFormat="1" ht="27" customHeight="1">
      <c r="A92" s="85" t="s">
        <v>458</v>
      </c>
      <c r="B92" s="151" t="s">
        <v>211</v>
      </c>
      <c r="C92" s="162" t="s">
        <v>212</v>
      </c>
      <c r="D92" s="163" t="s">
        <v>333</v>
      </c>
      <c r="E92" s="60">
        <v>1</v>
      </c>
      <c r="F92" s="178"/>
      <c r="G92" s="165">
        <f t="shared" si="4"/>
        <v>0</v>
      </c>
      <c r="I92" s="54"/>
    </row>
    <row r="93" spans="1:9" s="53" customFormat="1" ht="27" customHeight="1">
      <c r="A93" s="85" t="s">
        <v>43</v>
      </c>
      <c r="B93" s="151" t="s">
        <v>213</v>
      </c>
      <c r="C93" s="162" t="s">
        <v>214</v>
      </c>
      <c r="D93" s="163" t="s">
        <v>333</v>
      </c>
      <c r="E93" s="60">
        <v>6</v>
      </c>
      <c r="F93" s="178"/>
      <c r="G93" s="165">
        <f t="shared" si="4"/>
        <v>0</v>
      </c>
      <c r="I93" s="54"/>
    </row>
    <row r="94" spans="1:9" s="53" customFormat="1" ht="27" customHeight="1">
      <c r="A94" s="85" t="s">
        <v>44</v>
      </c>
      <c r="B94" s="151" t="s">
        <v>215</v>
      </c>
      <c r="C94" s="162" t="s">
        <v>216</v>
      </c>
      <c r="D94" s="163" t="s">
        <v>333</v>
      </c>
      <c r="E94" s="60">
        <v>6</v>
      </c>
      <c r="F94" s="178"/>
      <c r="G94" s="165">
        <f t="shared" si="4"/>
        <v>0</v>
      </c>
      <c r="I94" s="54"/>
    </row>
    <row r="95" spans="1:9" s="53" customFormat="1" ht="27" customHeight="1">
      <c r="A95" s="85" t="s">
        <v>45</v>
      </c>
      <c r="B95" s="151" t="s">
        <v>203</v>
      </c>
      <c r="C95" s="162" t="s">
        <v>204</v>
      </c>
      <c r="D95" s="163" t="s">
        <v>333</v>
      </c>
      <c r="E95" s="60">
        <v>12</v>
      </c>
      <c r="F95" s="178"/>
      <c r="G95" s="165">
        <f t="shared" si="4"/>
        <v>0</v>
      </c>
      <c r="I95" s="54"/>
    </row>
    <row r="96" spans="1:9" s="53" customFormat="1" ht="27" customHeight="1">
      <c r="A96" s="85" t="s">
        <v>314</v>
      </c>
      <c r="B96" s="151" t="s">
        <v>197</v>
      </c>
      <c r="C96" s="162" t="s">
        <v>198</v>
      </c>
      <c r="D96" s="163" t="s">
        <v>333</v>
      </c>
      <c r="E96" s="60">
        <v>30</v>
      </c>
      <c r="F96" s="178"/>
      <c r="G96" s="165">
        <f t="shared" si="4"/>
        <v>0</v>
      </c>
      <c r="I96" s="54"/>
    </row>
    <row r="97" spans="1:9" s="53" customFormat="1" ht="26.25" customHeight="1">
      <c r="A97" s="85" t="s">
        <v>315</v>
      </c>
      <c r="B97" s="151" t="s">
        <v>191</v>
      </c>
      <c r="C97" s="162" t="s">
        <v>192</v>
      </c>
      <c r="D97" s="163" t="s">
        <v>335</v>
      </c>
      <c r="E97" s="60">
        <v>200</v>
      </c>
      <c r="F97" s="178"/>
      <c r="G97" s="165">
        <f t="shared" si="4"/>
        <v>0</v>
      </c>
      <c r="I97" s="54"/>
    </row>
    <row r="98" spans="1:9" s="53" customFormat="1" ht="26.25" customHeight="1">
      <c r="A98" s="85" t="s">
        <v>316</v>
      </c>
      <c r="B98" s="151" t="s">
        <v>181</v>
      </c>
      <c r="C98" s="162" t="s">
        <v>182</v>
      </c>
      <c r="D98" s="163" t="s">
        <v>333</v>
      </c>
      <c r="E98" s="60">
        <v>2</v>
      </c>
      <c r="F98" s="178"/>
      <c r="G98" s="165">
        <f t="shared" si="4"/>
        <v>0</v>
      </c>
      <c r="I98" s="54"/>
    </row>
    <row r="99" spans="1:9" s="53" customFormat="1" ht="26.25" customHeight="1">
      <c r="A99" s="85" t="s">
        <v>317</v>
      </c>
      <c r="B99" s="151" t="s">
        <v>183</v>
      </c>
      <c r="C99" s="162" t="s">
        <v>184</v>
      </c>
      <c r="D99" s="163" t="s">
        <v>333</v>
      </c>
      <c r="E99" s="60">
        <v>1</v>
      </c>
      <c r="F99" s="178"/>
      <c r="G99" s="165">
        <f t="shared" si="4"/>
        <v>0</v>
      </c>
      <c r="I99" s="54"/>
    </row>
    <row r="100" spans="1:9" s="53" customFormat="1" ht="26.25" customHeight="1">
      <c r="A100" s="85" t="s">
        <v>46</v>
      </c>
      <c r="B100" s="151" t="s">
        <v>187</v>
      </c>
      <c r="C100" s="162" t="s">
        <v>188</v>
      </c>
      <c r="D100" s="163" t="s">
        <v>333</v>
      </c>
      <c r="E100" s="60">
        <v>2</v>
      </c>
      <c r="F100" s="178"/>
      <c r="G100" s="165">
        <f t="shared" si="4"/>
        <v>0</v>
      </c>
      <c r="I100" s="54"/>
    </row>
    <row r="101" spans="1:9" s="53" customFormat="1" ht="26.25" customHeight="1">
      <c r="A101" s="85" t="s">
        <v>459</v>
      </c>
      <c r="B101" s="151" t="s">
        <v>193</v>
      </c>
      <c r="C101" s="162" t="s">
        <v>194</v>
      </c>
      <c r="D101" s="163" t="s">
        <v>333</v>
      </c>
      <c r="E101" s="60">
        <v>6</v>
      </c>
      <c r="F101" s="178"/>
      <c r="G101" s="165">
        <f t="shared" si="4"/>
        <v>0</v>
      </c>
      <c r="I101" s="54"/>
    </row>
    <row r="102" spans="1:9" s="53" customFormat="1" ht="26.25" customHeight="1">
      <c r="A102" s="85" t="s">
        <v>460</v>
      </c>
      <c r="B102" s="151" t="s">
        <v>199</v>
      </c>
      <c r="C102" s="162" t="s">
        <v>200</v>
      </c>
      <c r="D102" s="163" t="s">
        <v>333</v>
      </c>
      <c r="E102" s="60">
        <v>6</v>
      </c>
      <c r="F102" s="178"/>
      <c r="G102" s="165">
        <f t="shared" si="4"/>
        <v>0</v>
      </c>
      <c r="I102" s="54"/>
    </row>
    <row r="103" spans="1:9" s="53" customFormat="1" ht="26.25" customHeight="1">
      <c r="A103" s="85" t="s">
        <v>461</v>
      </c>
      <c r="B103" s="151" t="s">
        <v>201</v>
      </c>
      <c r="C103" s="162" t="s">
        <v>202</v>
      </c>
      <c r="D103" s="163" t="s">
        <v>333</v>
      </c>
      <c r="E103" s="60">
        <v>12</v>
      </c>
      <c r="F103" s="178"/>
      <c r="G103" s="165">
        <f t="shared" si="4"/>
        <v>0</v>
      </c>
      <c r="I103" s="54"/>
    </row>
    <row r="104" spans="1:9" s="53" customFormat="1" ht="26.25" customHeight="1">
      <c r="A104" s="85" t="s">
        <v>462</v>
      </c>
      <c r="B104" s="151" t="s">
        <v>221</v>
      </c>
      <c r="C104" s="162" t="s">
        <v>222</v>
      </c>
      <c r="D104" s="163" t="s">
        <v>335</v>
      </c>
      <c r="E104" s="60">
        <v>30</v>
      </c>
      <c r="F104" s="178"/>
      <c r="G104" s="165">
        <f t="shared" si="4"/>
        <v>0</v>
      </c>
      <c r="I104" s="54"/>
    </row>
    <row r="105" spans="1:9" s="53" customFormat="1" ht="26.25" customHeight="1">
      <c r="A105" s="85" t="s">
        <v>463</v>
      </c>
      <c r="B105" s="151" t="s">
        <v>185</v>
      </c>
      <c r="C105" s="162" t="s">
        <v>186</v>
      </c>
      <c r="D105" s="163" t="s">
        <v>333</v>
      </c>
      <c r="E105" s="60">
        <v>1</v>
      </c>
      <c r="F105" s="178"/>
      <c r="G105" s="165">
        <f t="shared" si="4"/>
        <v>0</v>
      </c>
      <c r="I105" s="54"/>
    </row>
    <row r="106" spans="1:9" s="53" customFormat="1" ht="26.25" customHeight="1">
      <c r="A106" s="85" t="s">
        <v>47</v>
      </c>
      <c r="B106" s="151" t="s">
        <v>189</v>
      </c>
      <c r="C106" s="162" t="s">
        <v>190</v>
      </c>
      <c r="D106" s="163" t="s">
        <v>333</v>
      </c>
      <c r="E106" s="60">
        <v>20</v>
      </c>
      <c r="F106" s="178"/>
      <c r="G106" s="165">
        <f t="shared" si="4"/>
        <v>0</v>
      </c>
      <c r="I106" s="54"/>
    </row>
    <row r="107" spans="1:9" s="53" customFormat="1" ht="26.25" customHeight="1">
      <c r="A107" s="86" t="s">
        <v>431</v>
      </c>
      <c r="B107" s="151"/>
      <c r="C107" s="168" t="s">
        <v>430</v>
      </c>
      <c r="D107" s="163"/>
      <c r="E107" s="164"/>
      <c r="F107" s="178"/>
      <c r="G107" s="165"/>
      <c r="I107" s="54"/>
    </row>
    <row r="108" spans="1:9" ht="30" customHeight="1">
      <c r="A108" s="58" t="s">
        <v>464</v>
      </c>
      <c r="B108" s="59" t="s">
        <v>259</v>
      </c>
      <c r="C108" s="135" t="s">
        <v>260</v>
      </c>
      <c r="D108" s="137" t="s">
        <v>337</v>
      </c>
      <c r="E108" s="60">
        <v>1</v>
      </c>
      <c r="F108" s="172"/>
      <c r="G108" s="61">
        <f>E108*F108</f>
        <v>0</v>
      </c>
      <c r="I108" s="54"/>
    </row>
    <row r="109" spans="1:9" ht="30" customHeight="1">
      <c r="A109" s="58" t="s">
        <v>465</v>
      </c>
      <c r="B109" s="59" t="s">
        <v>104</v>
      </c>
      <c r="C109" s="135" t="s">
        <v>263</v>
      </c>
      <c r="D109" s="137" t="s">
        <v>337</v>
      </c>
      <c r="E109" s="60">
        <v>12</v>
      </c>
      <c r="F109" s="172"/>
      <c r="G109" s="61">
        <f aca="true" t="shared" si="5" ref="G109:G144">E109*F109</f>
        <v>0</v>
      </c>
      <c r="I109" s="54"/>
    </row>
    <row r="110" spans="1:9" ht="30" customHeight="1">
      <c r="A110" s="58" t="s">
        <v>466</v>
      </c>
      <c r="B110" s="59" t="s">
        <v>105</v>
      </c>
      <c r="C110" s="135" t="s">
        <v>264</v>
      </c>
      <c r="D110" s="137" t="s">
        <v>333</v>
      </c>
      <c r="E110" s="60">
        <v>3</v>
      </c>
      <c r="F110" s="172"/>
      <c r="G110" s="61">
        <f t="shared" si="5"/>
        <v>0</v>
      </c>
      <c r="I110" s="54"/>
    </row>
    <row r="111" spans="1:9" ht="30" customHeight="1">
      <c r="A111" s="58" t="s">
        <v>467</v>
      </c>
      <c r="B111" s="59" t="s">
        <v>106</v>
      </c>
      <c r="C111" s="135" t="s">
        <v>267</v>
      </c>
      <c r="D111" s="137" t="s">
        <v>333</v>
      </c>
      <c r="E111" s="60">
        <v>1</v>
      </c>
      <c r="F111" s="172"/>
      <c r="G111" s="61">
        <f t="shared" si="5"/>
        <v>0</v>
      </c>
      <c r="I111" s="54"/>
    </row>
    <row r="112" spans="1:9" ht="30" customHeight="1">
      <c r="A112" s="58" t="s">
        <v>468</v>
      </c>
      <c r="B112" s="59" t="s">
        <v>107</v>
      </c>
      <c r="C112" s="135" t="s">
        <v>268</v>
      </c>
      <c r="D112" s="137" t="s">
        <v>333</v>
      </c>
      <c r="E112" s="60">
        <v>4</v>
      </c>
      <c r="F112" s="172"/>
      <c r="G112" s="61">
        <f t="shared" si="5"/>
        <v>0</v>
      </c>
      <c r="I112" s="54"/>
    </row>
    <row r="113" spans="1:9" ht="30" customHeight="1">
      <c r="A113" s="58" t="s">
        <v>469</v>
      </c>
      <c r="B113" s="59" t="s">
        <v>109</v>
      </c>
      <c r="C113" s="135" t="s">
        <v>270</v>
      </c>
      <c r="D113" s="137" t="s">
        <v>351</v>
      </c>
      <c r="E113" s="60">
        <v>1</v>
      </c>
      <c r="F113" s="172"/>
      <c r="G113" s="61">
        <f t="shared" si="5"/>
        <v>0</v>
      </c>
      <c r="I113" s="54"/>
    </row>
    <row r="114" spans="1:9" ht="30" customHeight="1">
      <c r="A114" s="58" t="s">
        <v>470</v>
      </c>
      <c r="B114" s="59" t="s">
        <v>352</v>
      </c>
      <c r="C114" s="135" t="s">
        <v>353</v>
      </c>
      <c r="D114" s="137" t="s">
        <v>334</v>
      </c>
      <c r="E114" s="60">
        <v>1</v>
      </c>
      <c r="F114" s="172"/>
      <c r="G114" s="61">
        <f t="shared" si="5"/>
        <v>0</v>
      </c>
      <c r="I114" s="54"/>
    </row>
    <row r="115" spans="1:9" ht="49.5" customHeight="1">
      <c r="A115" s="58" t="s">
        <v>471</v>
      </c>
      <c r="B115" s="59" t="s">
        <v>111</v>
      </c>
      <c r="C115" s="135" t="s">
        <v>272</v>
      </c>
      <c r="D115" s="137" t="s">
        <v>351</v>
      </c>
      <c r="E115" s="60">
        <v>1</v>
      </c>
      <c r="F115" s="172"/>
      <c r="G115" s="61">
        <f t="shared" si="5"/>
        <v>0</v>
      </c>
      <c r="I115" s="54"/>
    </row>
    <row r="116" spans="1:9" ht="30" customHeight="1">
      <c r="A116" s="58" t="s">
        <v>472</v>
      </c>
      <c r="B116" s="59" t="s">
        <v>113</v>
      </c>
      <c r="C116" s="135" t="s">
        <v>274</v>
      </c>
      <c r="D116" s="137" t="s">
        <v>333</v>
      </c>
      <c r="E116" s="60">
        <v>1</v>
      </c>
      <c r="F116" s="172"/>
      <c r="G116" s="61">
        <f t="shared" si="5"/>
        <v>0</v>
      </c>
      <c r="I116" s="54"/>
    </row>
    <row r="117" spans="1:9" ht="30" customHeight="1">
      <c r="A117" s="58" t="s">
        <v>473</v>
      </c>
      <c r="B117" s="59" t="s">
        <v>114</v>
      </c>
      <c r="C117" s="135" t="s">
        <v>275</v>
      </c>
      <c r="D117" s="137" t="s">
        <v>333</v>
      </c>
      <c r="E117" s="60">
        <v>1</v>
      </c>
      <c r="F117" s="172"/>
      <c r="G117" s="61">
        <f t="shared" si="5"/>
        <v>0</v>
      </c>
      <c r="I117" s="54"/>
    </row>
    <row r="118" spans="1:9" ht="54.75" customHeight="1">
      <c r="A118" s="58" t="s">
        <v>474</v>
      </c>
      <c r="B118" s="59" t="s">
        <v>115</v>
      </c>
      <c r="C118" s="135" t="s">
        <v>376</v>
      </c>
      <c r="D118" s="137" t="s">
        <v>333</v>
      </c>
      <c r="E118" s="60">
        <v>1</v>
      </c>
      <c r="F118" s="172"/>
      <c r="G118" s="61">
        <f t="shared" si="5"/>
        <v>0</v>
      </c>
      <c r="I118" s="54"/>
    </row>
    <row r="119" spans="1:9" ht="49.5" customHeight="1">
      <c r="A119" s="58" t="s">
        <v>475</v>
      </c>
      <c r="B119" s="59" t="s">
        <v>354</v>
      </c>
      <c r="C119" s="135" t="s">
        <v>355</v>
      </c>
      <c r="D119" s="137" t="s">
        <v>334</v>
      </c>
      <c r="E119" s="60">
        <v>1</v>
      </c>
      <c r="F119" s="172"/>
      <c r="G119" s="61">
        <f t="shared" si="5"/>
        <v>0</v>
      </c>
      <c r="I119" s="54"/>
    </row>
    <row r="120" spans="1:9" ht="30" customHeight="1">
      <c r="A120" s="58" t="s">
        <v>476</v>
      </c>
      <c r="B120" s="59" t="s">
        <v>118</v>
      </c>
      <c r="C120" s="135" t="s">
        <v>277</v>
      </c>
      <c r="D120" s="137" t="s">
        <v>333</v>
      </c>
      <c r="E120" s="60">
        <v>2</v>
      </c>
      <c r="F120" s="172"/>
      <c r="G120" s="61">
        <f t="shared" si="5"/>
        <v>0</v>
      </c>
      <c r="I120" s="54"/>
    </row>
    <row r="121" spans="1:9" ht="30" customHeight="1">
      <c r="A121" s="58" t="s">
        <v>477</v>
      </c>
      <c r="B121" s="59" t="s">
        <v>119</v>
      </c>
      <c r="C121" s="135" t="s">
        <v>278</v>
      </c>
      <c r="D121" s="137" t="s">
        <v>333</v>
      </c>
      <c r="E121" s="60">
        <v>4</v>
      </c>
      <c r="F121" s="172"/>
      <c r="G121" s="61">
        <f t="shared" si="5"/>
        <v>0</v>
      </c>
      <c r="I121" s="54"/>
    </row>
    <row r="122" spans="1:9" ht="30" customHeight="1">
      <c r="A122" s="58" t="s">
        <v>478</v>
      </c>
      <c r="B122" s="59" t="s">
        <v>126</v>
      </c>
      <c r="C122" s="135" t="s">
        <v>357</v>
      </c>
      <c r="D122" s="137" t="s">
        <v>335</v>
      </c>
      <c r="E122" s="60">
        <v>30</v>
      </c>
      <c r="F122" s="172"/>
      <c r="G122" s="61">
        <f t="shared" si="5"/>
        <v>0</v>
      </c>
      <c r="I122" s="54"/>
    </row>
    <row r="123" spans="1:9" ht="30" customHeight="1">
      <c r="A123" s="58" t="s">
        <v>479</v>
      </c>
      <c r="B123" s="59" t="s">
        <v>127</v>
      </c>
      <c r="C123" s="135" t="s">
        <v>358</v>
      </c>
      <c r="D123" s="137" t="s">
        <v>335</v>
      </c>
      <c r="E123" s="60">
        <v>1</v>
      </c>
      <c r="F123" s="172"/>
      <c r="G123" s="61">
        <f t="shared" si="5"/>
        <v>0</v>
      </c>
      <c r="I123" s="54"/>
    </row>
    <row r="124" spans="1:9" ht="30" customHeight="1">
      <c r="A124" s="58" t="s">
        <v>480</v>
      </c>
      <c r="B124" s="59" t="s">
        <v>128</v>
      </c>
      <c r="C124" s="135" t="s">
        <v>359</v>
      </c>
      <c r="D124" s="137" t="s">
        <v>335</v>
      </c>
      <c r="E124" s="60">
        <v>2</v>
      </c>
      <c r="F124" s="172"/>
      <c r="G124" s="61">
        <f t="shared" si="5"/>
        <v>0</v>
      </c>
      <c r="I124" s="54"/>
    </row>
    <row r="125" spans="1:9" ht="30" customHeight="1">
      <c r="A125" s="58" t="s">
        <v>481</v>
      </c>
      <c r="B125" s="59" t="s">
        <v>281</v>
      </c>
      <c r="C125" s="135" t="s">
        <v>360</v>
      </c>
      <c r="D125" s="137" t="s">
        <v>335</v>
      </c>
      <c r="E125" s="60">
        <v>10</v>
      </c>
      <c r="F125" s="172"/>
      <c r="G125" s="61">
        <f t="shared" si="5"/>
        <v>0</v>
      </c>
      <c r="I125" s="54"/>
    </row>
    <row r="126" spans="1:9" ht="30" customHeight="1">
      <c r="A126" s="58" t="s">
        <v>482</v>
      </c>
      <c r="B126" s="59" t="s">
        <v>129</v>
      </c>
      <c r="C126" s="135" t="s">
        <v>282</v>
      </c>
      <c r="D126" s="137" t="s">
        <v>335</v>
      </c>
      <c r="E126" s="60">
        <v>15</v>
      </c>
      <c r="F126" s="172"/>
      <c r="G126" s="61">
        <f t="shared" si="5"/>
        <v>0</v>
      </c>
      <c r="I126" s="54"/>
    </row>
    <row r="127" spans="1:9" ht="30" customHeight="1">
      <c r="A127" s="58" t="s">
        <v>483</v>
      </c>
      <c r="B127" s="59" t="s">
        <v>131</v>
      </c>
      <c r="C127" s="135" t="s">
        <v>286</v>
      </c>
      <c r="D127" s="137" t="s">
        <v>335</v>
      </c>
      <c r="E127" s="60">
        <v>75</v>
      </c>
      <c r="F127" s="172"/>
      <c r="G127" s="61">
        <f t="shared" si="5"/>
        <v>0</v>
      </c>
      <c r="I127" s="54"/>
    </row>
    <row r="128" spans="1:9" ht="30" customHeight="1">
      <c r="A128" s="58" t="s">
        <v>484</v>
      </c>
      <c r="B128" s="59" t="s">
        <v>133</v>
      </c>
      <c r="C128" s="135" t="s">
        <v>288</v>
      </c>
      <c r="D128" s="137" t="s">
        <v>335</v>
      </c>
      <c r="E128" s="60">
        <v>50</v>
      </c>
      <c r="F128" s="172"/>
      <c r="G128" s="61">
        <f t="shared" si="5"/>
        <v>0</v>
      </c>
      <c r="I128" s="54"/>
    </row>
    <row r="129" spans="1:9" ht="30" customHeight="1">
      <c r="A129" s="58" t="s">
        <v>485</v>
      </c>
      <c r="B129" s="151" t="s">
        <v>295</v>
      </c>
      <c r="C129" s="135" t="s">
        <v>381</v>
      </c>
      <c r="D129" s="137" t="s">
        <v>335</v>
      </c>
      <c r="E129" s="60">
        <v>180</v>
      </c>
      <c r="F129" s="172"/>
      <c r="G129" s="61">
        <f>E129*F129</f>
        <v>0</v>
      </c>
      <c r="I129" s="54"/>
    </row>
    <row r="130" spans="1:9" ht="30" customHeight="1">
      <c r="A130" s="58" t="s">
        <v>486</v>
      </c>
      <c r="B130" s="151" t="s">
        <v>283</v>
      </c>
      <c r="C130" s="135" t="s">
        <v>284</v>
      </c>
      <c r="D130" s="137" t="s">
        <v>335</v>
      </c>
      <c r="E130" s="60">
        <v>500</v>
      </c>
      <c r="F130" s="172"/>
      <c r="G130" s="61">
        <f>E130*F130</f>
        <v>0</v>
      </c>
      <c r="I130" s="54"/>
    </row>
    <row r="131" spans="1:9" ht="30" customHeight="1">
      <c r="A131" s="58" t="s">
        <v>487</v>
      </c>
      <c r="B131" s="151" t="s">
        <v>138</v>
      </c>
      <c r="C131" s="135" t="s">
        <v>293</v>
      </c>
      <c r="D131" s="146" t="s">
        <v>333</v>
      </c>
      <c r="E131" s="60">
        <v>24</v>
      </c>
      <c r="F131" s="172"/>
      <c r="G131" s="61">
        <f>E131*F131</f>
        <v>0</v>
      </c>
      <c r="I131" s="54"/>
    </row>
    <row r="132" spans="1:9" ht="30" customHeight="1">
      <c r="A132" s="58" t="s">
        <v>488</v>
      </c>
      <c r="B132" s="59" t="s">
        <v>136</v>
      </c>
      <c r="C132" s="135" t="s">
        <v>291</v>
      </c>
      <c r="D132" s="137" t="s">
        <v>333</v>
      </c>
      <c r="E132" s="60">
        <v>50</v>
      </c>
      <c r="F132" s="172"/>
      <c r="G132" s="61">
        <f t="shared" si="5"/>
        <v>0</v>
      </c>
      <c r="I132" s="54"/>
    </row>
    <row r="133" spans="1:9" ht="30" customHeight="1">
      <c r="A133" s="58" t="s">
        <v>489</v>
      </c>
      <c r="B133" s="59" t="s">
        <v>137</v>
      </c>
      <c r="C133" s="135" t="s">
        <v>292</v>
      </c>
      <c r="D133" s="137" t="s">
        <v>333</v>
      </c>
      <c r="E133" s="60">
        <v>50</v>
      </c>
      <c r="F133" s="172"/>
      <c r="G133" s="61">
        <f t="shared" si="5"/>
        <v>0</v>
      </c>
      <c r="I133" s="54"/>
    </row>
    <row r="134" spans="1:9" ht="30" customHeight="1">
      <c r="A134" s="58" t="s">
        <v>490</v>
      </c>
      <c r="B134" s="59" t="s">
        <v>139</v>
      </c>
      <c r="C134" s="135" t="s">
        <v>296</v>
      </c>
      <c r="D134" s="137" t="s">
        <v>333</v>
      </c>
      <c r="E134" s="60">
        <v>1</v>
      </c>
      <c r="F134" s="172"/>
      <c r="G134" s="61">
        <f t="shared" si="5"/>
        <v>0</v>
      </c>
      <c r="I134" s="54"/>
    </row>
    <row r="135" spans="1:9" ht="30" customHeight="1">
      <c r="A135" s="58" t="s">
        <v>491</v>
      </c>
      <c r="B135" s="59" t="s">
        <v>140</v>
      </c>
      <c r="C135" s="135" t="s">
        <v>297</v>
      </c>
      <c r="D135" s="137" t="s">
        <v>337</v>
      </c>
      <c r="E135" s="60">
        <v>6</v>
      </c>
      <c r="F135" s="172"/>
      <c r="G135" s="61">
        <f t="shared" si="5"/>
        <v>0</v>
      </c>
      <c r="I135" s="54"/>
    </row>
    <row r="136" spans="1:9" ht="30" customHeight="1">
      <c r="A136" s="58" t="s">
        <v>492</v>
      </c>
      <c r="B136" s="59" t="s">
        <v>141</v>
      </c>
      <c r="C136" s="135" t="s">
        <v>298</v>
      </c>
      <c r="D136" s="137" t="s">
        <v>337</v>
      </c>
      <c r="E136" s="60">
        <v>2</v>
      </c>
      <c r="F136" s="172"/>
      <c r="G136" s="61">
        <f t="shared" si="5"/>
        <v>0</v>
      </c>
      <c r="I136" s="54"/>
    </row>
    <row r="137" spans="1:9" ht="30" customHeight="1">
      <c r="A137" s="58" t="s">
        <v>493</v>
      </c>
      <c r="B137" s="59" t="s">
        <v>142</v>
      </c>
      <c r="C137" s="135" t="s">
        <v>299</v>
      </c>
      <c r="D137" s="137" t="s">
        <v>337</v>
      </c>
      <c r="E137" s="60">
        <v>16</v>
      </c>
      <c r="F137" s="172"/>
      <c r="G137" s="61">
        <f t="shared" si="5"/>
        <v>0</v>
      </c>
      <c r="I137" s="54"/>
    </row>
    <row r="138" spans="1:9" ht="30" customHeight="1">
      <c r="A138" s="58" t="s">
        <v>494</v>
      </c>
      <c r="B138" s="59" t="s">
        <v>143</v>
      </c>
      <c r="C138" s="135" t="s">
        <v>300</v>
      </c>
      <c r="D138" s="137" t="s">
        <v>333</v>
      </c>
      <c r="E138" s="60">
        <v>2</v>
      </c>
      <c r="F138" s="172"/>
      <c r="G138" s="61">
        <f t="shared" si="5"/>
        <v>0</v>
      </c>
      <c r="I138" s="54"/>
    </row>
    <row r="139" spans="1:9" ht="30" customHeight="1">
      <c r="A139" s="58" t="s">
        <v>495</v>
      </c>
      <c r="B139" s="59" t="s">
        <v>148</v>
      </c>
      <c r="C139" s="135" t="s">
        <v>303</v>
      </c>
      <c r="D139" s="137" t="s">
        <v>333</v>
      </c>
      <c r="E139" s="60">
        <v>6</v>
      </c>
      <c r="F139" s="172"/>
      <c r="G139" s="61">
        <f t="shared" si="5"/>
        <v>0</v>
      </c>
      <c r="I139" s="54"/>
    </row>
    <row r="140" spans="1:9" ht="30" customHeight="1">
      <c r="A140" s="58" t="s">
        <v>496</v>
      </c>
      <c r="B140" s="59" t="s">
        <v>149</v>
      </c>
      <c r="C140" s="135" t="s">
        <v>304</v>
      </c>
      <c r="D140" s="137" t="s">
        <v>333</v>
      </c>
      <c r="E140" s="60">
        <v>4</v>
      </c>
      <c r="F140" s="172"/>
      <c r="G140" s="61">
        <f t="shared" si="5"/>
        <v>0</v>
      </c>
      <c r="I140" s="54"/>
    </row>
    <row r="141" spans="1:9" ht="30" customHeight="1">
      <c r="A141" s="58" t="s">
        <v>497</v>
      </c>
      <c r="B141" s="59" t="s">
        <v>305</v>
      </c>
      <c r="C141" s="135" t="s">
        <v>384</v>
      </c>
      <c r="D141" s="137" t="s">
        <v>333</v>
      </c>
      <c r="E141" s="60">
        <v>3</v>
      </c>
      <c r="F141" s="172"/>
      <c r="G141" s="61">
        <f t="shared" si="5"/>
        <v>0</v>
      </c>
      <c r="I141" s="54"/>
    </row>
    <row r="142" spans="1:9" ht="30" customHeight="1">
      <c r="A142" s="58" t="s">
        <v>498</v>
      </c>
      <c r="B142" s="59" t="s">
        <v>150</v>
      </c>
      <c r="C142" s="135" t="s">
        <v>306</v>
      </c>
      <c r="D142" s="137" t="s">
        <v>333</v>
      </c>
      <c r="E142" s="60">
        <v>4</v>
      </c>
      <c r="F142" s="172"/>
      <c r="G142" s="61">
        <f t="shared" si="5"/>
        <v>0</v>
      </c>
      <c r="I142" s="54"/>
    </row>
    <row r="143" spans="1:9" ht="30" customHeight="1">
      <c r="A143" s="58" t="s">
        <v>499</v>
      </c>
      <c r="B143" s="59" t="s">
        <v>152</v>
      </c>
      <c r="C143" s="135" t="s">
        <v>361</v>
      </c>
      <c r="D143" s="137" t="s">
        <v>333</v>
      </c>
      <c r="E143" s="60">
        <v>5</v>
      </c>
      <c r="F143" s="172"/>
      <c r="G143" s="61">
        <f t="shared" si="5"/>
        <v>0</v>
      </c>
      <c r="I143" s="54"/>
    </row>
    <row r="144" spans="1:9" ht="30" customHeight="1">
      <c r="A144" s="58" t="s">
        <v>500</v>
      </c>
      <c r="B144" s="59" t="s">
        <v>153</v>
      </c>
      <c r="C144" s="135" t="s">
        <v>308</v>
      </c>
      <c r="D144" s="137" t="s">
        <v>333</v>
      </c>
      <c r="E144" s="60">
        <v>2</v>
      </c>
      <c r="F144" s="172"/>
      <c r="G144" s="61">
        <f t="shared" si="5"/>
        <v>0</v>
      </c>
      <c r="I144" s="54"/>
    </row>
    <row r="145" spans="1:9" s="53" customFormat="1" ht="30" customHeight="1">
      <c r="A145" s="56" t="s">
        <v>39</v>
      </c>
      <c r="B145" s="62"/>
      <c r="C145" s="73" t="s">
        <v>331</v>
      </c>
      <c r="D145" s="137"/>
      <c r="E145" s="57"/>
      <c r="F145" s="172"/>
      <c r="G145" s="103">
        <f>SUM(G146:G161)</f>
        <v>0</v>
      </c>
      <c r="I145" s="54"/>
    </row>
    <row r="146" spans="1:9" ht="30" customHeight="1">
      <c r="A146" s="58" t="s">
        <v>48</v>
      </c>
      <c r="B146" s="59" t="s">
        <v>95</v>
      </c>
      <c r="C146" s="135" t="s">
        <v>252</v>
      </c>
      <c r="D146" s="137" t="s">
        <v>334</v>
      </c>
      <c r="E146" s="60">
        <v>2</v>
      </c>
      <c r="F146" s="172"/>
      <c r="G146" s="61">
        <f aca="true" t="shared" si="6" ref="G146:G161">E146*F146</f>
        <v>0</v>
      </c>
      <c r="I146" s="54"/>
    </row>
    <row r="147" spans="1:9" ht="30" customHeight="1">
      <c r="A147" s="58" t="s">
        <v>49</v>
      </c>
      <c r="B147" s="59" t="s">
        <v>102</v>
      </c>
      <c r="C147" s="135" t="s">
        <v>261</v>
      </c>
      <c r="D147" s="137" t="s">
        <v>333</v>
      </c>
      <c r="E147" s="60">
        <v>3</v>
      </c>
      <c r="F147" s="172"/>
      <c r="G147" s="61">
        <f t="shared" si="6"/>
        <v>0</v>
      </c>
      <c r="I147" s="54"/>
    </row>
    <row r="148" spans="1:9" ht="30" customHeight="1">
      <c r="A148" s="58" t="s">
        <v>50</v>
      </c>
      <c r="B148" s="59" t="s">
        <v>103</v>
      </c>
      <c r="C148" s="135" t="s">
        <v>262</v>
      </c>
      <c r="D148" s="137" t="s">
        <v>337</v>
      </c>
      <c r="E148" s="60">
        <v>4</v>
      </c>
      <c r="F148" s="172"/>
      <c r="G148" s="61">
        <f t="shared" si="6"/>
        <v>0</v>
      </c>
      <c r="I148" s="54"/>
    </row>
    <row r="149" spans="1:9" ht="30" customHeight="1">
      <c r="A149" s="58" t="s">
        <v>318</v>
      </c>
      <c r="B149" s="59" t="s">
        <v>105</v>
      </c>
      <c r="C149" s="135" t="s">
        <v>264</v>
      </c>
      <c r="D149" s="137" t="s">
        <v>333</v>
      </c>
      <c r="E149" s="60">
        <v>3</v>
      </c>
      <c r="F149" s="172"/>
      <c r="G149" s="61">
        <f t="shared" si="6"/>
        <v>0</v>
      </c>
      <c r="I149" s="54"/>
    </row>
    <row r="150" spans="1:9" ht="30" customHeight="1">
      <c r="A150" s="58" t="s">
        <v>319</v>
      </c>
      <c r="B150" s="59" t="s">
        <v>108</v>
      </c>
      <c r="C150" s="135" t="s">
        <v>269</v>
      </c>
      <c r="D150" s="137" t="s">
        <v>333</v>
      </c>
      <c r="E150" s="60">
        <v>3</v>
      </c>
      <c r="F150" s="172"/>
      <c r="G150" s="61">
        <f t="shared" si="6"/>
        <v>0</v>
      </c>
      <c r="I150" s="54"/>
    </row>
    <row r="151" spans="1:9" ht="30" customHeight="1">
      <c r="A151" s="58" t="s">
        <v>320</v>
      </c>
      <c r="B151" s="59" t="s">
        <v>110</v>
      </c>
      <c r="C151" s="135" t="s">
        <v>271</v>
      </c>
      <c r="D151" s="137" t="s">
        <v>333</v>
      </c>
      <c r="E151" s="60">
        <v>6</v>
      </c>
      <c r="F151" s="172"/>
      <c r="G151" s="61">
        <f t="shared" si="6"/>
        <v>0</v>
      </c>
      <c r="I151" s="54"/>
    </row>
    <row r="152" spans="1:9" ht="30" customHeight="1">
      <c r="A152" s="58" t="s">
        <v>321</v>
      </c>
      <c r="B152" s="59" t="s">
        <v>112</v>
      </c>
      <c r="C152" s="135" t="s">
        <v>273</v>
      </c>
      <c r="D152" s="137" t="s">
        <v>333</v>
      </c>
      <c r="E152" s="60">
        <v>3</v>
      </c>
      <c r="F152" s="172"/>
      <c r="G152" s="61">
        <f t="shared" si="6"/>
        <v>0</v>
      </c>
      <c r="I152" s="54"/>
    </row>
    <row r="153" spans="1:9" ht="30" customHeight="1">
      <c r="A153" s="58" t="s">
        <v>322</v>
      </c>
      <c r="B153" s="59" t="s">
        <v>130</v>
      </c>
      <c r="C153" s="135" t="s">
        <v>285</v>
      </c>
      <c r="D153" s="137" t="s">
        <v>335</v>
      </c>
      <c r="E153" s="60">
        <v>3</v>
      </c>
      <c r="F153" s="172"/>
      <c r="G153" s="61">
        <f t="shared" si="6"/>
        <v>0</v>
      </c>
      <c r="I153" s="54"/>
    </row>
    <row r="154" spans="1:9" ht="30" customHeight="1">
      <c r="A154" s="58" t="s">
        <v>323</v>
      </c>
      <c r="B154" s="59" t="s">
        <v>132</v>
      </c>
      <c r="C154" s="135" t="s">
        <v>287</v>
      </c>
      <c r="D154" s="137" t="s">
        <v>335</v>
      </c>
      <c r="E154" s="60">
        <v>20</v>
      </c>
      <c r="F154" s="172"/>
      <c r="G154" s="61">
        <f t="shared" si="6"/>
        <v>0</v>
      </c>
      <c r="I154" s="54"/>
    </row>
    <row r="155" spans="1:9" ht="30" customHeight="1">
      <c r="A155" s="58" t="s">
        <v>324</v>
      </c>
      <c r="B155" s="59" t="s">
        <v>134</v>
      </c>
      <c r="C155" s="135" t="s">
        <v>289</v>
      </c>
      <c r="D155" s="137" t="s">
        <v>335</v>
      </c>
      <c r="E155" s="60">
        <v>12</v>
      </c>
      <c r="F155" s="172"/>
      <c r="G155" s="61">
        <f t="shared" si="6"/>
        <v>0</v>
      </c>
      <c r="I155" s="54"/>
    </row>
    <row r="156" spans="1:9" ht="30" customHeight="1">
      <c r="A156" s="58" t="s">
        <v>325</v>
      </c>
      <c r="B156" s="59" t="s">
        <v>135</v>
      </c>
      <c r="C156" s="135" t="s">
        <v>290</v>
      </c>
      <c r="D156" s="137" t="s">
        <v>335</v>
      </c>
      <c r="E156" s="60">
        <v>48</v>
      </c>
      <c r="F156" s="172"/>
      <c r="G156" s="61">
        <f t="shared" si="6"/>
        <v>0</v>
      </c>
      <c r="I156" s="54"/>
    </row>
    <row r="157" spans="1:9" ht="30" customHeight="1">
      <c r="A157" s="58" t="s">
        <v>326</v>
      </c>
      <c r="B157" s="59" t="s">
        <v>136</v>
      </c>
      <c r="C157" s="135" t="s">
        <v>291</v>
      </c>
      <c r="D157" s="137" t="s">
        <v>333</v>
      </c>
      <c r="E157" s="60">
        <v>9</v>
      </c>
      <c r="F157" s="172"/>
      <c r="G157" s="61">
        <f t="shared" si="6"/>
        <v>0</v>
      </c>
      <c r="I157" s="54"/>
    </row>
    <row r="158" spans="1:9" ht="30" customHeight="1">
      <c r="A158" s="58" t="s">
        <v>51</v>
      </c>
      <c r="B158" s="59" t="s">
        <v>156</v>
      </c>
      <c r="C158" s="135" t="s">
        <v>294</v>
      </c>
      <c r="D158" s="137" t="s">
        <v>333</v>
      </c>
      <c r="E158" s="60">
        <v>9</v>
      </c>
      <c r="F158" s="172"/>
      <c r="G158" s="61">
        <f t="shared" si="6"/>
        <v>0</v>
      </c>
      <c r="I158" s="54"/>
    </row>
    <row r="159" spans="1:9" ht="30" customHeight="1">
      <c r="A159" s="58" t="s">
        <v>52</v>
      </c>
      <c r="B159" s="59" t="s">
        <v>151</v>
      </c>
      <c r="C159" s="135" t="s">
        <v>307</v>
      </c>
      <c r="D159" s="137" t="s">
        <v>333</v>
      </c>
      <c r="E159" s="60">
        <v>3</v>
      </c>
      <c r="F159" s="172"/>
      <c r="G159" s="61">
        <f t="shared" si="6"/>
        <v>0</v>
      </c>
      <c r="I159" s="54"/>
    </row>
    <row r="160" spans="1:9" ht="30" customHeight="1">
      <c r="A160" s="58" t="s">
        <v>53</v>
      </c>
      <c r="B160" s="59" t="s">
        <v>152</v>
      </c>
      <c r="C160" s="135" t="s">
        <v>361</v>
      </c>
      <c r="D160" s="137" t="s">
        <v>333</v>
      </c>
      <c r="E160" s="60">
        <v>3</v>
      </c>
      <c r="F160" s="172"/>
      <c r="G160" s="61">
        <f t="shared" si="6"/>
        <v>0</v>
      </c>
      <c r="I160" s="54"/>
    </row>
    <row r="161" spans="1:9" ht="30" customHeight="1">
      <c r="A161" s="58" t="s">
        <v>327</v>
      </c>
      <c r="B161" s="63" t="s">
        <v>154</v>
      </c>
      <c r="C161" s="135" t="s">
        <v>309</v>
      </c>
      <c r="D161" s="137" t="s">
        <v>333</v>
      </c>
      <c r="E161" s="64">
        <v>1</v>
      </c>
      <c r="F161" s="172"/>
      <c r="G161" s="65">
        <f t="shared" si="6"/>
        <v>0</v>
      </c>
      <c r="I161" s="54"/>
    </row>
    <row r="162" spans="1:9" ht="30" customHeight="1">
      <c r="A162" s="139" t="s">
        <v>432</v>
      </c>
      <c r="B162" s="140"/>
      <c r="C162" s="141" t="s">
        <v>55</v>
      </c>
      <c r="D162" s="142"/>
      <c r="E162" s="143"/>
      <c r="F162" s="180"/>
      <c r="G162" s="144">
        <f>G163</f>
        <v>0</v>
      </c>
      <c r="I162" s="54"/>
    </row>
    <row r="163" spans="1:9" ht="23.25" customHeight="1">
      <c r="A163" s="85" t="s">
        <v>501</v>
      </c>
      <c r="B163" s="59" t="s">
        <v>265</v>
      </c>
      <c r="C163" s="135" t="s">
        <v>266</v>
      </c>
      <c r="D163" s="137" t="s">
        <v>333</v>
      </c>
      <c r="E163" s="60">
        <v>1</v>
      </c>
      <c r="F163" s="172"/>
      <c r="G163" s="61">
        <f>E163*F163</f>
        <v>0</v>
      </c>
      <c r="I163" s="54"/>
    </row>
    <row r="164" spans="1:9" ht="13.5" hidden="1">
      <c r="A164" s="92"/>
      <c r="B164" s="93"/>
      <c r="C164" s="94"/>
      <c r="D164" s="137" t="e">
        <v>#REF!</v>
      </c>
      <c r="E164" s="95"/>
      <c r="F164" s="172"/>
      <c r="G164" s="96">
        <f>E164*F164</f>
        <v>0</v>
      </c>
      <c r="I164" s="54"/>
    </row>
    <row r="165" spans="1:9" ht="30" customHeight="1">
      <c r="A165" s="139" t="s">
        <v>433</v>
      </c>
      <c r="B165" s="140"/>
      <c r="C165" s="141" t="s">
        <v>332</v>
      </c>
      <c r="D165" s="142"/>
      <c r="E165" s="143"/>
      <c r="F165" s="180"/>
      <c r="G165" s="144">
        <f>SUM(G166:G178)</f>
        <v>0</v>
      </c>
      <c r="I165" s="54"/>
    </row>
    <row r="166" spans="1:9" ht="30" customHeight="1">
      <c r="A166" s="88" t="s">
        <v>502</v>
      </c>
      <c r="B166" s="89" t="s">
        <v>354</v>
      </c>
      <c r="C166" s="135" t="s">
        <v>355</v>
      </c>
      <c r="D166" s="137" t="s">
        <v>334</v>
      </c>
      <c r="E166" s="90">
        <v>6</v>
      </c>
      <c r="F166" s="172"/>
      <c r="G166" s="91">
        <f aca="true" t="shared" si="7" ref="G166:G177">E166*F166</f>
        <v>0</v>
      </c>
      <c r="I166" s="54"/>
    </row>
    <row r="167" spans="1:9" ht="30" customHeight="1">
      <c r="A167" s="88" t="s">
        <v>503</v>
      </c>
      <c r="B167" s="89" t="s">
        <v>116</v>
      </c>
      <c r="C167" s="135" t="s">
        <v>276</v>
      </c>
      <c r="D167" s="137" t="s">
        <v>340</v>
      </c>
      <c r="E167" s="90">
        <v>160</v>
      </c>
      <c r="F167" s="172"/>
      <c r="G167" s="91">
        <f t="shared" si="7"/>
        <v>0</v>
      </c>
      <c r="I167" s="54"/>
    </row>
    <row r="168" spans="1:9" ht="30" customHeight="1">
      <c r="A168" s="88" t="s">
        <v>504</v>
      </c>
      <c r="B168" s="89" t="s">
        <v>117</v>
      </c>
      <c r="C168" s="135" t="s">
        <v>356</v>
      </c>
      <c r="D168" s="137" t="s">
        <v>333</v>
      </c>
      <c r="E168" s="90">
        <v>4</v>
      </c>
      <c r="F168" s="172"/>
      <c r="G168" s="91">
        <f t="shared" si="7"/>
        <v>0</v>
      </c>
      <c r="I168" s="54"/>
    </row>
    <row r="169" spans="1:9" ht="30" customHeight="1">
      <c r="A169" s="88" t="s">
        <v>505</v>
      </c>
      <c r="B169" s="89" t="s">
        <v>120</v>
      </c>
      <c r="C169" s="135" t="s">
        <v>279</v>
      </c>
      <c r="D169" s="137" t="s">
        <v>333</v>
      </c>
      <c r="E169" s="90">
        <v>25</v>
      </c>
      <c r="F169" s="172"/>
      <c r="G169" s="91">
        <f t="shared" si="7"/>
        <v>0</v>
      </c>
      <c r="I169" s="54"/>
    </row>
    <row r="170" spans="1:9" ht="30" customHeight="1">
      <c r="A170" s="88" t="s">
        <v>506</v>
      </c>
      <c r="B170" s="89" t="s">
        <v>121</v>
      </c>
      <c r="C170" s="135" t="s">
        <v>377</v>
      </c>
      <c r="D170" s="137" t="s">
        <v>333</v>
      </c>
      <c r="E170" s="90">
        <v>24</v>
      </c>
      <c r="F170" s="172"/>
      <c r="G170" s="91">
        <f t="shared" si="7"/>
        <v>0</v>
      </c>
      <c r="I170" s="54"/>
    </row>
    <row r="171" spans="1:9" ht="30" customHeight="1">
      <c r="A171" s="88" t="s">
        <v>507</v>
      </c>
      <c r="B171" s="89" t="s">
        <v>122</v>
      </c>
      <c r="C171" s="135" t="s">
        <v>378</v>
      </c>
      <c r="D171" s="137" t="s">
        <v>333</v>
      </c>
      <c r="E171" s="90">
        <v>9</v>
      </c>
      <c r="F171" s="172"/>
      <c r="G171" s="91">
        <f t="shared" si="7"/>
        <v>0</v>
      </c>
      <c r="I171" s="54"/>
    </row>
    <row r="172" spans="1:9" ht="30" customHeight="1">
      <c r="A172" s="88" t="s">
        <v>508</v>
      </c>
      <c r="B172" s="89" t="s">
        <v>123</v>
      </c>
      <c r="C172" s="135" t="s">
        <v>379</v>
      </c>
      <c r="D172" s="137" t="s">
        <v>333</v>
      </c>
      <c r="E172" s="90">
        <v>1</v>
      </c>
      <c r="F172" s="172"/>
      <c r="G172" s="91">
        <f t="shared" si="7"/>
        <v>0</v>
      </c>
      <c r="I172" s="54"/>
    </row>
    <row r="173" spans="1:9" ht="30" customHeight="1">
      <c r="A173" s="88" t="s">
        <v>509</v>
      </c>
      <c r="B173" s="89" t="s">
        <v>124</v>
      </c>
      <c r="C173" s="135" t="s">
        <v>380</v>
      </c>
      <c r="D173" s="137" t="s">
        <v>333</v>
      </c>
      <c r="E173" s="90">
        <v>3</v>
      </c>
      <c r="F173" s="172"/>
      <c r="G173" s="91">
        <f t="shared" si="7"/>
        <v>0</v>
      </c>
      <c r="I173" s="54"/>
    </row>
    <row r="174" spans="1:9" ht="30" customHeight="1">
      <c r="A174" s="88" t="s">
        <v>510</v>
      </c>
      <c r="B174" s="89" t="s">
        <v>125</v>
      </c>
      <c r="C174" s="135" t="s">
        <v>280</v>
      </c>
      <c r="D174" s="137" t="s">
        <v>333</v>
      </c>
      <c r="E174" s="90">
        <v>4</v>
      </c>
      <c r="F174" s="172"/>
      <c r="G174" s="91">
        <f t="shared" si="7"/>
        <v>0</v>
      </c>
      <c r="I174" s="54"/>
    </row>
    <row r="175" spans="1:9" ht="30" customHeight="1">
      <c r="A175" s="88" t="s">
        <v>511</v>
      </c>
      <c r="B175" s="59" t="s">
        <v>144</v>
      </c>
      <c r="C175" s="135" t="s">
        <v>301</v>
      </c>
      <c r="D175" s="137" t="s">
        <v>333</v>
      </c>
      <c r="E175" s="60">
        <v>1</v>
      </c>
      <c r="F175" s="172"/>
      <c r="G175" s="91">
        <f t="shared" si="7"/>
        <v>0</v>
      </c>
      <c r="I175" s="54"/>
    </row>
    <row r="176" spans="1:9" ht="30" customHeight="1">
      <c r="A176" s="88" t="s">
        <v>512</v>
      </c>
      <c r="B176" s="89" t="s">
        <v>145</v>
      </c>
      <c r="C176" s="135" t="s">
        <v>382</v>
      </c>
      <c r="D176" s="137" t="s">
        <v>333</v>
      </c>
      <c r="E176" s="90">
        <v>1</v>
      </c>
      <c r="F176" s="172"/>
      <c r="G176" s="91">
        <f t="shared" si="7"/>
        <v>0</v>
      </c>
      <c r="I176" s="54"/>
    </row>
    <row r="177" spans="1:9" ht="30" customHeight="1">
      <c r="A177" s="88" t="s">
        <v>513</v>
      </c>
      <c r="B177" s="59" t="s">
        <v>146</v>
      </c>
      <c r="C177" s="135" t="s">
        <v>302</v>
      </c>
      <c r="D177" s="137" t="s">
        <v>333</v>
      </c>
      <c r="E177" s="60">
        <v>1</v>
      </c>
      <c r="F177" s="172"/>
      <c r="G177" s="91">
        <f t="shared" si="7"/>
        <v>0</v>
      </c>
      <c r="I177" s="54"/>
    </row>
    <row r="178" spans="1:9" ht="36.75" customHeight="1">
      <c r="A178" s="88" t="s">
        <v>514</v>
      </c>
      <c r="B178" s="89" t="s">
        <v>147</v>
      </c>
      <c r="C178" s="135" t="s">
        <v>383</v>
      </c>
      <c r="D178" s="137" t="s">
        <v>333</v>
      </c>
      <c r="E178" s="90">
        <v>1</v>
      </c>
      <c r="F178" s="172"/>
      <c r="G178" s="91"/>
      <c r="I178" s="54"/>
    </row>
    <row r="179" spans="1:9" ht="30" customHeight="1">
      <c r="A179" s="207" t="s">
        <v>6</v>
      </c>
      <c r="B179" s="207"/>
      <c r="C179" s="207"/>
      <c r="D179" s="207"/>
      <c r="E179" s="207"/>
      <c r="F179" s="208"/>
      <c r="G179" s="102">
        <f>G12+G83</f>
        <v>0</v>
      </c>
      <c r="I179" s="54"/>
    </row>
    <row r="180" spans="1:7" ht="30" customHeight="1" thickBot="1">
      <c r="A180" s="209" t="s">
        <v>515</v>
      </c>
      <c r="B180" s="210"/>
      <c r="C180" s="210"/>
      <c r="D180" s="210"/>
      <c r="E180" s="210"/>
      <c r="F180" s="211"/>
      <c r="G180" s="101">
        <f>G179*0.2212</f>
        <v>0</v>
      </c>
    </row>
    <row r="181" spans="1:7" ht="30" customHeight="1" thickBot="1">
      <c r="A181" s="212" t="s">
        <v>20</v>
      </c>
      <c r="B181" s="213"/>
      <c r="C181" s="213"/>
      <c r="D181" s="213"/>
      <c r="E181" s="213"/>
      <c r="F181" s="214"/>
      <c r="G181" s="31">
        <f>G180+G179</f>
        <v>0</v>
      </c>
    </row>
    <row r="210" spans="1:8" ht="13.5">
      <c r="A210" s="87"/>
      <c r="B210" s="97"/>
      <c r="C210" s="98"/>
      <c r="D210" s="99"/>
      <c r="E210" s="100"/>
      <c r="F210" s="181"/>
      <c r="G210" s="83"/>
      <c r="H210" s="45"/>
    </row>
    <row r="211" spans="1:8" ht="13.5">
      <c r="A211" s="87"/>
      <c r="B211" s="97"/>
      <c r="C211" s="98"/>
      <c r="D211" s="99"/>
      <c r="E211" s="100"/>
      <c r="F211" s="181"/>
      <c r="G211" s="83"/>
      <c r="H211" s="45"/>
    </row>
    <row r="212" spans="1:8" ht="13.5">
      <c r="A212" s="87"/>
      <c r="B212" s="97"/>
      <c r="C212" s="98"/>
      <c r="D212" s="99"/>
      <c r="E212" s="100"/>
      <c r="F212" s="181"/>
      <c r="G212" s="83"/>
      <c r="H212" s="45"/>
    </row>
    <row r="213" spans="1:8" ht="13.5">
      <c r="A213" s="205"/>
      <c r="B213" s="205"/>
      <c r="C213" s="205"/>
      <c r="D213" s="205"/>
      <c r="E213" s="205"/>
      <c r="F213" s="205"/>
      <c r="G213" s="84"/>
      <c r="H213" s="45"/>
    </row>
    <row r="214" spans="1:8" ht="13.5">
      <c r="A214" s="206"/>
      <c r="B214" s="206"/>
      <c r="C214" s="206"/>
      <c r="D214" s="206"/>
      <c r="E214" s="206"/>
      <c r="F214" s="206"/>
      <c r="G214" s="83"/>
      <c r="H214" s="45"/>
    </row>
    <row r="215" spans="1:8" ht="13.5">
      <c r="A215" s="205"/>
      <c r="B215" s="205"/>
      <c r="C215" s="205"/>
      <c r="D215" s="205"/>
      <c r="E215" s="205"/>
      <c r="F215" s="205"/>
      <c r="G215" s="84"/>
      <c r="H215" s="45"/>
    </row>
    <row r="216" spans="1:8" ht="13.5">
      <c r="A216" s="87"/>
      <c r="B216" s="97"/>
      <c r="C216" s="98"/>
      <c r="D216" s="99"/>
      <c r="E216" s="100"/>
      <c r="F216" s="181"/>
      <c r="G216" s="83"/>
      <c r="H216" s="45"/>
    </row>
    <row r="217" spans="1:8" ht="13.5">
      <c r="A217" s="87"/>
      <c r="B217" s="97"/>
      <c r="C217" s="98"/>
      <c r="D217" s="99"/>
      <c r="E217" s="100"/>
      <c r="F217" s="181"/>
      <c r="G217" s="83"/>
      <c r="H217" s="45"/>
    </row>
    <row r="218" spans="1:8" ht="13.5">
      <c r="A218" s="87"/>
      <c r="B218" s="97"/>
      <c r="C218" s="98"/>
      <c r="D218" s="99"/>
      <c r="E218" s="100"/>
      <c r="F218" s="181"/>
      <c r="G218" s="83"/>
      <c r="H218" s="45"/>
    </row>
  </sheetData>
  <sheetProtection/>
  <mergeCells count="15">
    <mergeCell ref="A213:F213"/>
    <mergeCell ref="A214:F214"/>
    <mergeCell ref="A215:F215"/>
    <mergeCell ref="A179:F179"/>
    <mergeCell ref="A180:F180"/>
    <mergeCell ref="A181:F181"/>
    <mergeCell ref="A9:G9"/>
    <mergeCell ref="C83:F83"/>
    <mergeCell ref="A2:G2"/>
    <mergeCell ref="A3:G3"/>
    <mergeCell ref="A4:G4"/>
    <mergeCell ref="A6:B6"/>
    <mergeCell ref="C6:G6"/>
    <mergeCell ref="A7:B7"/>
    <mergeCell ref="C7:G7"/>
  </mergeCells>
  <conditionalFormatting sqref="C13">
    <cfRule type="expression" priority="38" dxfId="3" stopIfTrue="1">
      <formula>H13&lt;6</formula>
    </cfRule>
  </conditionalFormatting>
  <conditionalFormatting sqref="B129">
    <cfRule type="expression" priority="36" dxfId="3" stopIfTrue="1">
      <formula>I129&lt;6</formula>
    </cfRule>
  </conditionalFormatting>
  <conditionalFormatting sqref="B130">
    <cfRule type="expression" priority="35" dxfId="3" stopIfTrue="1">
      <formula>I130&lt;6</formula>
    </cfRule>
  </conditionalFormatting>
  <conditionalFormatting sqref="B131">
    <cfRule type="expression" priority="34" dxfId="3" stopIfTrue="1">
      <formula>I131&lt;6</formula>
    </cfRule>
  </conditionalFormatting>
  <conditionalFormatting sqref="D131">
    <cfRule type="expression" priority="33" dxfId="3" stopIfTrue="1">
      <formula>H131&lt;6</formula>
    </cfRule>
  </conditionalFormatting>
  <conditionalFormatting sqref="B19">
    <cfRule type="expression" priority="32" dxfId="3" stopIfTrue="1">
      <formula>I19&lt;6</formula>
    </cfRule>
  </conditionalFormatting>
  <conditionalFormatting sqref="B52">
    <cfRule type="expression" priority="29" dxfId="3" stopIfTrue="1">
      <formula>I52&lt;6</formula>
    </cfRule>
  </conditionalFormatting>
  <conditionalFormatting sqref="B27">
    <cfRule type="expression" priority="31" dxfId="3" stopIfTrue="1">
      <formula>I27&lt;6</formula>
    </cfRule>
  </conditionalFormatting>
  <conditionalFormatting sqref="B50">
    <cfRule type="expression" priority="30" dxfId="3" stopIfTrue="1">
      <formula>I50&lt;6</formula>
    </cfRule>
  </conditionalFormatting>
  <conditionalFormatting sqref="B73">
    <cfRule type="expression" priority="27" dxfId="3" stopIfTrue="1">
      <formula>I73&lt;6</formula>
    </cfRule>
  </conditionalFormatting>
  <conditionalFormatting sqref="C55">
    <cfRule type="expression" priority="26" dxfId="3" stopIfTrue="1">
      <formula>H55&lt;6</formula>
    </cfRule>
  </conditionalFormatting>
  <conditionalFormatting sqref="C35">
    <cfRule type="expression" priority="25" dxfId="3" stopIfTrue="1">
      <formula>H35&lt;6</formula>
    </cfRule>
  </conditionalFormatting>
  <conditionalFormatting sqref="B38">
    <cfRule type="expression" priority="24" dxfId="3" stopIfTrue="1">
      <formula>I38&lt;6</formula>
    </cfRule>
  </conditionalFormatting>
  <conditionalFormatting sqref="C37">
    <cfRule type="expression" priority="23" dxfId="3" stopIfTrue="1">
      <formula>H37&lt;6</formula>
    </cfRule>
  </conditionalFormatting>
  <conditionalFormatting sqref="B89">
    <cfRule type="expression" priority="18" dxfId="3" stopIfTrue="1">
      <formula>I89&lt;6</formula>
    </cfRule>
  </conditionalFormatting>
  <conditionalFormatting sqref="B85">
    <cfRule type="expression" priority="22" dxfId="3" stopIfTrue="1">
      <formula>I85&lt;6</formula>
    </cfRule>
  </conditionalFormatting>
  <conditionalFormatting sqref="B91">
    <cfRule type="expression" priority="16" dxfId="3" stopIfTrue="1">
      <formula>I91&lt;6</formula>
    </cfRule>
  </conditionalFormatting>
  <conditionalFormatting sqref="B86">
    <cfRule type="expression" priority="21" dxfId="3" stopIfTrue="1">
      <formula>I86&lt;6</formula>
    </cfRule>
  </conditionalFormatting>
  <conditionalFormatting sqref="B97">
    <cfRule type="expression" priority="12" dxfId="3" stopIfTrue="1">
      <formula>I97&lt;6</formula>
    </cfRule>
  </conditionalFormatting>
  <conditionalFormatting sqref="B87">
    <cfRule type="expression" priority="20" dxfId="3" stopIfTrue="1">
      <formula>I87&lt;6</formula>
    </cfRule>
  </conditionalFormatting>
  <conditionalFormatting sqref="B105">
    <cfRule type="expression" priority="3" dxfId="3" stopIfTrue="1">
      <formula>I105&lt;6</formula>
    </cfRule>
  </conditionalFormatting>
  <conditionalFormatting sqref="B88">
    <cfRule type="expression" priority="19" dxfId="3" stopIfTrue="1">
      <formula>I88&lt;6</formula>
    </cfRule>
  </conditionalFormatting>
  <conditionalFormatting sqref="B106:B107">
    <cfRule type="expression" priority="2" dxfId="3" stopIfTrue="1">
      <formula>I106&lt;6</formula>
    </cfRule>
  </conditionalFormatting>
  <conditionalFormatting sqref="B90">
    <cfRule type="expression" priority="17" dxfId="3" stopIfTrue="1">
      <formula>I90&lt;6</formula>
    </cfRule>
  </conditionalFormatting>
  <conditionalFormatting sqref="B92:B94">
    <cfRule type="expression" priority="15" dxfId="3" stopIfTrue="1">
      <formula>I92&lt;6</formula>
    </cfRule>
  </conditionalFormatting>
  <conditionalFormatting sqref="B95">
    <cfRule type="expression" priority="14" dxfId="3" stopIfTrue="1">
      <formula>I95&lt;6</formula>
    </cfRule>
  </conditionalFormatting>
  <conditionalFormatting sqref="B96">
    <cfRule type="expression" priority="13" dxfId="3" stopIfTrue="1">
      <formula>I96&lt;6</formula>
    </cfRule>
  </conditionalFormatting>
  <conditionalFormatting sqref="B98">
    <cfRule type="expression" priority="11" dxfId="3" stopIfTrue="1">
      <formula>I98&lt;6</formula>
    </cfRule>
  </conditionalFormatting>
  <conditionalFormatting sqref="B99">
    <cfRule type="expression" priority="10" dxfId="3" stopIfTrue="1">
      <formula>I99&lt;6</formula>
    </cfRule>
  </conditionalFormatting>
  <conditionalFormatting sqref="B100">
    <cfRule type="expression" priority="9" dxfId="3" stopIfTrue="1">
      <formula>I100&lt;6</formula>
    </cfRule>
  </conditionalFormatting>
  <conditionalFormatting sqref="B101">
    <cfRule type="expression" priority="8" dxfId="3" stopIfTrue="1">
      <formula>I101&lt;6</formula>
    </cfRule>
  </conditionalFormatting>
  <conditionalFormatting sqref="B102">
    <cfRule type="expression" priority="7" dxfId="3" stopIfTrue="1">
      <formula>I102&lt;6</formula>
    </cfRule>
  </conditionalFormatting>
  <conditionalFormatting sqref="B103">
    <cfRule type="expression" priority="6" dxfId="3" stopIfTrue="1">
      <formula>I103&lt;6</formula>
    </cfRule>
  </conditionalFormatting>
  <conditionalFormatting sqref="B104">
    <cfRule type="expression" priority="5" dxfId="3" stopIfTrue="1">
      <formula>I104&lt;6</formula>
    </cfRule>
  </conditionalFormatting>
  <conditionalFormatting sqref="B57:B58">
    <cfRule type="expression" priority="1" dxfId="3" stopIfTrue="1">
      <formula>I57&lt;6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6" orientation="portrait" paperSize="9" scale="58" r:id="rId1"/>
  <rowBreaks count="1" manualBreakCount="1">
    <brk id="1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view="pageBreakPreview" zoomScale="60" zoomScaleNormal="55" zoomScalePageLayoutView="0" workbookViewId="0" topLeftCell="A1">
      <selection activeCell="F23" sqref="F23"/>
    </sheetView>
  </sheetViews>
  <sheetFormatPr defaultColWidth="9.140625" defaultRowHeight="12.75"/>
  <cols>
    <col min="1" max="1" width="9.140625" style="32" customWidth="1"/>
    <col min="2" max="2" width="103.140625" style="32" customWidth="1"/>
    <col min="3" max="3" width="21.7109375" style="32" customWidth="1"/>
    <col min="4" max="16" width="21.7109375" style="35" customWidth="1"/>
    <col min="17" max="17" width="18.421875" style="32" bestFit="1" customWidth="1"/>
    <col min="18" max="16384" width="9.140625" style="32" customWidth="1"/>
  </cols>
  <sheetData>
    <row r="2" spans="1:16" ht="18.75">
      <c r="A2" s="215" t="s">
        <v>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6.5">
      <c r="A3" s="216" t="s">
        <v>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6.5">
      <c r="A4" s="216" t="s">
        <v>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6" spans="1:16" ht="49.5" customHeight="1">
      <c r="A6" s="104"/>
      <c r="B6" s="217" t="str">
        <f>Planilha!C6</f>
        <v>OBRA: REFORMA DE CABINE PRIMÁRIA E GRUPO GERADOR 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16" ht="49.5" customHeight="1">
      <c r="A7" s="105"/>
      <c r="B7" s="217" t="str">
        <f>Planilha!C7</f>
        <v>LOCAL: HOSPITAL E MATERNIDADE INTERLAGOS - Rua Leonor Alvim, 211, Interlagos - SP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16" ht="49.5" customHeight="1">
      <c r="A8" s="36"/>
      <c r="B8" s="37"/>
      <c r="C8" s="38"/>
      <c r="D8" s="106" t="s">
        <v>56</v>
      </c>
      <c r="E8" s="106"/>
      <c r="F8" s="106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ht="49.5" customHeight="1" thickBot="1">
      <c r="B9" s="33">
        <f>Planilha!A9</f>
        <v>0</v>
      </c>
    </row>
    <row r="10" spans="1:16" s="33" customFormat="1" ht="49.5" customHeight="1" thickBot="1">
      <c r="A10" s="109" t="s">
        <v>22</v>
      </c>
      <c r="B10" s="110" t="s">
        <v>13</v>
      </c>
      <c r="C10" s="150" t="s">
        <v>14</v>
      </c>
      <c r="D10" s="111" t="s">
        <v>15</v>
      </c>
      <c r="E10" s="112" t="s">
        <v>16</v>
      </c>
      <c r="F10" s="112" t="s">
        <v>17</v>
      </c>
      <c r="G10" s="112" t="s">
        <v>18</v>
      </c>
      <c r="H10" s="112" t="s">
        <v>363</v>
      </c>
      <c r="I10" s="112" t="s">
        <v>364</v>
      </c>
      <c r="J10" s="112" t="s">
        <v>365</v>
      </c>
      <c r="K10" s="112" t="s">
        <v>366</v>
      </c>
      <c r="L10" s="112" t="s">
        <v>367</v>
      </c>
      <c r="M10" s="112" t="s">
        <v>368</v>
      </c>
      <c r="N10" s="112" t="s">
        <v>369</v>
      </c>
      <c r="O10" s="112" t="s">
        <v>370</v>
      </c>
      <c r="P10" s="113" t="s">
        <v>6</v>
      </c>
    </row>
    <row r="11" spans="1:16" s="33" customFormat="1" ht="49.5" customHeight="1">
      <c r="A11" s="219">
        <v>1</v>
      </c>
      <c r="B11" s="221" t="str">
        <f>Planilha!C12</f>
        <v>OBRA CIVIL /CABINE DE MÉDIA TENSÃO / GRUPO GERADOR </v>
      </c>
      <c r="C11" s="223">
        <f>Planilha!G12</f>
        <v>0</v>
      </c>
      <c r="D11" s="114">
        <v>0.02</v>
      </c>
      <c r="E11" s="115">
        <v>0.03</v>
      </c>
      <c r="F11" s="115">
        <v>0.05</v>
      </c>
      <c r="G11" s="115">
        <v>0.05</v>
      </c>
      <c r="H11" s="115">
        <v>0.1</v>
      </c>
      <c r="I11" s="115">
        <v>0.2</v>
      </c>
      <c r="J11" s="115">
        <v>0.25</v>
      </c>
      <c r="K11" s="115">
        <v>0.15</v>
      </c>
      <c r="L11" s="115">
        <v>0.05</v>
      </c>
      <c r="M11" s="115">
        <v>0.05</v>
      </c>
      <c r="N11" s="115">
        <v>0.03</v>
      </c>
      <c r="O11" s="115">
        <v>0.02</v>
      </c>
      <c r="P11" s="116">
        <f>SUM(D11:O11)</f>
        <v>1</v>
      </c>
    </row>
    <row r="12" spans="1:17" s="33" customFormat="1" ht="49.5" customHeight="1">
      <c r="A12" s="220"/>
      <c r="B12" s="222"/>
      <c r="C12" s="224"/>
      <c r="D12" s="117">
        <f>$C$11*D11</f>
        <v>0</v>
      </c>
      <c r="E12" s="118">
        <f>$C$11*E11</f>
        <v>0</v>
      </c>
      <c r="F12" s="118">
        <f>$C$11*F11</f>
        <v>0</v>
      </c>
      <c r="G12" s="118">
        <f>$C$11*G11</f>
        <v>0</v>
      </c>
      <c r="H12" s="118">
        <f>$C$11*H11</f>
        <v>0</v>
      </c>
      <c r="I12" s="118">
        <f aca="true" t="shared" si="0" ref="I12:O12">$C$11*I11</f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9">
        <f>SUM(D12:O12)</f>
        <v>0</v>
      </c>
      <c r="Q12" s="34"/>
    </row>
    <row r="13" spans="1:16" s="33" customFormat="1" ht="49.5" customHeight="1">
      <c r="A13" s="225">
        <v>2</v>
      </c>
      <c r="B13" s="226" t="str">
        <f>Planilha!C83</f>
        <v>OBRA ELETRICA / CABINE DE MÉDIA TENSÃO / GRUPO GERADOR</v>
      </c>
      <c r="C13" s="227">
        <f>Planilha!G83</f>
        <v>0</v>
      </c>
      <c r="D13" s="120">
        <v>0.05</v>
      </c>
      <c r="E13" s="121">
        <v>0.05</v>
      </c>
      <c r="F13" s="121">
        <v>0.05</v>
      </c>
      <c r="G13" s="121">
        <v>0.05</v>
      </c>
      <c r="H13" s="121">
        <v>0.1</v>
      </c>
      <c r="I13" s="121">
        <v>0.15</v>
      </c>
      <c r="J13" s="121">
        <v>0.15</v>
      </c>
      <c r="K13" s="121">
        <v>0.15</v>
      </c>
      <c r="L13" s="121">
        <v>0.1</v>
      </c>
      <c r="M13" s="121">
        <v>0.05</v>
      </c>
      <c r="N13" s="121">
        <v>0.05</v>
      </c>
      <c r="O13" s="121">
        <v>0.05</v>
      </c>
      <c r="P13" s="122">
        <f>SUM(D13:O13)</f>
        <v>1.0000000000000002</v>
      </c>
    </row>
    <row r="14" spans="1:16" s="33" customFormat="1" ht="49.5" customHeight="1" thickBot="1">
      <c r="A14" s="220"/>
      <c r="B14" s="222"/>
      <c r="C14" s="224"/>
      <c r="D14" s="123">
        <f>D13*C13</f>
        <v>0</v>
      </c>
      <c r="E14" s="124">
        <f>E13*C13</f>
        <v>0</v>
      </c>
      <c r="F14" s="124">
        <f>F13*C13</f>
        <v>0</v>
      </c>
      <c r="G14" s="124">
        <f>G13*C13</f>
        <v>0</v>
      </c>
      <c r="H14" s="124">
        <f>H13*C13</f>
        <v>0</v>
      </c>
      <c r="I14" s="124">
        <f>I13*C13</f>
        <v>0</v>
      </c>
      <c r="J14" s="124">
        <f>J13*C13</f>
        <v>0</v>
      </c>
      <c r="K14" s="124">
        <f>K13*C13</f>
        <v>0</v>
      </c>
      <c r="L14" s="124">
        <f>L13*C13</f>
        <v>0</v>
      </c>
      <c r="M14" s="124">
        <f>M13*C13</f>
        <v>0</v>
      </c>
      <c r="N14" s="124">
        <f>N13*C13</f>
        <v>0</v>
      </c>
      <c r="O14" s="124">
        <f>O13*C13</f>
        <v>0</v>
      </c>
      <c r="P14" s="125">
        <f>SUM(D14:O14)</f>
        <v>0</v>
      </c>
    </row>
    <row r="15" spans="1:16" s="81" customFormat="1" ht="49.5" customHeight="1">
      <c r="A15" s="228" t="s">
        <v>6</v>
      </c>
      <c r="B15" s="229"/>
      <c r="C15" s="126">
        <f>SUM(C11:C14)</f>
        <v>0</v>
      </c>
      <c r="D15" s="127">
        <f aca="true" t="shared" si="1" ref="D15:O15">D14+D12</f>
        <v>0</v>
      </c>
      <c r="E15" s="128">
        <f t="shared" si="1"/>
        <v>0</v>
      </c>
      <c r="F15" s="128">
        <f t="shared" si="1"/>
        <v>0</v>
      </c>
      <c r="G15" s="128">
        <f t="shared" si="1"/>
        <v>0</v>
      </c>
      <c r="H15" s="128">
        <f t="shared" si="1"/>
        <v>0</v>
      </c>
      <c r="I15" s="128">
        <f t="shared" si="1"/>
        <v>0</v>
      </c>
      <c r="J15" s="128">
        <f t="shared" si="1"/>
        <v>0</v>
      </c>
      <c r="K15" s="128">
        <f t="shared" si="1"/>
        <v>0</v>
      </c>
      <c r="L15" s="128">
        <f t="shared" si="1"/>
        <v>0</v>
      </c>
      <c r="M15" s="128">
        <f t="shared" si="1"/>
        <v>0</v>
      </c>
      <c r="N15" s="128">
        <f t="shared" si="1"/>
        <v>0</v>
      </c>
      <c r="O15" s="128">
        <f t="shared" si="1"/>
        <v>0</v>
      </c>
      <c r="P15" s="129">
        <f>SUM(D15:O15)</f>
        <v>0</v>
      </c>
    </row>
    <row r="16" spans="1:16" s="81" customFormat="1" ht="49.5" customHeight="1">
      <c r="A16" s="230" t="str">
        <f>Planilha!A180</f>
        <v>BDI - (       )% </v>
      </c>
      <c r="B16" s="231"/>
      <c r="C16" s="130">
        <f>C15*0.2212</f>
        <v>0</v>
      </c>
      <c r="D16" s="130">
        <f>D15*0.2212</f>
        <v>0</v>
      </c>
      <c r="E16" s="130">
        <f>E15*0.2212</f>
        <v>0</v>
      </c>
      <c r="F16" s="130">
        <f>F15*0.2212</f>
        <v>0</v>
      </c>
      <c r="G16" s="130">
        <f>G15*0.2212</f>
        <v>0</v>
      </c>
      <c r="H16" s="130">
        <f aca="true" t="shared" si="2" ref="H16:O16">H15*0.2212</f>
        <v>0</v>
      </c>
      <c r="I16" s="130">
        <f t="shared" si="2"/>
        <v>0</v>
      </c>
      <c r="J16" s="130">
        <f t="shared" si="2"/>
        <v>0</v>
      </c>
      <c r="K16" s="130">
        <f t="shared" si="2"/>
        <v>0</v>
      </c>
      <c r="L16" s="130">
        <f t="shared" si="2"/>
        <v>0</v>
      </c>
      <c r="M16" s="130">
        <f t="shared" si="2"/>
        <v>0</v>
      </c>
      <c r="N16" s="130">
        <f t="shared" si="2"/>
        <v>0</v>
      </c>
      <c r="O16" s="130">
        <f t="shared" si="2"/>
        <v>0</v>
      </c>
      <c r="P16" s="130">
        <f>P15*0.2212</f>
        <v>0</v>
      </c>
    </row>
    <row r="17" spans="1:17" s="81" customFormat="1" ht="49.5" customHeight="1" thickBot="1">
      <c r="A17" s="232" t="s">
        <v>20</v>
      </c>
      <c r="B17" s="233"/>
      <c r="C17" s="131">
        <f>C15+C16</f>
        <v>0</v>
      </c>
      <c r="D17" s="132">
        <f>SUM(D15:D16)</f>
        <v>0</v>
      </c>
      <c r="E17" s="133">
        <f>SUM(E15:E16)</f>
        <v>0</v>
      </c>
      <c r="F17" s="133">
        <f>SUM(F15:F16)</f>
        <v>0</v>
      </c>
      <c r="G17" s="133">
        <f>SUM(G15:G16)</f>
        <v>0</v>
      </c>
      <c r="H17" s="133">
        <f>SUM(H15:H16)</f>
        <v>0</v>
      </c>
      <c r="I17" s="133">
        <f aca="true" t="shared" si="3" ref="I17:O17">SUM(I15:I16)</f>
        <v>0</v>
      </c>
      <c r="J17" s="133">
        <f t="shared" si="3"/>
        <v>0</v>
      </c>
      <c r="K17" s="133">
        <f t="shared" si="3"/>
        <v>0</v>
      </c>
      <c r="L17" s="133">
        <f t="shared" si="3"/>
        <v>0</v>
      </c>
      <c r="M17" s="133">
        <f t="shared" si="3"/>
        <v>0</v>
      </c>
      <c r="N17" s="133">
        <f t="shared" si="3"/>
        <v>0</v>
      </c>
      <c r="O17" s="133">
        <f t="shared" si="3"/>
        <v>0</v>
      </c>
      <c r="P17" s="134">
        <f>SUM(D17:O17)</f>
        <v>0</v>
      </c>
      <c r="Q17" s="82"/>
    </row>
    <row r="18" ht="49.5" customHeight="1"/>
  </sheetData>
  <sheetProtection/>
  <mergeCells count="14">
    <mergeCell ref="A13:A14"/>
    <mergeCell ref="B13:B14"/>
    <mergeCell ref="C13:C14"/>
    <mergeCell ref="A15:B15"/>
    <mergeCell ref="A16:B16"/>
    <mergeCell ref="A17:B17"/>
    <mergeCell ref="A2:P2"/>
    <mergeCell ref="A3:P3"/>
    <mergeCell ref="A4:P4"/>
    <mergeCell ref="B6:P6"/>
    <mergeCell ref="B7:P7"/>
    <mergeCell ref="A11:A12"/>
    <mergeCell ref="B11:B12"/>
    <mergeCell ref="C11:C12"/>
  </mergeCells>
  <conditionalFormatting sqref="D11:H14 P11:P14 I11:O13">
    <cfRule type="cellIs" priority="4" dxfId="0" operator="greaterThan" stopIfTrue="1">
      <formula>0</formula>
    </cfRule>
  </conditionalFormatting>
  <conditionalFormatting sqref="J14:O14">
    <cfRule type="cellIs" priority="2" dxfId="0" operator="greaterThan" stopIfTrue="1">
      <formula>0</formula>
    </cfRule>
  </conditionalFormatting>
  <conditionalFormatting sqref="I14">
    <cfRule type="cellIs" priority="1" dxfId="0" operator="greaterThan" stopIfTrue="1">
      <formula>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orientation="landscape" paperSize="9" scale="3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Serviços</dc:title>
  <dc:subject/>
  <dc:creator>Crystal Decisions</dc:creator>
  <cp:keywords/>
  <dc:description>Powered by Crystal</dc:description>
  <cp:lastModifiedBy>Elaine Ramos Mansano</cp:lastModifiedBy>
  <cp:lastPrinted>2022-02-07T18:28:31Z</cp:lastPrinted>
  <dcterms:created xsi:type="dcterms:W3CDTF">2015-04-03T13:35:33Z</dcterms:created>
  <dcterms:modified xsi:type="dcterms:W3CDTF">2022-02-22T18:36:51Z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01734361CD07C3C85B968AA4B2781C480CE157AF9F7EA2E7436251CC6569833AC9ED7B4299AD862122361604012ECFDCE8F0039F2F45C68B435461C93B5C501966E203BA430B4715AFC67429F5DA65676ABC260F7B1658926A696275BEC3AFE8317D9DD9AB3BC459DE5038E8DCDB9F3E280983679688BAA10801FB0C54F3126</vt:lpwstr>
  </property>
  <property fmtid="{D5CDD505-2E9C-101B-9397-08002B2CF9AE}" pid="3" name="Business Objects Context Information1">
    <vt:lpwstr>1DD054695E5434CAFA8C112794DB01F13F32BE3B69235938CF64CF5B12DB136BAFFEEDD10184B589682B52480D7D8C2E79E6CB08A023B94D90F6CF0264DA19DF0B9242B9A7AD48B10665F83591170027413C9395EB0D86E6AA48FA6381A50A563F5937D1C184D971A6E2B3B5F63329E2C18B34585ED3299E55717354C0450D9</vt:lpwstr>
  </property>
  <property fmtid="{D5CDD505-2E9C-101B-9397-08002B2CF9AE}" pid="4" name="Business Objects Context Information2">
    <vt:lpwstr>768743EEA99EF3C1375B1116D9654D0A7612542753719ED317F3DEE4659CA8BBD373596D59344F2C67B0C799C152989E8D763AC47B419E99BFDD1232274C9927C70B27D8E5FE742A26972D9655B9642308CA3BD52F1B572504A1DB833280BEF8C72A6A6749608BA21817C5F844B900E4FF5569C343BA231F33F8D04BFF97CE4</vt:lpwstr>
  </property>
  <property fmtid="{D5CDD505-2E9C-101B-9397-08002B2CF9AE}" pid="5" name="Business Objects Context Information3">
    <vt:lpwstr>60F73B53965BEBE81C6B29577AF3B8118DCFA10A33892450AF8A0E14467E5440FD3DA18F505B0FBD40754A0CC66384CA02A9CBDA643589AB636ED0868CEB68F6056FBBCB339AD16518CA3340228424F6BE2C1E89C6833A6E828C28745132D1FF1870DADC2D228E3B611C1B6F7B8198269056E2E28F9E0DA091BF4C09362B1CC</vt:lpwstr>
  </property>
  <property fmtid="{D5CDD505-2E9C-101B-9397-08002B2CF9AE}" pid="6" name="Business Objects Context Information4">
    <vt:lpwstr>2CEEB308D204D318A5A31290BB839AA9CE13C78E1ECF63170C10126E1663B13B0FAF957C51A5EA501660149E4628B2EC983A738A4B2EB2C0C47BD2C661C137B203F90EE5F3BBA14E4AE99F29318B8A83D6629D240B714BCDD5BB2D1A0AF1868685070E3C620B6C5228DA59DD0BAD64C5E615CF6B691EA8B6FD6FF3073360339</vt:lpwstr>
  </property>
  <property fmtid="{D5CDD505-2E9C-101B-9397-08002B2CF9AE}" pid="7" name="Business Objects Context Information5">
    <vt:lpwstr>A59FADD3A56269CB6FEE5A6C68201D069B99B7C9EC89AF6AA8C50FFFF64F073E7CD4000</vt:lpwstr>
  </property>
</Properties>
</file>