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00" windowWidth="9990" windowHeight="9030" activeTab="2"/>
  </bookViews>
  <sheets>
    <sheet name="planilha" sheetId="1" r:id="rId1"/>
    <sheet name="resumo" sheetId="2" r:id="rId2"/>
    <sheet name="cronograma" sheetId="3" r:id="rId3"/>
  </sheets>
  <definedNames>
    <definedName name="_xlnm.Print_Area" localSheetId="0">'planilha'!$A$1:$G$152</definedName>
  </definedNames>
  <calcPr fullCalcOnLoad="1"/>
</workbook>
</file>

<file path=xl/sharedStrings.xml><?xml version="1.0" encoding="utf-8"?>
<sst xmlns="http://schemas.openxmlformats.org/spreadsheetml/2006/main" count="441" uniqueCount="359">
  <si>
    <t>un</t>
  </si>
  <si>
    <t>Projeto executivo de estrutura em formato A0</t>
  </si>
  <si>
    <t>Projeto executivo de instalações hidráulicas em formato A0</t>
  </si>
  <si>
    <t>Projeto executivo de arquitetura em formato A0</t>
  </si>
  <si>
    <t>m²</t>
  </si>
  <si>
    <t>m</t>
  </si>
  <si>
    <t>m³</t>
  </si>
  <si>
    <t>Construção provisória</t>
  </si>
  <si>
    <t>unxmês</t>
  </si>
  <si>
    <t>Fechamento provisório de vãos em chapa de madeira compensada</t>
  </si>
  <si>
    <t>Tapume fixo para fechamento de áreas, com portão</t>
  </si>
  <si>
    <t>Andaimes e balancins</t>
  </si>
  <si>
    <t>Montagem e desmontagem de andaime torre metálica com altura até 10 m</t>
  </si>
  <si>
    <t>mxmês</t>
  </si>
  <si>
    <t>Andaime torre metálico (1,5 x 1,5 m) com piso metálico</t>
  </si>
  <si>
    <t>Sinalização de obra</t>
  </si>
  <si>
    <t>Placa de identificação para obra</t>
  </si>
  <si>
    <t>Demolição de alvenaria</t>
  </si>
  <si>
    <t>Demolição manual de alvenaria de elevação ou elemento vazado, incluindo revestimento</t>
  </si>
  <si>
    <t>Demolição de forro</t>
  </si>
  <si>
    <t>Demolição manual de forro qualquer, inclusive sistema de fixação/tarugamento</t>
  </si>
  <si>
    <t>Remoção pintura</t>
  </si>
  <si>
    <t>Remoção de pintura em superfícies de madeira e/ou metálicas com lixamento</t>
  </si>
  <si>
    <t>Remoção de pintura em massa com lixamento</t>
  </si>
  <si>
    <t>Retirada de elementos de estrutura (concreto, ferro, alumínio e madeira)</t>
  </si>
  <si>
    <t>Retirada de peças lineares em madeira com seção até 60 cm²</t>
  </si>
  <si>
    <t>Retirada de estrutura em madeira tesoura - telhas de barro</t>
  </si>
  <si>
    <t>Retirada de estrutura em madeira pontaletada - telhas de barro</t>
  </si>
  <si>
    <t>Retirada de telhamento e proteção</t>
  </si>
  <si>
    <t>Retirada de telhamento em barro</t>
  </si>
  <si>
    <t>Retirada de cumeeira ou espigão em barro</t>
  </si>
  <si>
    <t>Retirada de cumeeira, espigão ou rufo perfil qualquer</t>
  </si>
  <si>
    <t>Retirada de revestimento em lambris de madeira</t>
  </si>
  <si>
    <t>Remoção de calha ou rufo</t>
  </si>
  <si>
    <t>Remoção de reservatório em fibrocimento até 1000 litros</t>
  </si>
  <si>
    <t>Transporte de material solto</t>
  </si>
  <si>
    <t>Transporte manual horizontal e/ou vertical de entulho até o local de despejo - ensacado</t>
  </si>
  <si>
    <t>Transporte comercial, carreteiro e aluguel</t>
  </si>
  <si>
    <t>Remoção de entulho separado de obra com caçamba metálica - terra, alvenaria, concreto, argamassa, madeira, papel, plástico ou metal</t>
  </si>
  <si>
    <t>Escavação manual em solo de 1ª e 2ª categoria em vala ou cava até 1,50 m</t>
  </si>
  <si>
    <t>Reaterro manual sem fornecimento de material</t>
  </si>
  <si>
    <t>Reaterro manual apiloado sem controle de compactação</t>
  </si>
  <si>
    <t>Alvenaria com tijolo maciço comum ou especial</t>
  </si>
  <si>
    <t>Alvenaria de elevação de 1 tijolo maciço comum</t>
  </si>
  <si>
    <t>Estrutura em madeira para cobertura</t>
  </si>
  <si>
    <t>Estrutura de madeira tesourada para telha de barro - vãos até 7,00 m</t>
  </si>
  <si>
    <t>Estrutura de madeira tesourada para telha de barro - vãos de 7,01 a 10,00 m</t>
  </si>
  <si>
    <t>Estrutura pontaletada para telhas de barro</t>
  </si>
  <si>
    <t>Estrutura em terças para telhas de barro</t>
  </si>
  <si>
    <t>Fornecimento de peças diversas para estrutura em madeira</t>
  </si>
  <si>
    <t>Recolocação de peças lineares em madeira com seção até 60 cm²</t>
  </si>
  <si>
    <t>Telhamento em barro</t>
  </si>
  <si>
    <t>Telha de barro tipo francesa</t>
  </si>
  <si>
    <t>Emboçamento de beiral em telhas de barro</t>
  </si>
  <si>
    <t>Cumeeira de barro emboçado tipos: plan, romana, italiana, francesa e paulistinha</t>
  </si>
  <si>
    <t>Espigão de barro emboçado</t>
  </si>
  <si>
    <t>Calha, rufo, afins em chapa galvanizada nº 24 - corte 0,50 m</t>
  </si>
  <si>
    <t>Calha, rufo, afins em chapa galvanizada nº 24 - corte 1,00 m</t>
  </si>
  <si>
    <t>Revestimento em argamassa</t>
  </si>
  <si>
    <t>Chapisco</t>
  </si>
  <si>
    <t>Emboço comum</t>
  </si>
  <si>
    <t>Reboco</t>
  </si>
  <si>
    <t>Forro de madeira</t>
  </si>
  <si>
    <t>Beiral em tábua de angelim-vermelho / bacuri / maçaranduba macho e fêmea com tarugamento</t>
  </si>
  <si>
    <t>Forro em painéis de gesso acartonado, com espessura de 12,5 mm, fixo</t>
  </si>
  <si>
    <t>Forro modular removível em PVC - 618 mm x 1243 mm</t>
  </si>
  <si>
    <t>Isolamentos térmicos / acústicos</t>
  </si>
  <si>
    <t>Lâmina refletiva revestida em alumínio nas duas faces, com reforço interno, para isolação térmica</t>
  </si>
  <si>
    <t>Massa corrida</t>
  </si>
  <si>
    <t>Massa corrida a base de PVA</t>
  </si>
  <si>
    <t>Pintura em superfícies de madeira</t>
  </si>
  <si>
    <t>Pintura em superfície de concreto/massa/gesso/pedras, inclusive preparo</t>
  </si>
  <si>
    <t>Tinta látex em massa, inclusive preparo</t>
  </si>
  <si>
    <t>Tinta acrílica antimofo em massa, inclusive preparo</t>
  </si>
  <si>
    <t>Esmalte em superfície metálica, inclusive preparo</t>
  </si>
  <si>
    <t>Eletroduto de PVC rígido roscável de 3/4´ - com acessórios</t>
  </si>
  <si>
    <t>Cabo de cobre nu, têmpera mole, classe 2, de 50 mm²</t>
  </si>
  <si>
    <t>Complementos para pára-raios</t>
  </si>
  <si>
    <t>Haste de aterramento de 5/8´ x 2,40 m</t>
  </si>
  <si>
    <t>Suporte para fixação de terminal aéreo e/ou de cabo de cobre nu, com base plana</t>
  </si>
  <si>
    <t>Tampa para caixa de inspeção cilíndrica, aço galvanizado</t>
  </si>
  <si>
    <t>Caixa de inspeção do terra cilíndrica em PVC rígido, diâmetro de 300 mm - h= 250 mm</t>
  </si>
  <si>
    <t>Caixa de equalização de embutir em aço com barramento, de 400 x 400 mm e tampa</t>
  </si>
  <si>
    <t>Barra condutora chata de alumínio, 7/8´ x 1/8´ - inclusive acessórios de fixação</t>
  </si>
  <si>
    <t>Solda exotérmica conexão cabo-cabo horizontal em X sobreposto, bitola do cabo de 35-35mm² a 50-35mm²</t>
  </si>
  <si>
    <t>Solda exotérmica conexão cabo-cabo horizontal em X sobreposto, bitola do cabo de 50-50mm² a 95-50mm²</t>
  </si>
  <si>
    <t>Solda exotérmica conexão cabo-haste no topo, bitola do cabo de 50mm² a 95mm² para haste de 5/8 e 3/4</t>
  </si>
  <si>
    <t>Tubulação com conexões em PVC rígido marrom para sistemas prediais de água fria</t>
  </si>
  <si>
    <t>Tubo de PVC rígido soldável marrom, DN= 25 mm, (3/4´), inclusive conexões</t>
  </si>
  <si>
    <t>Tubo de PVC rígido soldável marrom, DN= 50 mm, (1 1/2´), inclusive conexões</t>
  </si>
  <si>
    <t>Reservatório em material sintético</t>
  </si>
  <si>
    <t>Limpeza de obra</t>
  </si>
  <si>
    <t>Limpeza final da obra</t>
  </si>
  <si>
    <t>OBRA:</t>
  </si>
  <si>
    <t>ITEM</t>
  </si>
  <si>
    <t>CPOS</t>
  </si>
  <si>
    <t>DESCRIÇÃO DOS SERVIÇOS</t>
  </si>
  <si>
    <t>UNID</t>
  </si>
  <si>
    <t>QTDE</t>
  </si>
  <si>
    <t xml:space="preserve"> Vlr. Unit. </t>
  </si>
  <si>
    <t xml:space="preserve"> Vlr. Total </t>
  </si>
  <si>
    <t>TOTAL</t>
  </si>
  <si>
    <t>TOTAL GERAL</t>
  </si>
  <si>
    <t>LOCAL:</t>
  </si>
  <si>
    <t>RESUMO DA PLANILHA</t>
  </si>
  <si>
    <t xml:space="preserve">Item </t>
  </si>
  <si>
    <t>Descrição dos Serviços</t>
  </si>
  <si>
    <t>Valor Total</t>
  </si>
  <si>
    <t>SERVIÇO TÉCNICO ESPECIALIZADO</t>
  </si>
  <si>
    <t>01.17</t>
  </si>
  <si>
    <t>Projeto executivo de instalações elétricas em formato A1</t>
  </si>
  <si>
    <t>INÍCIO, APOIO E ADMINISTRAÇÃO DA OBRA</t>
  </si>
  <si>
    <t>02.01</t>
  </si>
  <si>
    <t>02.02.130</t>
  </si>
  <si>
    <t>Locação de container tipo escritório com 1 vaso sanitário, 1 lavatório e 1 ponto para chuveiro - área mínima de 13,80 m²</t>
  </si>
  <si>
    <t>02.02.150</t>
  </si>
  <si>
    <t>Locação de container tipo deposito - área mínima de 13,80 m²</t>
  </si>
  <si>
    <t>02.03</t>
  </si>
  <si>
    <t>02.03.080</t>
  </si>
  <si>
    <t>02.03.120</t>
  </si>
  <si>
    <t>02.05</t>
  </si>
  <si>
    <t>02.05.060</t>
  </si>
  <si>
    <t>02.05.200</t>
  </si>
  <si>
    <t>02.08</t>
  </si>
  <si>
    <t>02.08.020</t>
  </si>
  <si>
    <t>DEMOLIÇÃO SEM REAPROVEITAMENTO</t>
  </si>
  <si>
    <t>03.02</t>
  </si>
  <si>
    <t>03.02.040</t>
  </si>
  <si>
    <t>03.08</t>
  </si>
  <si>
    <t>03.08.040</t>
  </si>
  <si>
    <t>03.10</t>
  </si>
  <si>
    <t>03.10.100</t>
  </si>
  <si>
    <t>03.10.140</t>
  </si>
  <si>
    <t>RETIRADA COM PROVÁVEL REAPROVEITAMENTO</t>
  </si>
  <si>
    <t>04.02</t>
  </si>
  <si>
    <t>04.02.020</t>
  </si>
  <si>
    <t>04.02.050</t>
  </si>
  <si>
    <t>04.02.090</t>
  </si>
  <si>
    <t>04.03</t>
  </si>
  <si>
    <t>04.03.020</t>
  </si>
  <si>
    <t>04.03.060</t>
  </si>
  <si>
    <t>04.03.080</t>
  </si>
  <si>
    <t>04.05</t>
  </si>
  <si>
    <t>04.05.010</t>
  </si>
  <si>
    <t>04.30</t>
  </si>
  <si>
    <t>04.30.020</t>
  </si>
  <si>
    <t>04.30.100</t>
  </si>
  <si>
    <t>TRANSPORTE E MOVIMENTAÇÃO, DENTRO E FORA DA OBRA</t>
  </si>
  <si>
    <t>05.04</t>
  </si>
  <si>
    <t>05.04.060</t>
  </si>
  <si>
    <t>05.07</t>
  </si>
  <si>
    <t>05.07.040</t>
  </si>
  <si>
    <t>SERVIÇO EM SOLO E ROCHA, MANUAL</t>
  </si>
  <si>
    <t>06.01</t>
  </si>
  <si>
    <t>06.02.020</t>
  </si>
  <si>
    <t>06.11</t>
  </si>
  <si>
    <t>06.11.040</t>
  </si>
  <si>
    <t>ALVENARIA E ELEMENTO DIVISOR</t>
  </si>
  <si>
    <t>14.02</t>
  </si>
  <si>
    <t>14.02.040</t>
  </si>
  <si>
    <t>ESTRUTURA EM MADEIRA, FERRO, ALUMÍNIO E CONCRETO</t>
  </si>
  <si>
    <t>15.01</t>
  </si>
  <si>
    <t>15.01.010</t>
  </si>
  <si>
    <t>15.01.020</t>
  </si>
  <si>
    <t>15.01.210</t>
  </si>
  <si>
    <t>15.01.310</t>
  </si>
  <si>
    <t>15.20</t>
  </si>
  <si>
    <t>15.20.020</t>
  </si>
  <si>
    <t>15.20.040</t>
  </si>
  <si>
    <t>TELHAMENTO</t>
  </si>
  <si>
    <t>16.02</t>
  </si>
  <si>
    <t>16.02.020</t>
  </si>
  <si>
    <t>16.02.120</t>
  </si>
  <si>
    <t>16.02.230</t>
  </si>
  <si>
    <t>16.02.270</t>
  </si>
  <si>
    <t>16.33</t>
  </si>
  <si>
    <t>16.33.040</t>
  </si>
  <si>
    <t>16.33.060</t>
  </si>
  <si>
    <t>17.02</t>
  </si>
  <si>
    <t>17.02.020</t>
  </si>
  <si>
    <t>17.02.120</t>
  </si>
  <si>
    <t>17.02.220</t>
  </si>
  <si>
    <t>FORRO, BRISE E FACHADA</t>
  </si>
  <si>
    <t>22.01</t>
  </si>
  <si>
    <t>22.01.210</t>
  </si>
  <si>
    <t>22.01.220</t>
  </si>
  <si>
    <t>22.02</t>
  </si>
  <si>
    <t>22.02.030</t>
  </si>
  <si>
    <t>22.03.040</t>
  </si>
  <si>
    <t>IMPERMEABILIZAÇÃO, PROTEÇÃO E JUNTA</t>
  </si>
  <si>
    <t>32.06</t>
  </si>
  <si>
    <t>32.06.150</t>
  </si>
  <si>
    <t>PINTURA</t>
  </si>
  <si>
    <t>33.02</t>
  </si>
  <si>
    <t>33.02.060</t>
  </si>
  <si>
    <t>33.10</t>
  </si>
  <si>
    <t>33.10.020</t>
  </si>
  <si>
    <t>33.10.030</t>
  </si>
  <si>
    <t>33.11</t>
  </si>
  <si>
    <t>33.11.020</t>
  </si>
  <si>
    <t>38.01.040</t>
  </si>
  <si>
    <t>39.04.080</t>
  </si>
  <si>
    <t>PÁRA-RAIOS PARA EDIFICAÇÃO</t>
  </si>
  <si>
    <t>42.05.200</t>
  </si>
  <si>
    <t>42.05.290</t>
  </si>
  <si>
    <t>42.05.300</t>
  </si>
  <si>
    <t>42.05.310</t>
  </si>
  <si>
    <t>42.05.370</t>
  </si>
  <si>
    <t>42.05.440</t>
  </si>
  <si>
    <t>42.20.120</t>
  </si>
  <si>
    <t>42.20.130</t>
  </si>
  <si>
    <t>42.20.250</t>
  </si>
  <si>
    <t>TUBULAÇÃO E CONDUTORES PARA ÍIQUIDOS E GASES</t>
  </si>
  <si>
    <t>46.01</t>
  </si>
  <si>
    <t>46.01.020</t>
  </si>
  <si>
    <t>46.01.050</t>
  </si>
  <si>
    <t>RESERVATÓRIO E TANQUE PARA LÍQUIDOS E GASES</t>
  </si>
  <si>
    <t>48.02</t>
  </si>
  <si>
    <t>48.05.040</t>
  </si>
  <si>
    <t>LIMPEZA E ARREMATE</t>
  </si>
  <si>
    <t>55.01</t>
  </si>
  <si>
    <t>55.01.020</t>
  </si>
  <si>
    <t>1.1</t>
  </si>
  <si>
    <t>1.1.1</t>
  </si>
  <si>
    <t>1.1.2</t>
  </si>
  <si>
    <t>2.2</t>
  </si>
  <si>
    <t>2.2.1</t>
  </si>
  <si>
    <t>2.3</t>
  </si>
  <si>
    <t>Projeto Executivo</t>
  </si>
  <si>
    <t>Tapumes, vedação e proteções diversas</t>
  </si>
  <si>
    <t>4.1</t>
  </si>
  <si>
    <t>4.1.1</t>
  </si>
  <si>
    <t>4.2</t>
  </si>
  <si>
    <t>5.1</t>
  </si>
  <si>
    <t>5.1.1</t>
  </si>
  <si>
    <t>5.2</t>
  </si>
  <si>
    <t>4.1.2</t>
  </si>
  <si>
    <t>4.2.1</t>
  </si>
  <si>
    <t>4.2.2</t>
  </si>
  <si>
    <t>4.2.3</t>
  </si>
  <si>
    <t>03.11</t>
  </si>
  <si>
    <t>Remoção rede elétrica</t>
  </si>
  <si>
    <t>Retirada da parte elétrica (luminárias, eletrodutos, fiação,  tomadas, interruptores, quadros, spda, sistemas elétricos em geral, etc.) inclusive remoção de entulhos, dos galpões e área de acervo</t>
  </si>
  <si>
    <t>vb</t>
  </si>
  <si>
    <t>9.1</t>
  </si>
  <si>
    <t>9.1.1</t>
  </si>
  <si>
    <t>10.1</t>
  </si>
  <si>
    <t>10.1.1</t>
  </si>
  <si>
    <t>Reparos, conservação e complementos</t>
  </si>
  <si>
    <t>11.1</t>
  </si>
  <si>
    <t>11.1.1</t>
  </si>
  <si>
    <t>11.1.2</t>
  </si>
  <si>
    <t>Calhas, rufos e afins</t>
  </si>
  <si>
    <t>15.1</t>
  </si>
  <si>
    <t>15.1.1</t>
  </si>
  <si>
    <t xml:space="preserve">OBRA: </t>
  </si>
  <si>
    <t>4.1.3</t>
  </si>
  <si>
    <t>REVESTIMENTO EM MASSA OU FUNDIDO NO LOCAL</t>
  </si>
  <si>
    <t>42.01.086</t>
  </si>
  <si>
    <t>Captor tipo terminal aéreo, h= 300 mm em alumínio</t>
  </si>
  <si>
    <t>48.02.400</t>
  </si>
  <si>
    <t>Reservatório em polietileno com tampa de rosca, capacidade de 1.000 litros</t>
  </si>
  <si>
    <t>Torneira de boia, DN= 1 1/2´</t>
  </si>
  <si>
    <t>1.1.3</t>
  </si>
  <si>
    <t>11.2</t>
  </si>
  <si>
    <t>1.1.5</t>
  </si>
  <si>
    <t>01.17.041</t>
  </si>
  <si>
    <t>01.17.061</t>
  </si>
  <si>
    <t>01.17.081</t>
  </si>
  <si>
    <t>01.17.111</t>
  </si>
  <si>
    <t>Testeira em tábua aparelhada, com largura até 20 cm</t>
  </si>
  <si>
    <t>2.2.2</t>
  </si>
  <si>
    <t>Av. Raimundo Pereira de Magalhães, 5214</t>
  </si>
  <si>
    <t>Reforma e adequação do telhado e outras áreas da clinica feminina do CAISM Philippe Pinel</t>
  </si>
  <si>
    <t>1.1.4</t>
  </si>
  <si>
    <t>2.3.1</t>
  </si>
  <si>
    <t>2.1</t>
  </si>
  <si>
    <t>2.1.1</t>
  </si>
  <si>
    <t>2.1.2</t>
  </si>
  <si>
    <t>3.1</t>
  </si>
  <si>
    <t>3.1.1</t>
  </si>
  <si>
    <t>3.2</t>
  </si>
  <si>
    <t>3.2.1</t>
  </si>
  <si>
    <t>3.3</t>
  </si>
  <si>
    <t>3.3.1</t>
  </si>
  <si>
    <t>5.2.1</t>
  </si>
  <si>
    <t>6.1</t>
  </si>
  <si>
    <t>6.1.1</t>
  </si>
  <si>
    <t>6.2</t>
  </si>
  <si>
    <t>6.2.1</t>
  </si>
  <si>
    <t>7.1</t>
  </si>
  <si>
    <t>7.1.1</t>
  </si>
  <si>
    <t>8.1</t>
  </si>
  <si>
    <t>8.1.1</t>
  </si>
  <si>
    <t>8.1.2</t>
  </si>
  <si>
    <t>8.1.3</t>
  </si>
  <si>
    <t>8.1.4</t>
  </si>
  <si>
    <t>8.2</t>
  </si>
  <si>
    <t>8.2.1</t>
  </si>
  <si>
    <t>9.1.2</t>
  </si>
  <si>
    <t>9.1.3</t>
  </si>
  <si>
    <t>12.1.1</t>
  </si>
  <si>
    <t>13.1.1</t>
  </si>
  <si>
    <t>14.1.1</t>
  </si>
  <si>
    <t>16.1</t>
  </si>
  <si>
    <t>16.1.1</t>
  </si>
  <si>
    <t>Retirada de revestimento em madeira</t>
  </si>
  <si>
    <t>Retirada em instalação hidraúlica</t>
  </si>
  <si>
    <t>Atestados, Comissionamento e Certificação das Instalações, SPDA e projetos de "AS BUILT"</t>
  </si>
  <si>
    <t>2.3.2</t>
  </si>
  <si>
    <t>2.4</t>
  </si>
  <si>
    <t>2.4.1</t>
  </si>
  <si>
    <t>3.3.2</t>
  </si>
  <si>
    <t>3.4</t>
  </si>
  <si>
    <t>3.4.1</t>
  </si>
  <si>
    <t>4.3</t>
  </si>
  <si>
    <t>4.3.1</t>
  </si>
  <si>
    <t>4.4</t>
  </si>
  <si>
    <t>4.4.1</t>
  </si>
  <si>
    <t>4.4.2</t>
  </si>
  <si>
    <t>8.1.5</t>
  </si>
  <si>
    <t>9.1.4</t>
  </si>
  <si>
    <t>9.2</t>
  </si>
  <si>
    <t>9.2.1</t>
  </si>
  <si>
    <t>10.1.2</t>
  </si>
  <si>
    <t>10.1.3</t>
  </si>
  <si>
    <t>11.2.1</t>
  </si>
  <si>
    <t>12.1</t>
  </si>
  <si>
    <t>13.2.1</t>
  </si>
  <si>
    <t>13.3.1</t>
  </si>
  <si>
    <t>13.3.2</t>
  </si>
  <si>
    <t>38.01 - 42.01</t>
  </si>
  <si>
    <t>14.1.2</t>
  </si>
  <si>
    <t>14.1.3</t>
  </si>
  <si>
    <t>14.1.4</t>
  </si>
  <si>
    <t>14.1.5</t>
  </si>
  <si>
    <t>14.1.6</t>
  </si>
  <si>
    <t>14.1.7</t>
  </si>
  <si>
    <t>14.1.8</t>
  </si>
  <si>
    <t>14.1.9</t>
  </si>
  <si>
    <t>14.1.10</t>
  </si>
  <si>
    <t>14.1.11</t>
  </si>
  <si>
    <t>14.1.12</t>
  </si>
  <si>
    <t>15.1.2</t>
  </si>
  <si>
    <t>17.1</t>
  </si>
  <si>
    <t>17.1.1</t>
  </si>
  <si>
    <t>9.2.2</t>
  </si>
  <si>
    <t>11.2.2</t>
  </si>
  <si>
    <t>Forro de gesso e PVC</t>
  </si>
  <si>
    <t>16.1.2</t>
  </si>
  <si>
    <t>30 dias</t>
  </si>
  <si>
    <t>60 dias</t>
  </si>
  <si>
    <t>90 dias</t>
  </si>
  <si>
    <t>110 dias</t>
  </si>
  <si>
    <t xml:space="preserve">BDI </t>
  </si>
  <si>
    <t>Modelo Cronograma Físico Financeiro</t>
  </si>
  <si>
    <t>Modelo Planilha de preço - Resumo</t>
  </si>
  <si>
    <t>BDI</t>
  </si>
  <si>
    <t>Modelo Planilha de preço</t>
  </si>
</sst>
</file>

<file path=xl/styles.xml><?xml version="1.0" encoding="utf-8"?>
<styleSheet xmlns="http://schemas.openxmlformats.org/spreadsheetml/2006/main">
  <numFmts count="2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_(* #,##0.00_);_(* \(#,##0.00\);_(* &quot;-&quot;??_);_(@_)"/>
    <numFmt numFmtId="175" formatCode="00\ 00\ 00"/>
    <numFmt numFmtId="176" formatCode="#,##0_ ;\-#,##0\ "/>
    <numFmt numFmtId="177" formatCode="[$-416]dddd\,\ d&quot; de &quot;mmmm&quot; de &quot;yyyy"/>
    <numFmt numFmtId="178" formatCode="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rgb="FF000000"/>
      </right>
      <top style="medium"/>
      <bottom style="medium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98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174" fontId="3" fillId="0" borderId="0" xfId="0" applyNumberFormat="1" applyFont="1" applyAlignment="1">
      <alignment vertical="center"/>
    </xf>
    <xf numFmtId="174" fontId="0" fillId="0" borderId="0" xfId="0" applyNumberFormat="1" applyAlignment="1" applyProtection="1">
      <alignment horizontal="center" vertical="center"/>
      <protection hidden="1"/>
    </xf>
    <xf numFmtId="174" fontId="1" fillId="0" borderId="0" xfId="45" applyNumberFormat="1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74" fontId="3" fillId="0" borderId="0" xfId="0" applyNumberFormat="1" applyFont="1" applyAlignment="1" applyProtection="1">
      <alignment horizontal="center" vertical="center"/>
      <protection hidden="1"/>
    </xf>
    <xf numFmtId="4" fontId="5" fillId="0" borderId="0" xfId="0" applyNumberFormat="1" applyFont="1" applyFill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/>
      <protection hidden="1"/>
    </xf>
    <xf numFmtId="0" fontId="0" fillId="0" borderId="0" xfId="0" applyNumberForma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5" fillId="0" borderId="13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left"/>
      <protection hidden="1"/>
    </xf>
    <xf numFmtId="4" fontId="6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9" fontId="0" fillId="34" borderId="15" xfId="0" applyNumberFormat="1" applyFill="1" applyBorder="1" applyAlignment="1" applyProtection="1">
      <alignment horizontal="center"/>
      <protection hidden="1"/>
    </xf>
    <xf numFmtId="9" fontId="0" fillId="34" borderId="16" xfId="0" applyNumberFormat="1" applyFill="1" applyBorder="1" applyAlignment="1" applyProtection="1">
      <alignment horizontal="center"/>
      <protection hidden="1"/>
    </xf>
    <xf numFmtId="174" fontId="0" fillId="0" borderId="15" xfId="0" applyNumberFormat="1" applyBorder="1" applyAlignment="1" applyProtection="1">
      <alignment horizontal="center"/>
      <protection hidden="1"/>
    </xf>
    <xf numFmtId="174" fontId="0" fillId="0" borderId="16" xfId="0" applyNumberFormat="1" applyBorder="1" applyAlignment="1" applyProtection="1">
      <alignment horizontal="center"/>
      <protection hidden="1"/>
    </xf>
    <xf numFmtId="174" fontId="0" fillId="0" borderId="0" xfId="0" applyNumberFormat="1" applyAlignment="1" applyProtection="1">
      <alignment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4" fontId="0" fillId="0" borderId="15" xfId="0" applyNumberFormat="1" applyBorder="1" applyAlignment="1" applyProtection="1">
      <alignment horizontal="center"/>
      <protection hidden="1"/>
    </xf>
    <xf numFmtId="4" fontId="0" fillId="0" borderId="16" xfId="0" applyNumberFormat="1" applyBorder="1" applyAlignment="1" applyProtection="1">
      <alignment horizontal="center"/>
      <protection hidden="1"/>
    </xf>
    <xf numFmtId="174" fontId="0" fillId="34" borderId="12" xfId="0" applyNumberFormat="1" applyFill="1" applyBorder="1" applyAlignment="1" applyProtection="1">
      <alignment horizontal="center"/>
      <protection hidden="1"/>
    </xf>
    <xf numFmtId="174" fontId="3" fillId="34" borderId="15" xfId="0" applyNumberFormat="1" applyFont="1" applyFill="1" applyBorder="1" applyAlignment="1" applyProtection="1">
      <alignment/>
      <protection hidden="1"/>
    </xf>
    <xf numFmtId="174" fontId="5" fillId="34" borderId="17" xfId="0" applyNumberFormat="1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49" fontId="5" fillId="0" borderId="0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/>
      <protection hidden="1"/>
    </xf>
    <xf numFmtId="4" fontId="3" fillId="0" borderId="0" xfId="0" applyNumberFormat="1" applyFont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33" borderId="11" xfId="0" applyNumberFormat="1" applyFont="1" applyFill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0" fontId="2" fillId="0" borderId="18" xfId="0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vertical="center"/>
    </xf>
    <xf numFmtId="0" fontId="2" fillId="0" borderId="18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vertical="center"/>
    </xf>
    <xf numFmtId="0" fontId="3" fillId="0" borderId="11" xfId="0" applyNumberFormat="1" applyFont="1" applyBorder="1" applyAlignment="1" applyProtection="1">
      <alignment vertical="center"/>
      <protection locked="0"/>
    </xf>
    <xf numFmtId="43" fontId="3" fillId="0" borderId="0" xfId="45" applyNumberFormat="1" applyFont="1" applyAlignment="1">
      <alignment horizontal="right" vertical="center"/>
    </xf>
    <xf numFmtId="43" fontId="2" fillId="0" borderId="18" xfId="45" applyNumberFormat="1" applyFont="1" applyBorder="1" applyAlignment="1">
      <alignment horizontal="center" vertical="center"/>
    </xf>
    <xf numFmtId="43" fontId="2" fillId="0" borderId="21" xfId="45" applyNumberFormat="1" applyFont="1" applyBorder="1" applyAlignment="1">
      <alignment horizontal="center" vertical="center"/>
    </xf>
    <xf numFmtId="43" fontId="3" fillId="0" borderId="11" xfId="45" applyNumberFormat="1" applyFont="1" applyBorder="1" applyAlignment="1">
      <alignment horizontal="right" vertical="center"/>
    </xf>
    <xf numFmtId="43" fontId="3" fillId="0" borderId="22" xfId="45" applyNumberFormat="1" applyFont="1" applyBorder="1" applyAlignment="1">
      <alignment horizontal="right" vertical="center"/>
    </xf>
    <xf numFmtId="43" fontId="3" fillId="33" borderId="11" xfId="45" applyNumberFormat="1" applyFont="1" applyFill="1" applyBorder="1" applyAlignment="1">
      <alignment horizontal="right" vertical="center"/>
    </xf>
    <xf numFmtId="43" fontId="2" fillId="33" borderId="22" xfId="45" applyNumberFormat="1" applyFont="1" applyFill="1" applyBorder="1" applyAlignment="1">
      <alignment horizontal="right" vertical="center"/>
    </xf>
    <xf numFmtId="43" fontId="2" fillId="0" borderId="22" xfId="45" applyNumberFormat="1" applyFont="1" applyBorder="1" applyAlignment="1">
      <alignment horizontal="right" vertical="center"/>
    </xf>
    <xf numFmtId="43" fontId="3" fillId="0" borderId="20" xfId="0" applyNumberFormat="1" applyFont="1" applyFill="1" applyBorder="1" applyAlignment="1">
      <alignment horizontal="center" vertical="center" wrapText="1"/>
    </xf>
    <xf numFmtId="43" fontId="3" fillId="0" borderId="20" xfId="45" applyNumberFormat="1" applyFont="1" applyBorder="1" applyAlignment="1">
      <alignment horizontal="center" vertical="center" wrapText="1"/>
    </xf>
    <xf numFmtId="43" fontId="2" fillId="33" borderId="23" xfId="45" applyNumberFormat="1" applyFont="1" applyFill="1" applyBorder="1" applyAlignment="1">
      <alignment horizontal="right" vertical="center"/>
    </xf>
    <xf numFmtId="43" fontId="2" fillId="0" borderId="23" xfId="45" applyNumberFormat="1" applyFont="1" applyBorder="1" applyAlignment="1">
      <alignment horizontal="right" vertical="center"/>
    </xf>
    <xf numFmtId="0" fontId="2" fillId="33" borderId="24" xfId="0" applyFont="1" applyFill="1" applyBorder="1" applyAlignment="1">
      <alignment vertical="center" wrapText="1"/>
    </xf>
    <xf numFmtId="0" fontId="3" fillId="0" borderId="16" xfId="0" applyNumberFormat="1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3" fontId="3" fillId="0" borderId="16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Border="1" applyAlignment="1" applyProtection="1">
      <alignment horizontal="right" vertical="center"/>
      <protection locked="0"/>
    </xf>
    <xf numFmtId="0" fontId="3" fillId="0" borderId="16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2" fillId="33" borderId="2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" fillId="0" borderId="16" xfId="0" applyNumberFormat="1" applyFont="1" applyBorder="1" applyAlignment="1">
      <alignment vertical="center"/>
    </xf>
    <xf numFmtId="0" fontId="7" fillId="0" borderId="16" xfId="0" applyFont="1" applyBorder="1" applyAlignment="1">
      <alignment vertical="center" wrapText="1"/>
    </xf>
    <xf numFmtId="0" fontId="2" fillId="0" borderId="16" xfId="0" applyNumberFormat="1" applyFont="1" applyBorder="1" applyAlignment="1" applyProtection="1">
      <alignment vertical="center"/>
      <protection locked="0"/>
    </xf>
    <xf numFmtId="0" fontId="7" fillId="0" borderId="16" xfId="0" applyFont="1" applyFill="1" applyBorder="1" applyAlignment="1">
      <alignment horizontal="left" vertical="center" wrapText="1"/>
    </xf>
    <xf numFmtId="0" fontId="2" fillId="0" borderId="11" xfId="0" applyNumberFormat="1" applyFont="1" applyBorder="1" applyAlignment="1" applyProtection="1">
      <alignment vertical="center"/>
      <protection locked="0"/>
    </xf>
    <xf numFmtId="0" fontId="7" fillId="0" borderId="20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vertical="center" wrapText="1"/>
    </xf>
    <xf numFmtId="4" fontId="3" fillId="33" borderId="16" xfId="0" applyNumberFormat="1" applyFont="1" applyFill="1" applyBorder="1" applyAlignment="1">
      <alignment horizontal="right" vertical="center"/>
    </xf>
    <xf numFmtId="43" fontId="3" fillId="33" borderId="16" xfId="45" applyNumberFormat="1" applyFont="1" applyFill="1" applyBorder="1" applyAlignment="1">
      <alignment horizontal="right" vertical="center"/>
    </xf>
    <xf numFmtId="43" fontId="2" fillId="33" borderId="16" xfId="45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3" fontId="3" fillId="0" borderId="16" xfId="45" applyNumberFormat="1" applyFont="1" applyBorder="1" applyAlignment="1">
      <alignment horizontal="center" vertical="center" wrapText="1"/>
    </xf>
    <xf numFmtId="0" fontId="6" fillId="0" borderId="12" xfId="0" applyFont="1" applyBorder="1" applyAlignment="1" applyProtection="1">
      <alignment horizontal="center"/>
      <protection hidden="1"/>
    </xf>
    <xf numFmtId="0" fontId="6" fillId="0" borderId="13" xfId="0" applyFont="1" applyBorder="1" applyAlignment="1" applyProtection="1">
      <alignment horizontal="center"/>
      <protection hidden="1"/>
    </xf>
    <xf numFmtId="0" fontId="6" fillId="0" borderId="26" xfId="0" applyFont="1" applyBorder="1" applyAlignment="1" applyProtection="1">
      <alignment horizontal="right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174" fontId="6" fillId="0" borderId="16" xfId="0" applyNumberFormat="1" applyFont="1" applyBorder="1" applyAlignment="1" applyProtection="1">
      <alignment horizontal="left" vertical="top"/>
      <protection hidden="1"/>
    </xf>
    <xf numFmtId="174" fontId="6" fillId="0" borderId="27" xfId="0" applyNumberFormat="1" applyFont="1" applyBorder="1" applyAlignment="1" applyProtection="1">
      <alignment horizontal="right" vertical="center"/>
      <protection hidden="1"/>
    </xf>
    <xf numFmtId="0" fontId="6" fillId="0" borderId="16" xfId="0" applyFont="1" applyBorder="1" applyAlignment="1" applyProtection="1">
      <alignment horizontal="left" vertical="center"/>
      <protection hidden="1"/>
    </xf>
    <xf numFmtId="0" fontId="6" fillId="0" borderId="16" xfId="0" applyFont="1" applyBorder="1" applyAlignment="1" applyProtection="1">
      <alignment vertical="center"/>
      <protection hidden="1"/>
    </xf>
    <xf numFmtId="174" fontId="6" fillId="34" borderId="27" xfId="0" applyNumberFormat="1" applyFont="1" applyFill="1" applyBorder="1" applyAlignment="1" applyProtection="1">
      <alignment horizontal="right"/>
      <protection hidden="1"/>
    </xf>
    <xf numFmtId="174" fontId="6" fillId="34" borderId="28" xfId="0" applyNumberFormat="1" applyFont="1" applyFill="1" applyBorder="1" applyAlignment="1" applyProtection="1">
      <alignment horizontal="right"/>
      <protection hidden="1"/>
    </xf>
    <xf numFmtId="174" fontId="2" fillId="34" borderId="14" xfId="0" applyNumberFormat="1" applyFont="1" applyFill="1" applyBorder="1" applyAlignment="1" applyProtection="1">
      <alignment/>
      <protection hidden="1"/>
    </xf>
    <xf numFmtId="174" fontId="2" fillId="34" borderId="29" xfId="0" applyNumberFormat="1" applyFont="1" applyFill="1" applyBorder="1" applyAlignment="1" applyProtection="1">
      <alignment/>
      <protection hidden="1"/>
    </xf>
    <xf numFmtId="174" fontId="2" fillId="34" borderId="30" xfId="0" applyNumberFormat="1" applyFont="1" applyFill="1" applyBorder="1" applyAlignment="1" applyProtection="1">
      <alignment/>
      <protection hidden="1"/>
    </xf>
    <xf numFmtId="0" fontId="2" fillId="33" borderId="31" xfId="0" applyFont="1" applyFill="1" applyBorder="1" applyAlignment="1">
      <alignment vertical="center"/>
    </xf>
    <xf numFmtId="0" fontId="2" fillId="33" borderId="32" xfId="0" applyFont="1" applyFill="1" applyBorder="1" applyAlignment="1">
      <alignment vertical="center"/>
    </xf>
    <xf numFmtId="0" fontId="2" fillId="33" borderId="33" xfId="0" applyFont="1" applyFill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4" fontId="3" fillId="0" borderId="24" xfId="0" applyNumberFormat="1" applyFont="1" applyBorder="1" applyAlignment="1">
      <alignment horizontal="center" vertical="center"/>
    </xf>
    <xf numFmtId="4" fontId="3" fillId="0" borderId="16" xfId="0" applyNumberFormat="1" applyFont="1" applyFill="1" applyBorder="1" applyAlignment="1">
      <alignment vertical="center" wrapText="1"/>
    </xf>
    <xf numFmtId="4" fontId="3" fillId="0" borderId="16" xfId="45" applyNumberFormat="1" applyFont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NumberFormat="1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>
      <alignment vertical="center" wrapText="1"/>
    </xf>
    <xf numFmtId="4" fontId="3" fillId="0" borderId="16" xfId="45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174" fontId="3" fillId="0" borderId="0" xfId="0" applyNumberFormat="1" applyFont="1" applyFill="1" applyAlignment="1">
      <alignment vertical="center"/>
    </xf>
    <xf numFmtId="9" fontId="0" fillId="35" borderId="16" xfId="0" applyNumberFormat="1" applyFill="1" applyBorder="1" applyAlignment="1" applyProtection="1">
      <alignment horizontal="center"/>
      <protection hidden="1"/>
    </xf>
    <xf numFmtId="0" fontId="0" fillId="35" borderId="16" xfId="0" applyFill="1" applyBorder="1" applyAlignment="1" applyProtection="1">
      <alignment horizontal="center"/>
      <protection hidden="1"/>
    </xf>
    <xf numFmtId="0" fontId="0" fillId="35" borderId="15" xfId="0" applyFill="1" applyBorder="1" applyAlignment="1" applyProtection="1">
      <alignment horizontal="center"/>
      <protection hidden="1"/>
    </xf>
    <xf numFmtId="0" fontId="3" fillId="0" borderId="20" xfId="0" applyFont="1" applyFill="1" applyBorder="1" applyAlignment="1">
      <alignment vertical="center" wrapText="1"/>
    </xf>
    <xf numFmtId="4" fontId="3" fillId="0" borderId="20" xfId="0" applyNumberFormat="1" applyFont="1" applyFill="1" applyBorder="1" applyAlignment="1">
      <alignment vertical="center" wrapText="1"/>
    </xf>
    <xf numFmtId="4" fontId="3" fillId="0" borderId="20" xfId="45" applyNumberFormat="1" applyFont="1" applyFill="1" applyBorder="1" applyAlignment="1">
      <alignment vertical="center" wrapText="1"/>
    </xf>
    <xf numFmtId="0" fontId="2" fillId="0" borderId="16" xfId="0" applyFont="1" applyBorder="1" applyAlignment="1">
      <alignment vertical="center"/>
    </xf>
    <xf numFmtId="49" fontId="8" fillId="36" borderId="34" xfId="0" applyNumberFormat="1" applyFont="1" applyFill="1" applyBorder="1" applyAlignment="1">
      <alignment horizontal="left" vertical="center"/>
    </xf>
    <xf numFmtId="49" fontId="8" fillId="36" borderId="16" xfId="0" applyNumberFormat="1" applyFont="1" applyFill="1" applyBorder="1" applyAlignment="1">
      <alignment horizontal="left" vertical="center"/>
    </xf>
    <xf numFmtId="43" fontId="2" fillId="33" borderId="35" xfId="45" applyNumberFormat="1" applyFont="1" applyFill="1" applyBorder="1" applyAlignment="1">
      <alignment horizontal="right" vertical="center"/>
    </xf>
    <xf numFmtId="0" fontId="5" fillId="0" borderId="0" xfId="0" applyFont="1" applyBorder="1" applyAlignment="1" applyProtection="1">
      <alignment vertical="center"/>
      <protection hidden="1"/>
    </xf>
    <xf numFmtId="4" fontId="5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NumberFormat="1" applyFill="1" applyBorder="1" applyAlignment="1" applyProtection="1">
      <alignment/>
      <protection hidden="1"/>
    </xf>
    <xf numFmtId="43" fontId="3" fillId="0" borderId="0" xfId="0" applyNumberFormat="1" applyFont="1" applyAlignment="1">
      <alignment vertical="center"/>
    </xf>
    <xf numFmtId="3" fontId="3" fillId="0" borderId="11" xfId="0" applyNumberFormat="1" applyFont="1" applyBorder="1" applyAlignment="1" applyProtection="1">
      <alignment vertical="center"/>
      <protection locked="0"/>
    </xf>
    <xf numFmtId="0" fontId="3" fillId="0" borderId="20" xfId="0" applyFont="1" applyBorder="1" applyAlignment="1">
      <alignment vertical="center" wrapText="1"/>
    </xf>
    <xf numFmtId="4" fontId="3" fillId="0" borderId="20" xfId="45" applyNumberFormat="1" applyFont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left" vertical="center"/>
    </xf>
    <xf numFmtId="0" fontId="2" fillId="0" borderId="20" xfId="0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horizontal="right" vertical="center"/>
    </xf>
    <xf numFmtId="43" fontId="3" fillId="0" borderId="20" xfId="45" applyNumberFormat="1" applyFont="1" applyFill="1" applyBorder="1" applyAlignment="1">
      <alignment horizontal="right" vertical="center"/>
    </xf>
    <xf numFmtId="43" fontId="2" fillId="0" borderId="20" xfId="45" applyNumberFormat="1" applyFont="1" applyFill="1" applyBorder="1" applyAlignment="1">
      <alignment horizontal="right" vertical="center"/>
    </xf>
    <xf numFmtId="49" fontId="0" fillId="0" borderId="0" xfId="0" applyNumberFormat="1" applyAlignment="1" applyProtection="1">
      <alignment/>
      <protection hidden="1"/>
    </xf>
    <xf numFmtId="0" fontId="2" fillId="0" borderId="32" xfId="0" applyFont="1" applyBorder="1" applyAlignment="1">
      <alignment horizontal="center" vertical="center"/>
    </xf>
    <xf numFmtId="0" fontId="0" fillId="0" borderId="26" xfId="0" applyBorder="1" applyAlignment="1" applyProtection="1">
      <alignment horizontal="center"/>
      <protection hidden="1"/>
    </xf>
    <xf numFmtId="9" fontId="0" fillId="35" borderId="27" xfId="0" applyNumberFormat="1" applyFill="1" applyBorder="1" applyAlignment="1" applyProtection="1">
      <alignment horizontal="center"/>
      <protection hidden="1"/>
    </xf>
    <xf numFmtId="174" fontId="0" fillId="0" borderId="27" xfId="0" applyNumberFormat="1" applyBorder="1" applyAlignment="1" applyProtection="1">
      <alignment horizontal="center"/>
      <protection hidden="1"/>
    </xf>
    <xf numFmtId="9" fontId="0" fillId="34" borderId="27" xfId="0" applyNumberFormat="1" applyFill="1" applyBorder="1" applyAlignment="1" applyProtection="1">
      <alignment horizontal="center"/>
      <protection hidden="1"/>
    </xf>
    <xf numFmtId="9" fontId="0" fillId="35" borderId="15" xfId="0" applyNumberFormat="1" applyFill="1" applyBorder="1" applyAlignment="1" applyProtection="1">
      <alignment horizontal="center"/>
      <protection hidden="1"/>
    </xf>
    <xf numFmtId="0" fontId="0" fillId="35" borderId="27" xfId="0" applyFill="1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hidden="1"/>
    </xf>
    <xf numFmtId="4" fontId="0" fillId="0" borderId="27" xfId="0" applyNumberFormat="1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36" xfId="0" applyBorder="1" applyAlignment="1" applyProtection="1">
      <alignment horizontal="center"/>
      <protection hidden="1"/>
    </xf>
    <xf numFmtId="174" fontId="0" fillId="0" borderId="36" xfId="0" applyNumberFormat="1" applyBorder="1" applyAlignment="1" applyProtection="1">
      <alignment horizontal="center"/>
      <protection hidden="1"/>
    </xf>
    <xf numFmtId="174" fontId="0" fillId="0" borderId="28" xfId="0" applyNumberFormat="1" applyBorder="1" applyAlignment="1" applyProtection="1">
      <alignment horizontal="center"/>
      <protection hidden="1"/>
    </xf>
    <xf numFmtId="174" fontId="0" fillId="34" borderId="37" xfId="0" applyNumberFormat="1" applyFill="1" applyBorder="1" applyAlignment="1" applyProtection="1">
      <alignment horizontal="center"/>
      <protection hidden="1"/>
    </xf>
    <xf numFmtId="174" fontId="3" fillId="34" borderId="38" xfId="0" applyNumberFormat="1" applyFont="1" applyFill="1" applyBorder="1" applyAlignment="1" applyProtection="1">
      <alignment/>
      <protection hidden="1"/>
    </xf>
    <xf numFmtId="174" fontId="5" fillId="34" borderId="39" xfId="0" applyNumberFormat="1" applyFont="1" applyFill="1" applyBorder="1" applyAlignment="1" applyProtection="1">
      <alignment/>
      <protection hidden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 applyProtection="1">
      <alignment horizontal="center" vertical="center"/>
      <protection hidden="1"/>
    </xf>
    <xf numFmtId="49" fontId="5" fillId="0" borderId="0" xfId="0" applyNumberFormat="1" applyFont="1" applyFill="1" applyBorder="1" applyAlignment="1" applyProtection="1">
      <alignment horizontal="left" vertical="center"/>
      <protection hidden="1"/>
    </xf>
    <xf numFmtId="0" fontId="6" fillId="34" borderId="15" xfId="0" applyFont="1" applyFill="1" applyBorder="1" applyAlignment="1" applyProtection="1">
      <alignment/>
      <protection hidden="1"/>
    </xf>
    <xf numFmtId="0" fontId="6" fillId="34" borderId="16" xfId="0" applyFont="1" applyFill="1" applyBorder="1" applyAlignment="1" applyProtection="1">
      <alignment/>
      <protection hidden="1"/>
    </xf>
    <xf numFmtId="0" fontId="6" fillId="34" borderId="17" xfId="0" applyFont="1" applyFill="1" applyBorder="1" applyAlignment="1" applyProtection="1">
      <alignment/>
      <protection hidden="1"/>
    </xf>
    <xf numFmtId="0" fontId="6" fillId="34" borderId="36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49" fontId="5" fillId="0" borderId="0" xfId="0" applyNumberFormat="1" applyFont="1" applyBorder="1" applyAlignment="1" applyProtection="1">
      <alignment horizontal="left" vertical="center"/>
      <protection hidden="1"/>
    </xf>
    <xf numFmtId="0" fontId="2" fillId="0" borderId="40" xfId="0" applyFont="1" applyBorder="1" applyAlignment="1" applyProtection="1">
      <alignment horizontal="center" vertical="center" wrapText="1"/>
      <protection hidden="1"/>
    </xf>
    <xf numFmtId="0" fontId="42" fillId="0" borderId="10" xfId="0" applyFont="1" applyBorder="1" applyAlignment="1" applyProtection="1">
      <alignment horizontal="center" vertical="center" wrapText="1"/>
      <protection hidden="1"/>
    </xf>
    <xf numFmtId="0" fontId="2" fillId="0" borderId="20" xfId="0" applyFont="1" applyBorder="1" applyAlignment="1" applyProtection="1">
      <alignment wrapText="1"/>
      <protection hidden="1"/>
    </xf>
    <xf numFmtId="0" fontId="42" fillId="0" borderId="35" xfId="0" applyFont="1" applyBorder="1" applyAlignment="1" applyProtection="1">
      <alignment wrapText="1"/>
      <protection hidden="1"/>
    </xf>
    <xf numFmtId="174" fontId="2" fillId="0" borderId="41" xfId="0" applyNumberFormat="1" applyFont="1" applyBorder="1" applyAlignment="1" applyProtection="1">
      <alignment/>
      <protection hidden="1"/>
    </xf>
    <xf numFmtId="174" fontId="2" fillId="0" borderId="42" xfId="0" applyNumberFormat="1" applyFont="1" applyBorder="1" applyAlignment="1" applyProtection="1">
      <alignment/>
      <protection hidden="1"/>
    </xf>
    <xf numFmtId="0" fontId="2" fillId="34" borderId="17" xfId="0" applyFont="1" applyFill="1" applyBorder="1" applyAlignment="1" applyProtection="1">
      <alignment wrapText="1"/>
      <protection hidden="1"/>
    </xf>
    <xf numFmtId="0" fontId="2" fillId="34" borderId="36" xfId="0" applyFont="1" applyFill="1" applyBorder="1" applyAlignment="1" applyProtection="1">
      <alignment wrapText="1"/>
      <protection hidden="1"/>
    </xf>
    <xf numFmtId="0" fontId="2" fillId="34" borderId="12" xfId="0" applyFont="1" applyFill="1" applyBorder="1" applyAlignment="1" applyProtection="1">
      <alignment wrapText="1"/>
      <protection hidden="1"/>
    </xf>
    <xf numFmtId="0" fontId="2" fillId="34" borderId="13" xfId="0" applyFont="1" applyFill="1" applyBorder="1" applyAlignment="1" applyProtection="1">
      <alignment wrapText="1"/>
      <protection hidden="1"/>
    </xf>
    <xf numFmtId="0" fontId="2" fillId="34" borderId="15" xfId="0" applyFont="1" applyFill="1" applyBorder="1" applyAlignment="1" applyProtection="1">
      <alignment wrapText="1"/>
      <protection hidden="1"/>
    </xf>
    <xf numFmtId="0" fontId="2" fillId="34" borderId="16" xfId="0" applyFont="1" applyFill="1" applyBorder="1" applyAlignment="1" applyProtection="1">
      <alignment wrapText="1"/>
      <protection hidden="1"/>
    </xf>
    <xf numFmtId="174" fontId="2" fillId="0" borderId="20" xfId="0" applyNumberFormat="1" applyFont="1" applyBorder="1" applyAlignment="1" applyProtection="1">
      <alignment vertical="center" wrapText="1"/>
      <protection hidden="1"/>
    </xf>
    <xf numFmtId="0" fontId="42" fillId="0" borderId="35" xfId="0" applyFont="1" applyBorder="1" applyAlignment="1" applyProtection="1">
      <alignment vertical="center" wrapText="1"/>
      <protection hidden="1"/>
    </xf>
    <xf numFmtId="174" fontId="2" fillId="0" borderId="41" xfId="0" applyNumberFormat="1" applyFont="1" applyBorder="1" applyAlignment="1" applyProtection="1">
      <alignment vertical="center"/>
      <protection hidden="1"/>
    </xf>
    <xf numFmtId="174" fontId="2" fillId="0" borderId="42" xfId="0" applyNumberFormat="1" applyFont="1" applyBorder="1" applyAlignment="1" applyProtection="1">
      <alignment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2"/>
  <sheetViews>
    <sheetView view="pageBreakPreview" zoomScale="112" zoomScaleNormal="130" zoomScaleSheetLayoutView="112" zoomScalePageLayoutView="0" workbookViewId="0" topLeftCell="A31">
      <selection activeCell="C155" sqref="C155"/>
    </sheetView>
  </sheetViews>
  <sheetFormatPr defaultColWidth="9.140625" defaultRowHeight="15"/>
  <cols>
    <col min="1" max="1" width="7.28125" style="1" customWidth="1"/>
    <col min="2" max="2" width="12.28125" style="56" customWidth="1"/>
    <col min="3" max="3" width="78.421875" style="3" customWidth="1"/>
    <col min="4" max="4" width="8.00390625" style="2" customWidth="1"/>
    <col min="5" max="5" width="8.140625" style="46" bestFit="1" customWidth="1"/>
    <col min="6" max="6" width="11.140625" style="60" customWidth="1"/>
    <col min="7" max="7" width="11.57421875" style="60" customWidth="1"/>
    <col min="8" max="8" width="23.57421875" style="2" bestFit="1" customWidth="1"/>
    <col min="9" max="16384" width="9.140625" style="2" customWidth="1"/>
  </cols>
  <sheetData>
    <row r="1" spans="1:7" ht="12.75">
      <c r="A1" s="167"/>
      <c r="B1" s="167"/>
      <c r="C1" s="167"/>
      <c r="D1" s="167"/>
      <c r="E1" s="167"/>
      <c r="F1" s="167"/>
      <c r="G1" s="167"/>
    </row>
    <row r="2" spans="1:7" ht="12.75">
      <c r="A2" s="170"/>
      <c r="B2" s="170"/>
      <c r="C2" s="170"/>
      <c r="D2" s="170"/>
      <c r="E2" s="170"/>
      <c r="F2" s="170"/>
      <c r="G2" s="170"/>
    </row>
    <row r="3" spans="1:7" ht="12.75">
      <c r="A3" s="168" t="s">
        <v>358</v>
      </c>
      <c r="B3" s="168"/>
      <c r="C3" s="168"/>
      <c r="D3" s="168"/>
      <c r="E3" s="168"/>
      <c r="F3" s="168"/>
      <c r="G3" s="168"/>
    </row>
    <row r="4" spans="1:7" ht="12.75">
      <c r="A4" s="171"/>
      <c r="B4" s="171"/>
      <c r="C4" s="171"/>
      <c r="D4" s="171"/>
      <c r="E4" s="171"/>
      <c r="F4" s="171"/>
      <c r="G4" s="171"/>
    </row>
    <row r="5" spans="1:7" ht="12.75">
      <c r="A5" s="168"/>
      <c r="B5" s="168"/>
      <c r="C5" s="168"/>
      <c r="D5" s="168"/>
      <c r="E5" s="168"/>
      <c r="F5" s="168"/>
      <c r="G5" s="168"/>
    </row>
    <row r="6" spans="1:7" ht="12.75">
      <c r="A6" s="167" t="s">
        <v>255</v>
      </c>
      <c r="B6" s="167"/>
      <c r="C6" s="169" t="s">
        <v>273</v>
      </c>
      <c r="D6" s="169"/>
      <c r="E6" s="169"/>
      <c r="F6" s="169"/>
      <c r="G6" s="169"/>
    </row>
    <row r="7" spans="1:7" ht="12.75">
      <c r="A7" s="167" t="s">
        <v>103</v>
      </c>
      <c r="B7" s="167"/>
      <c r="C7" s="169" t="s">
        <v>272</v>
      </c>
      <c r="D7" s="169"/>
      <c r="E7" s="169"/>
      <c r="F7" s="169"/>
      <c r="G7" s="169"/>
    </row>
    <row r="8" spans="1:7" ht="12.75">
      <c r="A8" s="169"/>
      <c r="B8" s="169"/>
      <c r="C8" s="169"/>
      <c r="D8" s="169"/>
      <c r="E8" s="169"/>
      <c r="F8" s="169"/>
      <c r="G8" s="169"/>
    </row>
    <row r="9" spans="3:8" ht="13.5" thickBot="1">
      <c r="C9" s="2"/>
      <c r="H9" s="140"/>
    </row>
    <row r="10" spans="1:8" ht="13.5" thickBot="1">
      <c r="A10" s="53" t="s">
        <v>94</v>
      </c>
      <c r="B10" s="57" t="s">
        <v>95</v>
      </c>
      <c r="C10" s="52" t="s">
        <v>96</v>
      </c>
      <c r="D10" s="50" t="s">
        <v>97</v>
      </c>
      <c r="E10" s="51" t="s">
        <v>98</v>
      </c>
      <c r="F10" s="61" t="s">
        <v>99</v>
      </c>
      <c r="G10" s="62" t="s">
        <v>100</v>
      </c>
      <c r="H10" s="8"/>
    </row>
    <row r="11" spans="1:7" ht="12.75">
      <c r="A11" s="4"/>
      <c r="B11" s="58"/>
      <c r="C11" s="6"/>
      <c r="D11" s="5"/>
      <c r="E11" s="47"/>
      <c r="F11" s="63"/>
      <c r="G11" s="64"/>
    </row>
    <row r="12" spans="1:7" ht="14.25">
      <c r="A12" s="80">
        <v>1</v>
      </c>
      <c r="B12" s="134"/>
      <c r="C12" s="72" t="s">
        <v>108</v>
      </c>
      <c r="D12" s="7"/>
      <c r="E12" s="48"/>
      <c r="F12" s="65"/>
      <c r="G12" s="66"/>
    </row>
    <row r="13" spans="1:7" ht="12.75">
      <c r="A13" s="82" t="s">
        <v>222</v>
      </c>
      <c r="B13" s="85" t="s">
        <v>109</v>
      </c>
      <c r="C13" s="86" t="s">
        <v>228</v>
      </c>
      <c r="D13" s="6"/>
      <c r="E13" s="47"/>
      <c r="F13" s="63"/>
      <c r="G13" s="67"/>
    </row>
    <row r="14" spans="1:7" s="1" customFormat="1" ht="12.75">
      <c r="A14" s="81" t="s">
        <v>223</v>
      </c>
      <c r="B14" s="73" t="s">
        <v>266</v>
      </c>
      <c r="C14" s="117" t="s">
        <v>3</v>
      </c>
      <c r="D14" s="74" t="s">
        <v>0</v>
      </c>
      <c r="E14" s="118">
        <v>1</v>
      </c>
      <c r="F14" s="119"/>
      <c r="G14" s="120"/>
    </row>
    <row r="15" spans="1:7" ht="12.75">
      <c r="A15" s="81" t="s">
        <v>224</v>
      </c>
      <c r="B15" s="73" t="s">
        <v>267</v>
      </c>
      <c r="C15" s="117" t="s">
        <v>1</v>
      </c>
      <c r="D15" s="74" t="s">
        <v>0</v>
      </c>
      <c r="E15" s="55">
        <v>2</v>
      </c>
      <c r="F15" s="119"/>
      <c r="G15" s="120"/>
    </row>
    <row r="16" spans="1:7" ht="12.75">
      <c r="A16" s="81" t="s">
        <v>263</v>
      </c>
      <c r="B16" s="73" t="s">
        <v>268</v>
      </c>
      <c r="C16" s="117" t="s">
        <v>2</v>
      </c>
      <c r="D16" s="74" t="s">
        <v>0</v>
      </c>
      <c r="E16" s="55">
        <v>1</v>
      </c>
      <c r="F16" s="119"/>
      <c r="G16" s="120"/>
    </row>
    <row r="17" spans="1:7" ht="12.75">
      <c r="A17" s="81" t="s">
        <v>274</v>
      </c>
      <c r="B17" s="73" t="s">
        <v>269</v>
      </c>
      <c r="C17" s="117" t="s">
        <v>110</v>
      </c>
      <c r="D17" s="74" t="s">
        <v>0</v>
      </c>
      <c r="E17" s="55">
        <v>2</v>
      </c>
      <c r="F17" s="119"/>
      <c r="G17" s="120"/>
    </row>
    <row r="18" spans="1:7" ht="12.75" customHeight="1">
      <c r="A18" s="81" t="s">
        <v>265</v>
      </c>
      <c r="B18" s="73"/>
      <c r="C18" s="78" t="s">
        <v>308</v>
      </c>
      <c r="D18" s="74" t="s">
        <v>243</v>
      </c>
      <c r="E18" s="75">
        <v>1</v>
      </c>
      <c r="F18" s="76"/>
      <c r="G18" s="97"/>
    </row>
    <row r="19" spans="1:7" ht="14.25">
      <c r="A19" s="80">
        <v>2</v>
      </c>
      <c r="B19" s="134"/>
      <c r="C19" s="72" t="s">
        <v>111</v>
      </c>
      <c r="D19" s="7"/>
      <c r="E19" s="48"/>
      <c r="F19" s="65"/>
      <c r="G19" s="136"/>
    </row>
    <row r="20" spans="1:7" ht="12.75">
      <c r="A20" s="82" t="s">
        <v>276</v>
      </c>
      <c r="B20" s="87" t="s">
        <v>112</v>
      </c>
      <c r="C20" s="88" t="s">
        <v>7</v>
      </c>
      <c r="D20" s="54"/>
      <c r="E20" s="49"/>
      <c r="F20" s="68"/>
      <c r="G20" s="69"/>
    </row>
    <row r="21" spans="1:7" ht="25.5">
      <c r="A21" s="84" t="s">
        <v>277</v>
      </c>
      <c r="B21" s="59" t="s">
        <v>113</v>
      </c>
      <c r="C21" s="117" t="s">
        <v>114</v>
      </c>
      <c r="D21" s="74" t="s">
        <v>8</v>
      </c>
      <c r="E21" s="49">
        <v>5</v>
      </c>
      <c r="F21" s="119"/>
      <c r="G21" s="120"/>
    </row>
    <row r="22" spans="1:7" ht="12.75">
      <c r="A22" s="84" t="s">
        <v>278</v>
      </c>
      <c r="B22" s="59" t="s">
        <v>115</v>
      </c>
      <c r="C22" s="117" t="s">
        <v>116</v>
      </c>
      <c r="D22" s="74" t="s">
        <v>8</v>
      </c>
      <c r="E22" s="49">
        <v>5</v>
      </c>
      <c r="F22" s="119"/>
      <c r="G22" s="120"/>
    </row>
    <row r="23" spans="1:7" ht="12.75">
      <c r="A23" s="84"/>
      <c r="B23" s="59"/>
      <c r="C23" s="117"/>
      <c r="D23" s="74"/>
      <c r="E23" s="49"/>
      <c r="F23" s="119"/>
      <c r="G23" s="120"/>
    </row>
    <row r="24" spans="1:7" ht="12.75">
      <c r="A24" s="83" t="s">
        <v>225</v>
      </c>
      <c r="B24" s="87" t="s">
        <v>117</v>
      </c>
      <c r="C24" s="88" t="s">
        <v>229</v>
      </c>
      <c r="D24" s="54"/>
      <c r="E24" s="49"/>
      <c r="F24" s="68"/>
      <c r="G24" s="69"/>
    </row>
    <row r="25" spans="1:7" ht="12.75">
      <c r="A25" s="84" t="s">
        <v>226</v>
      </c>
      <c r="B25" s="59" t="s">
        <v>118</v>
      </c>
      <c r="C25" s="117" t="s">
        <v>9</v>
      </c>
      <c r="D25" s="74" t="s">
        <v>4</v>
      </c>
      <c r="E25" s="49">
        <v>100</v>
      </c>
      <c r="F25" s="119"/>
      <c r="G25" s="120"/>
    </row>
    <row r="26" spans="1:7" ht="12.75">
      <c r="A26" s="84" t="s">
        <v>271</v>
      </c>
      <c r="B26" s="59" t="s">
        <v>119</v>
      </c>
      <c r="C26" s="117" t="s">
        <v>10</v>
      </c>
      <c r="D26" s="74" t="s">
        <v>4</v>
      </c>
      <c r="E26" s="49">
        <v>101.2</v>
      </c>
      <c r="F26" s="119"/>
      <c r="G26" s="120"/>
    </row>
    <row r="27" spans="1:7" ht="12.75">
      <c r="A27" s="84"/>
      <c r="B27" s="59"/>
      <c r="C27" s="79"/>
      <c r="D27" s="54"/>
      <c r="E27" s="49"/>
      <c r="F27" s="68"/>
      <c r="G27" s="69"/>
    </row>
    <row r="28" spans="1:7" ht="12.75">
      <c r="A28" s="83" t="s">
        <v>227</v>
      </c>
      <c r="B28" s="89" t="s">
        <v>120</v>
      </c>
      <c r="C28" s="90" t="s">
        <v>11</v>
      </c>
      <c r="D28" s="54"/>
      <c r="E28" s="49"/>
      <c r="F28" s="68"/>
      <c r="G28" s="69"/>
    </row>
    <row r="29" spans="1:7" ht="12.75">
      <c r="A29" s="84" t="s">
        <v>275</v>
      </c>
      <c r="B29" s="59" t="s">
        <v>121</v>
      </c>
      <c r="C29" s="117" t="s">
        <v>12</v>
      </c>
      <c r="D29" s="74" t="s">
        <v>5</v>
      </c>
      <c r="E29" s="49">
        <v>450</v>
      </c>
      <c r="F29" s="119"/>
      <c r="G29" s="120"/>
    </row>
    <row r="30" spans="1:7" ht="12.75">
      <c r="A30" s="84" t="s">
        <v>309</v>
      </c>
      <c r="B30" s="59" t="s">
        <v>122</v>
      </c>
      <c r="C30" s="117" t="s">
        <v>14</v>
      </c>
      <c r="D30" s="74" t="s">
        <v>13</v>
      </c>
      <c r="E30" s="49">
        <v>250</v>
      </c>
      <c r="F30" s="119"/>
      <c r="G30" s="120"/>
    </row>
    <row r="31" spans="1:8" ht="12.75">
      <c r="A31" s="83"/>
      <c r="B31" s="59"/>
      <c r="C31" s="79"/>
      <c r="D31" s="54"/>
      <c r="E31" s="49"/>
      <c r="F31" s="68"/>
      <c r="G31" s="69"/>
      <c r="H31" s="8"/>
    </row>
    <row r="32" spans="1:7" ht="12.75">
      <c r="A32" s="83" t="s">
        <v>310</v>
      </c>
      <c r="B32" s="89" t="s">
        <v>123</v>
      </c>
      <c r="C32" s="90" t="s">
        <v>15</v>
      </c>
      <c r="D32" s="54"/>
      <c r="E32" s="49"/>
      <c r="F32" s="68"/>
      <c r="G32" s="69"/>
    </row>
    <row r="33" spans="1:7" ht="12.75">
      <c r="A33" s="84" t="s">
        <v>311</v>
      </c>
      <c r="B33" s="59" t="s">
        <v>124</v>
      </c>
      <c r="C33" s="117" t="s">
        <v>16</v>
      </c>
      <c r="D33" s="74" t="s">
        <v>4</v>
      </c>
      <c r="E33" s="49">
        <v>6</v>
      </c>
      <c r="F33" s="119"/>
      <c r="G33" s="120"/>
    </row>
    <row r="34" spans="1:7" ht="14.25">
      <c r="A34" s="91">
        <v>3</v>
      </c>
      <c r="B34" s="135"/>
      <c r="C34" s="92" t="s">
        <v>125</v>
      </c>
      <c r="D34" s="92"/>
      <c r="E34" s="93"/>
      <c r="F34" s="94"/>
      <c r="G34" s="95"/>
    </row>
    <row r="35" spans="1:7" ht="12.75">
      <c r="A35" s="83" t="s">
        <v>279</v>
      </c>
      <c r="B35" s="89" t="s">
        <v>126</v>
      </c>
      <c r="C35" s="90" t="s">
        <v>17</v>
      </c>
      <c r="D35" s="54"/>
      <c r="E35" s="49"/>
      <c r="F35" s="68"/>
      <c r="G35" s="69"/>
    </row>
    <row r="36" spans="1:7" ht="12.75">
      <c r="A36" s="84" t="s">
        <v>280</v>
      </c>
      <c r="B36" s="59" t="s">
        <v>127</v>
      </c>
      <c r="C36" s="117" t="s">
        <v>18</v>
      </c>
      <c r="D36" s="74" t="s">
        <v>6</v>
      </c>
      <c r="E36" s="49">
        <v>26</v>
      </c>
      <c r="F36" s="119"/>
      <c r="G36" s="120"/>
    </row>
    <row r="37" spans="1:7" ht="14.25">
      <c r="A37" s="144"/>
      <c r="B37" s="145"/>
      <c r="C37" s="146"/>
      <c r="D37" s="146"/>
      <c r="E37" s="147"/>
      <c r="F37" s="148"/>
      <c r="G37" s="149"/>
    </row>
    <row r="38" spans="1:7" ht="12.75">
      <c r="A38" s="83" t="s">
        <v>281</v>
      </c>
      <c r="B38" s="89" t="s">
        <v>128</v>
      </c>
      <c r="C38" s="90" t="s">
        <v>19</v>
      </c>
      <c r="D38" s="54"/>
      <c r="E38" s="49"/>
      <c r="F38" s="68"/>
      <c r="G38" s="69"/>
    </row>
    <row r="39" spans="1:7" ht="12.75">
      <c r="A39" s="84" t="s">
        <v>282</v>
      </c>
      <c r="B39" s="59" t="s">
        <v>129</v>
      </c>
      <c r="C39" s="117" t="s">
        <v>20</v>
      </c>
      <c r="D39" s="74" t="s">
        <v>4</v>
      </c>
      <c r="E39" s="49">
        <v>620</v>
      </c>
      <c r="F39" s="119"/>
      <c r="G39" s="120"/>
    </row>
    <row r="40" spans="1:7" ht="12.75">
      <c r="A40" s="84"/>
      <c r="B40" s="59"/>
      <c r="C40" s="79"/>
      <c r="D40" s="54"/>
      <c r="E40" s="49"/>
      <c r="F40" s="68"/>
      <c r="G40" s="69"/>
    </row>
    <row r="41" spans="1:8" ht="12.75">
      <c r="A41" s="83" t="s">
        <v>283</v>
      </c>
      <c r="B41" s="89" t="s">
        <v>130</v>
      </c>
      <c r="C41" s="90" t="s">
        <v>21</v>
      </c>
      <c r="D41" s="54"/>
      <c r="E41" s="49"/>
      <c r="F41" s="68"/>
      <c r="G41" s="69"/>
      <c r="H41" s="8"/>
    </row>
    <row r="42" spans="1:7" ht="12.75">
      <c r="A42" s="84" t="s">
        <v>284</v>
      </c>
      <c r="B42" s="59" t="s">
        <v>131</v>
      </c>
      <c r="C42" s="117" t="s">
        <v>22</v>
      </c>
      <c r="D42" s="74" t="s">
        <v>4</v>
      </c>
      <c r="E42" s="49">
        <v>101.4</v>
      </c>
      <c r="F42" s="119"/>
      <c r="G42" s="120"/>
    </row>
    <row r="43" spans="1:7" ht="12.75">
      <c r="A43" s="84" t="s">
        <v>312</v>
      </c>
      <c r="B43" s="59" t="s">
        <v>132</v>
      </c>
      <c r="C43" s="117" t="s">
        <v>23</v>
      </c>
      <c r="D43" s="74" t="s">
        <v>4</v>
      </c>
      <c r="E43" s="49">
        <v>474</v>
      </c>
      <c r="F43" s="119"/>
      <c r="G43" s="120"/>
    </row>
    <row r="44" spans="1:7" ht="12.75">
      <c r="A44" s="84"/>
      <c r="B44" s="59"/>
      <c r="C44" s="79"/>
      <c r="D44" s="54"/>
      <c r="E44" s="49"/>
      <c r="F44" s="68"/>
      <c r="G44" s="69"/>
    </row>
    <row r="45" spans="1:7" ht="12.75">
      <c r="A45" s="83" t="s">
        <v>313</v>
      </c>
      <c r="B45" s="89" t="s">
        <v>240</v>
      </c>
      <c r="C45" s="90" t="s">
        <v>241</v>
      </c>
      <c r="D45" s="54"/>
      <c r="E45" s="49"/>
      <c r="F45" s="68"/>
      <c r="G45" s="69"/>
    </row>
    <row r="46" spans="1:7" ht="38.25">
      <c r="A46" s="84" t="s">
        <v>314</v>
      </c>
      <c r="B46" s="59"/>
      <c r="C46" s="79" t="s">
        <v>242</v>
      </c>
      <c r="D46" s="54" t="s">
        <v>243</v>
      </c>
      <c r="E46" s="49">
        <v>1</v>
      </c>
      <c r="F46" s="68"/>
      <c r="G46" s="69"/>
    </row>
    <row r="47" spans="1:7" ht="14.25">
      <c r="A47" s="91">
        <v>4</v>
      </c>
      <c r="B47" s="135"/>
      <c r="C47" s="92" t="s">
        <v>133</v>
      </c>
      <c r="D47" s="92"/>
      <c r="E47" s="93"/>
      <c r="F47" s="94"/>
      <c r="G47" s="95"/>
    </row>
    <row r="48" spans="1:7" ht="12.75">
      <c r="A48" s="83" t="s">
        <v>230</v>
      </c>
      <c r="B48" s="89" t="s">
        <v>134</v>
      </c>
      <c r="C48" s="90" t="s">
        <v>24</v>
      </c>
      <c r="D48" s="54"/>
      <c r="E48" s="49"/>
      <c r="F48" s="68"/>
      <c r="G48" s="69"/>
    </row>
    <row r="49" spans="1:7" ht="12.75">
      <c r="A49" s="84" t="s">
        <v>231</v>
      </c>
      <c r="B49" s="59" t="s">
        <v>135</v>
      </c>
      <c r="C49" s="117" t="s">
        <v>25</v>
      </c>
      <c r="D49" s="74" t="s">
        <v>5</v>
      </c>
      <c r="E49" s="49">
        <v>2000</v>
      </c>
      <c r="F49" s="119"/>
      <c r="G49" s="120"/>
    </row>
    <row r="50" spans="1:7" ht="12.75">
      <c r="A50" s="84" t="s">
        <v>236</v>
      </c>
      <c r="B50" s="59" t="s">
        <v>136</v>
      </c>
      <c r="C50" s="117" t="s">
        <v>26</v>
      </c>
      <c r="D50" s="74" t="s">
        <v>4</v>
      </c>
      <c r="E50" s="49">
        <v>600</v>
      </c>
      <c r="F50" s="119"/>
      <c r="G50" s="120"/>
    </row>
    <row r="51" spans="1:7" ht="12.75">
      <c r="A51" s="84" t="s">
        <v>256</v>
      </c>
      <c r="B51" s="59" t="s">
        <v>137</v>
      </c>
      <c r="C51" s="117" t="s">
        <v>27</v>
      </c>
      <c r="D51" s="74" t="s">
        <v>4</v>
      </c>
      <c r="E51" s="49">
        <v>600</v>
      </c>
      <c r="F51" s="119"/>
      <c r="G51" s="120"/>
    </row>
    <row r="52" spans="1:7" ht="12.75">
      <c r="A52" s="84"/>
      <c r="B52" s="59"/>
      <c r="C52" s="142"/>
      <c r="D52" s="54"/>
      <c r="E52" s="49"/>
      <c r="F52" s="131"/>
      <c r="G52" s="143"/>
    </row>
    <row r="53" spans="1:7" ht="12.75">
      <c r="A53" s="83" t="s">
        <v>232</v>
      </c>
      <c r="B53" s="89" t="s">
        <v>138</v>
      </c>
      <c r="C53" s="90" t="s">
        <v>28</v>
      </c>
      <c r="D53" s="54"/>
      <c r="E53" s="49"/>
      <c r="F53" s="68"/>
      <c r="G53" s="69"/>
    </row>
    <row r="54" spans="1:7" ht="12.75">
      <c r="A54" s="84" t="s">
        <v>237</v>
      </c>
      <c r="B54" s="59" t="s">
        <v>139</v>
      </c>
      <c r="C54" s="117" t="s">
        <v>29</v>
      </c>
      <c r="D54" s="74" t="s">
        <v>4</v>
      </c>
      <c r="E54" s="96">
        <v>600</v>
      </c>
      <c r="F54" s="119"/>
      <c r="G54" s="120"/>
    </row>
    <row r="55" spans="1:7" ht="12.75">
      <c r="A55" s="84" t="s">
        <v>238</v>
      </c>
      <c r="B55" s="59" t="s">
        <v>140</v>
      </c>
      <c r="C55" s="117" t="s">
        <v>30</v>
      </c>
      <c r="D55" s="74" t="s">
        <v>5</v>
      </c>
      <c r="E55" s="49">
        <v>300</v>
      </c>
      <c r="F55" s="119"/>
      <c r="G55" s="120"/>
    </row>
    <row r="56" spans="1:7" ht="12.75">
      <c r="A56" s="84" t="s">
        <v>239</v>
      </c>
      <c r="B56" s="59" t="s">
        <v>141</v>
      </c>
      <c r="C56" s="117" t="s">
        <v>31</v>
      </c>
      <c r="D56" s="74" t="s">
        <v>5</v>
      </c>
      <c r="E56" s="49">
        <v>200</v>
      </c>
      <c r="F56" s="119"/>
      <c r="G56" s="120"/>
    </row>
    <row r="57" spans="1:7" ht="12.75">
      <c r="A57" s="84"/>
      <c r="B57" s="59"/>
      <c r="C57" s="142"/>
      <c r="D57" s="54"/>
      <c r="E57" s="49"/>
      <c r="F57" s="131"/>
      <c r="G57" s="143"/>
    </row>
    <row r="58" spans="1:7" ht="12.75">
      <c r="A58" s="83" t="s">
        <v>315</v>
      </c>
      <c r="B58" s="89" t="s">
        <v>142</v>
      </c>
      <c r="C58" s="90" t="s">
        <v>306</v>
      </c>
      <c r="D58" s="54"/>
      <c r="E58" s="49"/>
      <c r="F58" s="68"/>
      <c r="G58" s="69"/>
    </row>
    <row r="59" spans="1:8" s="125" customFormat="1" ht="12.75">
      <c r="A59" s="84" t="s">
        <v>316</v>
      </c>
      <c r="B59" s="59" t="s">
        <v>143</v>
      </c>
      <c r="C59" s="117" t="s">
        <v>32</v>
      </c>
      <c r="D59" s="74" t="s">
        <v>4</v>
      </c>
      <c r="E59" s="49">
        <v>78</v>
      </c>
      <c r="F59" s="119"/>
      <c r="G59" s="120"/>
      <c r="H59" s="126"/>
    </row>
    <row r="60" spans="1:7" s="125" customFormat="1" ht="12.75">
      <c r="A60" s="84"/>
      <c r="B60" s="59"/>
      <c r="C60" s="142"/>
      <c r="D60" s="54"/>
      <c r="E60" s="49"/>
      <c r="F60" s="131"/>
      <c r="G60" s="143"/>
    </row>
    <row r="61" spans="1:7" ht="12.75">
      <c r="A61" s="83" t="s">
        <v>317</v>
      </c>
      <c r="B61" s="89" t="s">
        <v>144</v>
      </c>
      <c r="C61" s="90" t="s">
        <v>307</v>
      </c>
      <c r="D61" s="54"/>
      <c r="E61" s="49"/>
      <c r="F61" s="68"/>
      <c r="G61" s="69"/>
    </row>
    <row r="62" spans="1:7" ht="12.75">
      <c r="A62" s="84" t="s">
        <v>318</v>
      </c>
      <c r="B62" s="59" t="s">
        <v>145</v>
      </c>
      <c r="C62" s="117" t="s">
        <v>33</v>
      </c>
      <c r="D62" s="74" t="s">
        <v>5</v>
      </c>
      <c r="E62" s="49">
        <v>195.6</v>
      </c>
      <c r="F62" s="119"/>
      <c r="G62" s="120"/>
    </row>
    <row r="63" spans="1:7" ht="12.75">
      <c r="A63" s="84" t="s">
        <v>319</v>
      </c>
      <c r="B63" s="59" t="s">
        <v>146</v>
      </c>
      <c r="C63" s="117" t="s">
        <v>34</v>
      </c>
      <c r="D63" s="74" t="s">
        <v>0</v>
      </c>
      <c r="E63" s="49">
        <v>3</v>
      </c>
      <c r="F63" s="119"/>
      <c r="G63" s="120"/>
    </row>
    <row r="64" spans="1:7" ht="14.25">
      <c r="A64" s="91">
        <v>5</v>
      </c>
      <c r="B64" s="135"/>
      <c r="C64" s="92" t="s">
        <v>147</v>
      </c>
      <c r="D64" s="92"/>
      <c r="E64" s="93"/>
      <c r="F64" s="94"/>
      <c r="G64" s="95"/>
    </row>
    <row r="65" spans="1:7" ht="12.75">
      <c r="A65" s="83" t="s">
        <v>233</v>
      </c>
      <c r="B65" s="89" t="s">
        <v>148</v>
      </c>
      <c r="C65" s="90" t="s">
        <v>35</v>
      </c>
      <c r="D65" s="54"/>
      <c r="E65" s="49"/>
      <c r="F65" s="68"/>
      <c r="G65" s="69"/>
    </row>
    <row r="66" spans="1:7" ht="12.75">
      <c r="A66" s="84" t="s">
        <v>234</v>
      </c>
      <c r="B66" s="59" t="s">
        <v>149</v>
      </c>
      <c r="C66" s="117" t="s">
        <v>36</v>
      </c>
      <c r="D66" s="74" t="s">
        <v>6</v>
      </c>
      <c r="E66" s="49">
        <v>114</v>
      </c>
      <c r="F66" s="119"/>
      <c r="G66" s="120"/>
    </row>
    <row r="67" spans="1:8" ht="12.75">
      <c r="A67" s="84"/>
      <c r="B67" s="59"/>
      <c r="C67" s="79"/>
      <c r="D67" s="54"/>
      <c r="E67" s="49"/>
      <c r="F67" s="68"/>
      <c r="G67" s="69"/>
      <c r="H67" s="8"/>
    </row>
    <row r="68" spans="1:7" ht="12.75">
      <c r="A68" s="83" t="s">
        <v>235</v>
      </c>
      <c r="B68" s="89" t="s">
        <v>150</v>
      </c>
      <c r="C68" s="90" t="s">
        <v>37</v>
      </c>
      <c r="D68" s="54"/>
      <c r="E68" s="49"/>
      <c r="F68" s="68"/>
      <c r="G68" s="69"/>
    </row>
    <row r="69" spans="1:7" ht="25.5">
      <c r="A69" s="84" t="s">
        <v>285</v>
      </c>
      <c r="B69" s="59" t="s">
        <v>151</v>
      </c>
      <c r="C69" s="117" t="s">
        <v>38</v>
      </c>
      <c r="D69" s="74" t="s">
        <v>6</v>
      </c>
      <c r="E69" s="49">
        <v>114</v>
      </c>
      <c r="F69" s="119"/>
      <c r="G69" s="120"/>
    </row>
    <row r="70" spans="1:8" ht="14.25">
      <c r="A70" s="91">
        <v>6</v>
      </c>
      <c r="B70" s="135"/>
      <c r="C70" s="92" t="s">
        <v>152</v>
      </c>
      <c r="D70" s="92"/>
      <c r="E70" s="93"/>
      <c r="F70" s="94"/>
      <c r="G70" s="95"/>
      <c r="H70" s="8"/>
    </row>
    <row r="71" spans="1:7" ht="12.75">
      <c r="A71" s="83" t="s">
        <v>286</v>
      </c>
      <c r="B71" s="89" t="s">
        <v>153</v>
      </c>
      <c r="C71" s="90" t="s">
        <v>35</v>
      </c>
      <c r="D71" s="54"/>
      <c r="E71" s="49"/>
      <c r="F71" s="68"/>
      <c r="G71" s="69"/>
    </row>
    <row r="72" spans="1:7" ht="12.75">
      <c r="A72" s="84" t="s">
        <v>287</v>
      </c>
      <c r="B72" s="59" t="s">
        <v>154</v>
      </c>
      <c r="C72" s="117" t="s">
        <v>39</v>
      </c>
      <c r="D72" s="74" t="s">
        <v>6</v>
      </c>
      <c r="E72" s="49">
        <v>36</v>
      </c>
      <c r="F72" s="119"/>
      <c r="G72" s="120"/>
    </row>
    <row r="73" spans="1:7" ht="12.75">
      <c r="A73" s="84"/>
      <c r="B73" s="59"/>
      <c r="C73" s="142"/>
      <c r="D73" s="54"/>
      <c r="E73" s="49"/>
      <c r="F73" s="131"/>
      <c r="G73" s="143"/>
    </row>
    <row r="74" spans="1:7" ht="12.75">
      <c r="A74" s="83" t="s">
        <v>288</v>
      </c>
      <c r="B74" s="89" t="s">
        <v>155</v>
      </c>
      <c r="C74" s="90" t="s">
        <v>40</v>
      </c>
      <c r="D74" s="54"/>
      <c r="E74" s="49"/>
      <c r="F74" s="68"/>
      <c r="G74" s="69"/>
    </row>
    <row r="75" spans="1:7" ht="12.75">
      <c r="A75" s="84" t="s">
        <v>289</v>
      </c>
      <c r="B75" s="59" t="s">
        <v>156</v>
      </c>
      <c r="C75" s="117" t="s">
        <v>41</v>
      </c>
      <c r="D75" s="74" t="s">
        <v>6</v>
      </c>
      <c r="E75" s="49">
        <v>36</v>
      </c>
      <c r="F75" s="119"/>
      <c r="G75" s="120"/>
    </row>
    <row r="76" spans="1:7" ht="14.25">
      <c r="A76" s="91">
        <v>7</v>
      </c>
      <c r="B76" s="135"/>
      <c r="C76" s="92" t="s">
        <v>157</v>
      </c>
      <c r="D76" s="92"/>
      <c r="E76" s="93"/>
      <c r="F76" s="94"/>
      <c r="G76" s="95"/>
    </row>
    <row r="77" spans="1:8" ht="12.75">
      <c r="A77" s="83" t="s">
        <v>290</v>
      </c>
      <c r="B77" s="89" t="s">
        <v>158</v>
      </c>
      <c r="C77" s="90" t="s">
        <v>42</v>
      </c>
      <c r="D77" s="54"/>
      <c r="E77" s="49"/>
      <c r="F77" s="68"/>
      <c r="G77" s="69"/>
      <c r="H77" s="8"/>
    </row>
    <row r="78" spans="1:7" ht="12.75">
      <c r="A78" s="121" t="s">
        <v>291</v>
      </c>
      <c r="B78" s="122" t="s">
        <v>159</v>
      </c>
      <c r="C78" s="123" t="s">
        <v>43</v>
      </c>
      <c r="D78" s="74" t="s">
        <v>4</v>
      </c>
      <c r="E78" s="74">
        <v>22.84</v>
      </c>
      <c r="F78" s="119"/>
      <c r="G78" s="124"/>
    </row>
    <row r="79" spans="1:7" ht="14.25">
      <c r="A79" s="91">
        <v>8</v>
      </c>
      <c r="B79" s="135"/>
      <c r="C79" s="92" t="s">
        <v>160</v>
      </c>
      <c r="D79" s="92"/>
      <c r="E79" s="93"/>
      <c r="F79" s="94"/>
      <c r="G79" s="95"/>
    </row>
    <row r="80" spans="1:7" ht="12.75">
      <c r="A80" s="83" t="s">
        <v>292</v>
      </c>
      <c r="B80" s="89" t="s">
        <v>161</v>
      </c>
      <c r="C80" s="90" t="s">
        <v>44</v>
      </c>
      <c r="D80" s="54"/>
      <c r="E80" s="49"/>
      <c r="F80" s="68"/>
      <c r="G80" s="69"/>
    </row>
    <row r="81" spans="1:7" ht="12.75">
      <c r="A81" s="84" t="s">
        <v>293</v>
      </c>
      <c r="B81" s="59" t="s">
        <v>162</v>
      </c>
      <c r="C81" s="117" t="s">
        <v>45</v>
      </c>
      <c r="D81" s="74" t="s">
        <v>4</v>
      </c>
      <c r="E81" s="49">
        <v>500</v>
      </c>
      <c r="F81" s="119"/>
      <c r="G81" s="120"/>
    </row>
    <row r="82" spans="1:7" ht="12.75">
      <c r="A82" s="84" t="s">
        <v>294</v>
      </c>
      <c r="B82" s="59" t="s">
        <v>163</v>
      </c>
      <c r="C82" s="117" t="s">
        <v>46</v>
      </c>
      <c r="D82" s="74" t="s">
        <v>4</v>
      </c>
      <c r="E82" s="49">
        <v>120</v>
      </c>
      <c r="F82" s="119"/>
      <c r="G82" s="120"/>
    </row>
    <row r="83" spans="1:7" ht="12.75">
      <c r="A83" s="84" t="s">
        <v>295</v>
      </c>
      <c r="B83" s="59" t="s">
        <v>164</v>
      </c>
      <c r="C83" s="117" t="s">
        <v>47</v>
      </c>
      <c r="D83" s="74" t="s">
        <v>4</v>
      </c>
      <c r="E83" s="49">
        <v>600</v>
      </c>
      <c r="F83" s="119"/>
      <c r="G83" s="120"/>
    </row>
    <row r="84" spans="1:7" ht="12.75">
      <c r="A84" s="84" t="s">
        <v>296</v>
      </c>
      <c r="B84" s="59" t="s">
        <v>165</v>
      </c>
      <c r="C84" s="117" t="s">
        <v>48</v>
      </c>
      <c r="D84" s="74" t="s">
        <v>4</v>
      </c>
      <c r="E84" s="49">
        <v>600</v>
      </c>
      <c r="F84" s="119"/>
      <c r="G84" s="120"/>
    </row>
    <row r="85" spans="1:7" ht="12.75">
      <c r="A85" s="84" t="s">
        <v>320</v>
      </c>
      <c r="B85" s="59" t="s">
        <v>167</v>
      </c>
      <c r="C85" s="117" t="s">
        <v>49</v>
      </c>
      <c r="D85" s="74" t="s">
        <v>6</v>
      </c>
      <c r="E85" s="49">
        <v>5</v>
      </c>
      <c r="F85" s="119"/>
      <c r="G85" s="120"/>
    </row>
    <row r="86" spans="1:7" ht="12.75">
      <c r="A86" s="84"/>
      <c r="B86" s="59"/>
      <c r="C86" s="79"/>
      <c r="D86" s="54"/>
      <c r="E86" s="49"/>
      <c r="F86" s="68"/>
      <c r="G86" s="69"/>
    </row>
    <row r="87" spans="1:7" ht="12.75">
      <c r="A87" s="83" t="s">
        <v>297</v>
      </c>
      <c r="B87" s="89" t="s">
        <v>166</v>
      </c>
      <c r="C87" s="90" t="s">
        <v>248</v>
      </c>
      <c r="D87" s="54"/>
      <c r="E87" s="49"/>
      <c r="F87" s="68"/>
      <c r="G87" s="69"/>
    </row>
    <row r="88" spans="1:7" ht="12.75">
      <c r="A88" s="121" t="s">
        <v>298</v>
      </c>
      <c r="B88" s="122" t="s">
        <v>168</v>
      </c>
      <c r="C88" s="123" t="s">
        <v>50</v>
      </c>
      <c r="D88" s="74" t="s">
        <v>5</v>
      </c>
      <c r="E88" s="96">
        <v>1000</v>
      </c>
      <c r="F88" s="119"/>
      <c r="G88" s="124"/>
    </row>
    <row r="89" spans="1:7" ht="14.25">
      <c r="A89" s="91">
        <v>9</v>
      </c>
      <c r="B89" s="135"/>
      <c r="C89" s="92" t="s">
        <v>169</v>
      </c>
      <c r="D89" s="92"/>
      <c r="E89" s="93"/>
      <c r="F89" s="94"/>
      <c r="G89" s="95"/>
    </row>
    <row r="90" spans="1:7" ht="12.75">
      <c r="A90" s="83" t="s">
        <v>244</v>
      </c>
      <c r="B90" s="89" t="s">
        <v>170</v>
      </c>
      <c r="C90" s="90" t="s">
        <v>51</v>
      </c>
      <c r="D90" s="54"/>
      <c r="E90" s="49"/>
      <c r="F90" s="68"/>
      <c r="G90" s="69"/>
    </row>
    <row r="91" spans="1:7" ht="14.25" customHeight="1">
      <c r="A91" s="121" t="s">
        <v>245</v>
      </c>
      <c r="B91" s="122" t="s">
        <v>171</v>
      </c>
      <c r="C91" s="123" t="s">
        <v>52</v>
      </c>
      <c r="D91" s="74" t="s">
        <v>4</v>
      </c>
      <c r="E91" s="96">
        <v>665</v>
      </c>
      <c r="F91" s="119"/>
      <c r="G91" s="124"/>
    </row>
    <row r="92" spans="1:7" ht="12.75">
      <c r="A92" s="121" t="s">
        <v>299</v>
      </c>
      <c r="B92" s="122" t="s">
        <v>172</v>
      </c>
      <c r="C92" s="123" t="s">
        <v>53</v>
      </c>
      <c r="D92" s="74" t="s">
        <v>5</v>
      </c>
      <c r="E92" s="96">
        <v>200</v>
      </c>
      <c r="F92" s="119"/>
      <c r="G92" s="124"/>
    </row>
    <row r="93" spans="1:7" ht="12.75">
      <c r="A93" s="121" t="s">
        <v>300</v>
      </c>
      <c r="B93" s="122" t="s">
        <v>173</v>
      </c>
      <c r="C93" s="123" t="s">
        <v>54</v>
      </c>
      <c r="D93" s="74" t="s">
        <v>5</v>
      </c>
      <c r="E93" s="96">
        <v>100</v>
      </c>
      <c r="F93" s="119"/>
      <c r="G93" s="124"/>
    </row>
    <row r="94" spans="1:7" ht="12.75">
      <c r="A94" s="121" t="s">
        <v>321</v>
      </c>
      <c r="B94" s="122" t="s">
        <v>174</v>
      </c>
      <c r="C94" s="123" t="s">
        <v>55</v>
      </c>
      <c r="D94" s="74" t="s">
        <v>5</v>
      </c>
      <c r="E94" s="96">
        <v>100</v>
      </c>
      <c r="F94" s="119"/>
      <c r="G94" s="124"/>
    </row>
    <row r="95" spans="1:7" ht="12.75">
      <c r="A95" s="133"/>
      <c r="B95" s="122"/>
      <c r="C95" s="130"/>
      <c r="D95" s="54"/>
      <c r="E95" s="96"/>
      <c r="F95" s="131"/>
      <c r="G95" s="132"/>
    </row>
    <row r="96" spans="1:7" ht="12.75">
      <c r="A96" s="83" t="s">
        <v>322</v>
      </c>
      <c r="B96" s="89" t="s">
        <v>175</v>
      </c>
      <c r="C96" s="90" t="s">
        <v>252</v>
      </c>
      <c r="D96" s="54"/>
      <c r="E96" s="49"/>
      <c r="F96" s="68"/>
      <c r="G96" s="69"/>
    </row>
    <row r="97" spans="1:7" ht="12.75">
      <c r="A97" s="84" t="s">
        <v>323</v>
      </c>
      <c r="B97" s="59" t="s">
        <v>176</v>
      </c>
      <c r="C97" s="117" t="s">
        <v>56</v>
      </c>
      <c r="D97" s="74" t="s">
        <v>5</v>
      </c>
      <c r="E97" s="49">
        <v>235.6</v>
      </c>
      <c r="F97" s="119"/>
      <c r="G97" s="120"/>
    </row>
    <row r="98" spans="1:7" ht="12.75">
      <c r="A98" s="84" t="s">
        <v>346</v>
      </c>
      <c r="B98" s="59" t="s">
        <v>177</v>
      </c>
      <c r="C98" s="117" t="s">
        <v>57</v>
      </c>
      <c r="D98" s="74" t="s">
        <v>5</v>
      </c>
      <c r="E98" s="49">
        <v>50</v>
      </c>
      <c r="F98" s="119"/>
      <c r="G98" s="120"/>
    </row>
    <row r="99" spans="1:7" ht="14.25">
      <c r="A99" s="91">
        <v>10</v>
      </c>
      <c r="B99" s="135"/>
      <c r="C99" s="92" t="s">
        <v>257</v>
      </c>
      <c r="D99" s="92"/>
      <c r="E99" s="93"/>
      <c r="F99" s="94"/>
      <c r="G99" s="95"/>
    </row>
    <row r="100" spans="1:7" ht="12.75">
      <c r="A100" s="83" t="s">
        <v>246</v>
      </c>
      <c r="B100" s="89" t="s">
        <v>178</v>
      </c>
      <c r="C100" s="90" t="s">
        <v>58</v>
      </c>
      <c r="D100" s="54"/>
      <c r="E100" s="49"/>
      <c r="F100" s="68"/>
      <c r="G100" s="69"/>
    </row>
    <row r="101" spans="1:7" ht="12.75">
      <c r="A101" s="121" t="s">
        <v>247</v>
      </c>
      <c r="B101" s="122" t="s">
        <v>179</v>
      </c>
      <c r="C101" s="123" t="s">
        <v>59</v>
      </c>
      <c r="D101" s="74" t="s">
        <v>4</v>
      </c>
      <c r="E101" s="96">
        <v>150</v>
      </c>
      <c r="F101" s="119"/>
      <c r="G101" s="124"/>
    </row>
    <row r="102" spans="1:7" ht="12.75">
      <c r="A102" s="121" t="s">
        <v>324</v>
      </c>
      <c r="B102" s="122" t="s">
        <v>180</v>
      </c>
      <c r="C102" s="123" t="s">
        <v>60</v>
      </c>
      <c r="D102" s="74" t="s">
        <v>4</v>
      </c>
      <c r="E102" s="96">
        <v>150</v>
      </c>
      <c r="F102" s="119"/>
      <c r="G102" s="124"/>
    </row>
    <row r="103" spans="1:7" ht="12.75">
      <c r="A103" s="121" t="s">
        <v>325</v>
      </c>
      <c r="B103" s="122" t="s">
        <v>181</v>
      </c>
      <c r="C103" s="123" t="s">
        <v>61</v>
      </c>
      <c r="D103" s="74" t="s">
        <v>4</v>
      </c>
      <c r="E103" s="96">
        <v>150</v>
      </c>
      <c r="F103" s="119"/>
      <c r="G103" s="124"/>
    </row>
    <row r="104" spans="1:7" ht="14.25">
      <c r="A104" s="91">
        <v>11</v>
      </c>
      <c r="B104" s="135"/>
      <c r="C104" s="92" t="s">
        <v>182</v>
      </c>
      <c r="D104" s="92"/>
      <c r="E104" s="93"/>
      <c r="F104" s="94"/>
      <c r="G104" s="95"/>
    </row>
    <row r="105" spans="1:7" ht="12.75">
      <c r="A105" s="83" t="s">
        <v>249</v>
      </c>
      <c r="B105" s="89" t="s">
        <v>183</v>
      </c>
      <c r="C105" s="90" t="s">
        <v>62</v>
      </c>
      <c r="D105" s="54"/>
      <c r="E105" s="49"/>
      <c r="F105" s="68"/>
      <c r="G105" s="69"/>
    </row>
    <row r="106" spans="1:7" ht="12.75">
      <c r="A106" s="84" t="s">
        <v>250</v>
      </c>
      <c r="B106" s="59" t="s">
        <v>184</v>
      </c>
      <c r="C106" s="117" t="s">
        <v>270</v>
      </c>
      <c r="D106" s="74" t="s">
        <v>5</v>
      </c>
      <c r="E106" s="49">
        <v>235.6</v>
      </c>
      <c r="F106" s="119"/>
      <c r="G106" s="120"/>
    </row>
    <row r="107" spans="1:7" ht="25.5">
      <c r="A107" s="84" t="s">
        <v>251</v>
      </c>
      <c r="B107" s="59" t="s">
        <v>185</v>
      </c>
      <c r="C107" s="117" t="s">
        <v>63</v>
      </c>
      <c r="D107" s="74" t="s">
        <v>4</v>
      </c>
      <c r="E107" s="49">
        <v>114</v>
      </c>
      <c r="F107" s="119"/>
      <c r="G107" s="120"/>
    </row>
    <row r="108" spans="1:7" ht="12.75">
      <c r="A108" s="84"/>
      <c r="B108" s="59"/>
      <c r="C108" s="142"/>
      <c r="D108" s="54"/>
      <c r="E108" s="49"/>
      <c r="F108" s="131"/>
      <c r="G108" s="143"/>
    </row>
    <row r="109" spans="1:7" ht="12.75">
      <c r="A109" s="83" t="s">
        <v>264</v>
      </c>
      <c r="B109" s="89" t="s">
        <v>186</v>
      </c>
      <c r="C109" s="90" t="s">
        <v>348</v>
      </c>
      <c r="D109" s="54"/>
      <c r="E109" s="49"/>
      <c r="F109" s="68"/>
      <c r="G109" s="69"/>
    </row>
    <row r="110" spans="1:7" ht="12.75">
      <c r="A110" s="84" t="s">
        <v>326</v>
      </c>
      <c r="B110" s="59" t="s">
        <v>187</v>
      </c>
      <c r="C110" s="117" t="s">
        <v>64</v>
      </c>
      <c r="D110" s="74" t="s">
        <v>4</v>
      </c>
      <c r="E110" s="49">
        <v>100</v>
      </c>
      <c r="F110" s="119"/>
      <c r="G110" s="120"/>
    </row>
    <row r="111" spans="1:7" ht="12.75">
      <c r="A111" s="84" t="s">
        <v>347</v>
      </c>
      <c r="B111" s="59" t="s">
        <v>188</v>
      </c>
      <c r="C111" s="117" t="s">
        <v>65</v>
      </c>
      <c r="D111" s="74" t="s">
        <v>4</v>
      </c>
      <c r="E111" s="49">
        <v>160</v>
      </c>
      <c r="F111" s="119"/>
      <c r="G111" s="120"/>
    </row>
    <row r="112" spans="1:7" ht="14.25">
      <c r="A112" s="91">
        <v>12</v>
      </c>
      <c r="B112" s="135"/>
      <c r="C112" s="92" t="s">
        <v>189</v>
      </c>
      <c r="D112" s="92"/>
      <c r="E112" s="93"/>
      <c r="F112" s="94"/>
      <c r="G112" s="95"/>
    </row>
    <row r="113" spans="1:7" ht="12.75">
      <c r="A113" s="83" t="s">
        <v>327</v>
      </c>
      <c r="B113" s="89" t="s">
        <v>190</v>
      </c>
      <c r="C113" s="90" t="s">
        <v>66</v>
      </c>
      <c r="D113" s="54"/>
      <c r="E113" s="49"/>
      <c r="F113" s="68"/>
      <c r="G113" s="69"/>
    </row>
    <row r="114" spans="1:7" ht="25.5">
      <c r="A114" s="84" t="s">
        <v>301</v>
      </c>
      <c r="B114" s="59" t="s">
        <v>191</v>
      </c>
      <c r="C114" s="117" t="s">
        <v>67</v>
      </c>
      <c r="D114" s="74" t="s">
        <v>4</v>
      </c>
      <c r="E114" s="49">
        <v>760</v>
      </c>
      <c r="F114" s="119"/>
      <c r="G114" s="120"/>
    </row>
    <row r="115" spans="1:7" ht="14.25">
      <c r="A115" s="91">
        <v>13</v>
      </c>
      <c r="B115" s="135"/>
      <c r="C115" s="92" t="s">
        <v>192</v>
      </c>
      <c r="D115" s="92"/>
      <c r="E115" s="93"/>
      <c r="F115" s="94"/>
      <c r="G115" s="95"/>
    </row>
    <row r="116" spans="1:7" ht="12.75">
      <c r="A116" s="83" t="s">
        <v>302</v>
      </c>
      <c r="B116" s="89" t="s">
        <v>193</v>
      </c>
      <c r="C116" s="90" t="s">
        <v>68</v>
      </c>
      <c r="D116" s="54"/>
      <c r="E116" s="49"/>
      <c r="F116" s="68"/>
      <c r="G116" s="69"/>
    </row>
    <row r="117" spans="1:7" ht="12.75">
      <c r="A117" s="84" t="s">
        <v>250</v>
      </c>
      <c r="B117" s="59" t="s">
        <v>194</v>
      </c>
      <c r="C117" s="117" t="s">
        <v>69</v>
      </c>
      <c r="D117" s="74" t="s">
        <v>4</v>
      </c>
      <c r="E117" s="49">
        <v>500</v>
      </c>
      <c r="F117" s="119"/>
      <c r="G117" s="120"/>
    </row>
    <row r="118" spans="1:7" ht="12.75">
      <c r="A118" s="83"/>
      <c r="B118" s="59"/>
      <c r="C118" s="79"/>
      <c r="D118" s="54"/>
      <c r="E118" s="49"/>
      <c r="F118" s="68"/>
      <c r="G118" s="69"/>
    </row>
    <row r="119" spans="1:7" ht="12.75">
      <c r="A119" s="83" t="s">
        <v>328</v>
      </c>
      <c r="B119" s="89" t="s">
        <v>198</v>
      </c>
      <c r="C119" s="90" t="s">
        <v>70</v>
      </c>
      <c r="D119" s="54"/>
      <c r="E119" s="49"/>
      <c r="F119" s="68"/>
      <c r="G119" s="69"/>
    </row>
    <row r="120" spans="1:7" ht="12.75">
      <c r="A120" s="84" t="s">
        <v>328</v>
      </c>
      <c r="B120" s="59" t="s">
        <v>199</v>
      </c>
      <c r="C120" s="117" t="s">
        <v>74</v>
      </c>
      <c r="D120" s="74" t="s">
        <v>4</v>
      </c>
      <c r="E120" s="49">
        <v>101.4</v>
      </c>
      <c r="F120" s="119"/>
      <c r="G120" s="120"/>
    </row>
    <row r="121" spans="1:7" ht="12.75">
      <c r="A121" s="83"/>
      <c r="B121" s="59"/>
      <c r="C121" s="79"/>
      <c r="D121" s="54"/>
      <c r="E121" s="49"/>
      <c r="F121" s="68"/>
      <c r="G121" s="69"/>
    </row>
    <row r="122" spans="1:7" ht="12.75">
      <c r="A122" s="83" t="s">
        <v>329</v>
      </c>
      <c r="B122" s="89" t="s">
        <v>195</v>
      </c>
      <c r="C122" s="90" t="s">
        <v>71</v>
      </c>
      <c r="D122" s="54"/>
      <c r="E122" s="49"/>
      <c r="F122" s="68"/>
      <c r="G122" s="69"/>
    </row>
    <row r="123" spans="1:7" ht="12.75">
      <c r="A123" s="84" t="s">
        <v>329</v>
      </c>
      <c r="B123" s="59" t="s">
        <v>196</v>
      </c>
      <c r="C123" s="117" t="s">
        <v>72</v>
      </c>
      <c r="D123" s="74" t="s">
        <v>4</v>
      </c>
      <c r="E123" s="49">
        <v>500</v>
      </c>
      <c r="F123" s="119"/>
      <c r="G123" s="120"/>
    </row>
    <row r="124" spans="1:7" ht="12.75">
      <c r="A124" s="84" t="s">
        <v>330</v>
      </c>
      <c r="B124" s="59" t="s">
        <v>197</v>
      </c>
      <c r="C124" s="117" t="s">
        <v>73</v>
      </c>
      <c r="D124" s="74" t="s">
        <v>4</v>
      </c>
      <c r="E124" s="49">
        <v>948</v>
      </c>
      <c r="F124" s="119"/>
      <c r="G124" s="120"/>
    </row>
    <row r="125" spans="1:7" ht="14.25">
      <c r="A125" s="91">
        <v>14</v>
      </c>
      <c r="B125" s="135"/>
      <c r="C125" s="92" t="s">
        <v>202</v>
      </c>
      <c r="D125" s="92"/>
      <c r="E125" s="93"/>
      <c r="F125" s="94"/>
      <c r="G125" s="95"/>
    </row>
    <row r="126" spans="1:7" ht="12.75">
      <c r="A126" s="84"/>
      <c r="B126" s="89" t="s">
        <v>331</v>
      </c>
      <c r="C126" s="90" t="s">
        <v>77</v>
      </c>
      <c r="D126" s="54"/>
      <c r="E126" s="49"/>
      <c r="F126" s="68"/>
      <c r="G126" s="69"/>
    </row>
    <row r="127" spans="1:7" ht="12.75">
      <c r="A127" s="84" t="s">
        <v>303</v>
      </c>
      <c r="B127" s="141" t="s">
        <v>200</v>
      </c>
      <c r="C127" s="117" t="s">
        <v>75</v>
      </c>
      <c r="D127" s="74" t="s">
        <v>5</v>
      </c>
      <c r="E127" s="49">
        <v>55</v>
      </c>
      <c r="F127" s="119"/>
      <c r="G127" s="120"/>
    </row>
    <row r="128" spans="1:7" ht="12.75">
      <c r="A128" s="84" t="s">
        <v>332</v>
      </c>
      <c r="B128" s="141" t="s">
        <v>201</v>
      </c>
      <c r="C128" s="117" t="s">
        <v>76</v>
      </c>
      <c r="D128" s="74" t="s">
        <v>5</v>
      </c>
      <c r="E128" s="49">
        <v>250</v>
      </c>
      <c r="F128" s="119"/>
      <c r="G128" s="120"/>
    </row>
    <row r="129" spans="1:7" ht="12.75">
      <c r="A129" s="84" t="s">
        <v>333</v>
      </c>
      <c r="B129" s="141" t="s">
        <v>258</v>
      </c>
      <c r="C129" s="117" t="s">
        <v>259</v>
      </c>
      <c r="D129" s="74" t="s">
        <v>0</v>
      </c>
      <c r="E129" s="49">
        <v>175</v>
      </c>
      <c r="F129" s="119"/>
      <c r="G129" s="120"/>
    </row>
    <row r="130" spans="1:7" ht="12.75">
      <c r="A130" s="84" t="s">
        <v>334</v>
      </c>
      <c r="B130" s="141" t="s">
        <v>203</v>
      </c>
      <c r="C130" s="117" t="s">
        <v>78</v>
      </c>
      <c r="D130" s="74" t="s">
        <v>0</v>
      </c>
      <c r="E130" s="49">
        <v>26</v>
      </c>
      <c r="F130" s="119"/>
      <c r="G130" s="120"/>
    </row>
    <row r="131" spans="1:7" ht="12.75">
      <c r="A131" s="84" t="s">
        <v>335</v>
      </c>
      <c r="B131" s="59" t="s">
        <v>204</v>
      </c>
      <c r="C131" s="117" t="s">
        <v>79</v>
      </c>
      <c r="D131" s="74" t="s">
        <v>0</v>
      </c>
      <c r="E131" s="49">
        <v>250</v>
      </c>
      <c r="F131" s="119"/>
      <c r="G131" s="120"/>
    </row>
    <row r="132" spans="1:7" ht="12.75">
      <c r="A132" s="84" t="s">
        <v>336</v>
      </c>
      <c r="B132" s="141" t="s">
        <v>205</v>
      </c>
      <c r="C132" s="117" t="s">
        <v>80</v>
      </c>
      <c r="D132" s="74" t="s">
        <v>0</v>
      </c>
      <c r="E132" s="49">
        <v>26</v>
      </c>
      <c r="F132" s="119"/>
      <c r="G132" s="120"/>
    </row>
    <row r="133" spans="1:7" ht="12.75">
      <c r="A133" s="84" t="s">
        <v>337</v>
      </c>
      <c r="B133" s="59" t="s">
        <v>206</v>
      </c>
      <c r="C133" s="117" t="s">
        <v>81</v>
      </c>
      <c r="D133" s="74" t="s">
        <v>0</v>
      </c>
      <c r="E133" s="49">
        <v>26</v>
      </c>
      <c r="F133" s="119"/>
      <c r="G133" s="120"/>
    </row>
    <row r="134" spans="1:7" ht="12.75">
      <c r="A134" s="84" t="s">
        <v>338</v>
      </c>
      <c r="B134" s="59" t="s">
        <v>207</v>
      </c>
      <c r="C134" s="117" t="s">
        <v>82</v>
      </c>
      <c r="D134" s="74" t="s">
        <v>0</v>
      </c>
      <c r="E134" s="49">
        <v>1</v>
      </c>
      <c r="F134" s="119"/>
      <c r="G134" s="120"/>
    </row>
    <row r="135" spans="1:7" ht="12.75">
      <c r="A135" s="84" t="s">
        <v>339</v>
      </c>
      <c r="B135" s="59" t="s">
        <v>208</v>
      </c>
      <c r="C135" s="117" t="s">
        <v>83</v>
      </c>
      <c r="D135" s="74" t="s">
        <v>5</v>
      </c>
      <c r="E135" s="49">
        <v>296</v>
      </c>
      <c r="F135" s="119"/>
      <c r="G135" s="120"/>
    </row>
    <row r="136" spans="1:7" ht="25.5">
      <c r="A136" s="84" t="s">
        <v>340</v>
      </c>
      <c r="B136" s="59" t="s">
        <v>209</v>
      </c>
      <c r="C136" s="117" t="s">
        <v>84</v>
      </c>
      <c r="D136" s="74" t="s">
        <v>0</v>
      </c>
      <c r="E136" s="49">
        <v>26</v>
      </c>
      <c r="F136" s="119"/>
      <c r="G136" s="120"/>
    </row>
    <row r="137" spans="1:7" ht="25.5">
      <c r="A137" s="84" t="s">
        <v>341</v>
      </c>
      <c r="B137" s="59" t="s">
        <v>210</v>
      </c>
      <c r="C137" s="117" t="s">
        <v>85</v>
      </c>
      <c r="D137" s="74" t="s">
        <v>0</v>
      </c>
      <c r="E137" s="49">
        <v>26</v>
      </c>
      <c r="F137" s="119"/>
      <c r="G137" s="120"/>
    </row>
    <row r="138" spans="1:7" ht="25.5">
      <c r="A138" s="84" t="s">
        <v>342</v>
      </c>
      <c r="B138" s="59" t="s">
        <v>211</v>
      </c>
      <c r="C138" s="117" t="s">
        <v>86</v>
      </c>
      <c r="D138" s="74" t="s">
        <v>0</v>
      </c>
      <c r="E138" s="49">
        <v>34</v>
      </c>
      <c r="F138" s="119"/>
      <c r="G138" s="120"/>
    </row>
    <row r="139" spans="1:7" ht="14.25">
      <c r="A139" s="91">
        <v>15</v>
      </c>
      <c r="B139" s="135"/>
      <c r="C139" s="92" t="s">
        <v>212</v>
      </c>
      <c r="D139" s="92"/>
      <c r="E139" s="93"/>
      <c r="F139" s="94"/>
      <c r="G139" s="95"/>
    </row>
    <row r="140" spans="1:7" ht="12.75">
      <c r="A140" s="83" t="s">
        <v>253</v>
      </c>
      <c r="B140" s="89" t="s">
        <v>213</v>
      </c>
      <c r="C140" s="90" t="s">
        <v>87</v>
      </c>
      <c r="D140" s="54"/>
      <c r="E140" s="49"/>
      <c r="F140" s="68"/>
      <c r="G140" s="69"/>
    </row>
    <row r="141" spans="1:7" ht="12.75">
      <c r="A141" s="84" t="s">
        <v>254</v>
      </c>
      <c r="B141" s="59" t="s">
        <v>214</v>
      </c>
      <c r="C141" s="117" t="s">
        <v>88</v>
      </c>
      <c r="D141" s="74" t="s">
        <v>5</v>
      </c>
      <c r="E141" s="49">
        <v>50</v>
      </c>
      <c r="F141" s="119"/>
      <c r="G141" s="120"/>
    </row>
    <row r="142" spans="1:7" ht="12.75">
      <c r="A142" s="84" t="s">
        <v>343</v>
      </c>
      <c r="B142" s="59" t="s">
        <v>215</v>
      </c>
      <c r="C142" s="117" t="s">
        <v>89</v>
      </c>
      <c r="D142" s="74" t="s">
        <v>5</v>
      </c>
      <c r="E142" s="49">
        <v>32</v>
      </c>
      <c r="F142" s="119"/>
      <c r="G142" s="120"/>
    </row>
    <row r="143" spans="1:7" ht="14.25">
      <c r="A143" s="91">
        <v>16</v>
      </c>
      <c r="B143" s="135"/>
      <c r="C143" s="92" t="s">
        <v>216</v>
      </c>
      <c r="D143" s="92"/>
      <c r="E143" s="93"/>
      <c r="F143" s="94"/>
      <c r="G143" s="95"/>
    </row>
    <row r="144" spans="1:7" ht="12.75">
      <c r="A144" s="83" t="s">
        <v>304</v>
      </c>
      <c r="B144" s="89" t="s">
        <v>217</v>
      </c>
      <c r="C144" s="90" t="s">
        <v>90</v>
      </c>
      <c r="D144" s="54"/>
      <c r="E144" s="49"/>
      <c r="F144" s="68"/>
      <c r="G144" s="69"/>
    </row>
    <row r="145" spans="1:7" ht="12.75">
      <c r="A145" s="84" t="s">
        <v>305</v>
      </c>
      <c r="B145" s="59" t="s">
        <v>260</v>
      </c>
      <c r="C145" s="117" t="s">
        <v>261</v>
      </c>
      <c r="D145" s="74" t="s">
        <v>0</v>
      </c>
      <c r="E145" s="49">
        <v>3</v>
      </c>
      <c r="F145" s="119"/>
      <c r="G145" s="120"/>
    </row>
    <row r="146" spans="1:7" ht="12.75">
      <c r="A146" s="84" t="s">
        <v>349</v>
      </c>
      <c r="B146" s="59" t="s">
        <v>218</v>
      </c>
      <c r="C146" s="117" t="s">
        <v>262</v>
      </c>
      <c r="D146" s="74" t="s">
        <v>0</v>
      </c>
      <c r="E146" s="49">
        <v>3</v>
      </c>
      <c r="F146" s="119"/>
      <c r="G146" s="120"/>
    </row>
    <row r="147" spans="1:7" ht="14.25">
      <c r="A147" s="91">
        <v>17</v>
      </c>
      <c r="B147" s="135"/>
      <c r="C147" s="92" t="s">
        <v>219</v>
      </c>
      <c r="D147" s="92"/>
      <c r="E147" s="93"/>
      <c r="F147" s="94"/>
      <c r="G147" s="95"/>
    </row>
    <row r="148" spans="1:7" ht="12.75">
      <c r="A148" s="83" t="s">
        <v>344</v>
      </c>
      <c r="B148" s="89" t="s">
        <v>220</v>
      </c>
      <c r="C148" s="90" t="s">
        <v>91</v>
      </c>
      <c r="D148" s="54"/>
      <c r="E148" s="49"/>
      <c r="F148" s="68"/>
      <c r="G148" s="69"/>
    </row>
    <row r="149" spans="1:7" ht="13.5" thickBot="1">
      <c r="A149" s="84" t="s">
        <v>345</v>
      </c>
      <c r="B149" s="59" t="s">
        <v>221</v>
      </c>
      <c r="C149" s="117" t="s">
        <v>92</v>
      </c>
      <c r="D149" s="74" t="s">
        <v>4</v>
      </c>
      <c r="E149" s="77">
        <v>620</v>
      </c>
      <c r="F149" s="119"/>
      <c r="G149" s="120"/>
    </row>
    <row r="150" spans="1:7" ht="13.5" thickBot="1">
      <c r="A150" s="111" t="s">
        <v>101</v>
      </c>
      <c r="B150" s="112"/>
      <c r="C150" s="112"/>
      <c r="D150" s="112"/>
      <c r="E150" s="112"/>
      <c r="F150" s="113"/>
      <c r="G150" s="70">
        <f>SUM(G12:G149)/2</f>
        <v>0</v>
      </c>
    </row>
    <row r="151" spans="1:7" ht="13.5" thickBot="1">
      <c r="A151" s="114" t="s">
        <v>357</v>
      </c>
      <c r="B151" s="115"/>
      <c r="C151" s="151"/>
      <c r="D151" s="115"/>
      <c r="E151" s="115"/>
      <c r="F151" s="116"/>
      <c r="G151" s="71"/>
    </row>
    <row r="152" spans="1:7" ht="13.5" thickBot="1">
      <c r="A152" s="111" t="s">
        <v>102</v>
      </c>
      <c r="B152" s="112"/>
      <c r="C152" s="112"/>
      <c r="D152" s="112"/>
      <c r="E152" s="112"/>
      <c r="F152" s="113"/>
      <c r="G152" s="70">
        <f>G151+G150</f>
        <v>0</v>
      </c>
    </row>
  </sheetData>
  <sheetProtection/>
  <mergeCells count="10">
    <mergeCell ref="A1:G1"/>
    <mergeCell ref="A5:G5"/>
    <mergeCell ref="A8:G8"/>
    <mergeCell ref="A2:G2"/>
    <mergeCell ref="A3:G3"/>
    <mergeCell ref="A4:G4"/>
    <mergeCell ref="A6:B6"/>
    <mergeCell ref="A7:B7"/>
    <mergeCell ref="C6:G6"/>
    <mergeCell ref="C7:G7"/>
  </mergeCells>
  <printOptions horizontalCentered="1"/>
  <pageMargins left="0.2362204724409449" right="0.2362204724409449" top="0.7480314960629921" bottom="0.7480314960629921" header="0.31496062992125984" footer="0.31496062992125984"/>
  <pageSetup fitToHeight="3" horizontalDpi="1200" verticalDpi="1200" orientation="portrait" paperSize="9" scale="71" r:id="rId1"/>
  <rowBreaks count="1" manualBreakCount="1">
    <brk id="7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PageLayoutView="0" workbookViewId="0" topLeftCell="A1">
      <selection activeCell="D31" sqref="D31"/>
    </sheetView>
  </sheetViews>
  <sheetFormatPr defaultColWidth="9.140625" defaultRowHeight="15"/>
  <cols>
    <col min="1" max="1" width="9.140625" style="11" customWidth="1"/>
    <col min="2" max="2" width="9.421875" style="13" customWidth="1"/>
    <col min="3" max="3" width="67.140625" style="11" customWidth="1"/>
    <col min="4" max="4" width="18.00390625" style="45" customWidth="1"/>
    <col min="5" max="16384" width="9.140625" style="11" customWidth="1"/>
  </cols>
  <sheetData>
    <row r="1" spans="1:7" ht="15">
      <c r="A1" s="172"/>
      <c r="B1" s="172"/>
      <c r="C1" s="172"/>
      <c r="D1" s="172"/>
      <c r="E1" s="9"/>
      <c r="F1" s="10"/>
      <c r="G1" s="10"/>
    </row>
    <row r="2" spans="1:7" ht="18">
      <c r="A2" s="178"/>
      <c r="B2" s="179"/>
      <c r="C2" s="179"/>
      <c r="D2" s="179"/>
      <c r="E2" s="13"/>
      <c r="F2" s="12"/>
      <c r="G2" s="12"/>
    </row>
    <row r="3" spans="1:7" ht="15">
      <c r="A3" s="180" t="s">
        <v>356</v>
      </c>
      <c r="B3" s="180"/>
      <c r="C3" s="180"/>
      <c r="D3" s="180"/>
      <c r="E3" s="14"/>
      <c r="F3" s="14"/>
      <c r="G3" s="14"/>
    </row>
    <row r="4" spans="1:7" ht="15">
      <c r="A4" s="180"/>
      <c r="B4" s="180"/>
      <c r="C4" s="180"/>
      <c r="D4" s="180"/>
      <c r="E4" s="14"/>
      <c r="F4" s="14"/>
      <c r="G4" s="14"/>
    </row>
    <row r="5" spans="1:7" ht="15">
      <c r="A5" s="172"/>
      <c r="B5" s="172"/>
      <c r="C5" s="172"/>
      <c r="D5" s="172"/>
      <c r="E5" s="15"/>
      <c r="F5" s="16"/>
      <c r="G5" s="10"/>
    </row>
    <row r="6" spans="1:7" ht="15.75">
      <c r="A6" s="137"/>
      <c r="B6" s="137" t="s">
        <v>93</v>
      </c>
      <c r="C6" s="181" t="s">
        <v>273</v>
      </c>
      <c r="D6" s="181"/>
      <c r="E6" s="15"/>
      <c r="F6" s="16"/>
      <c r="G6" s="10"/>
    </row>
    <row r="7" spans="1:7" ht="15.75">
      <c r="A7" s="138"/>
      <c r="B7" s="138" t="s">
        <v>103</v>
      </c>
      <c r="C7" s="173" t="s">
        <v>272</v>
      </c>
      <c r="D7" s="173"/>
      <c r="E7" s="15"/>
      <c r="F7" s="16"/>
      <c r="G7" s="10"/>
    </row>
    <row r="8" spans="1:7" ht="15.75">
      <c r="A8" s="17"/>
      <c r="B8" s="17"/>
      <c r="C8" s="139"/>
      <c r="D8" s="44"/>
      <c r="E8" s="15"/>
      <c r="F8" s="16"/>
      <c r="G8" s="10"/>
    </row>
    <row r="9" spans="1:7" ht="15">
      <c r="A9" s="139"/>
      <c r="B9" s="139"/>
      <c r="C9" s="139"/>
      <c r="D9" s="139"/>
      <c r="E9" s="15"/>
      <c r="F9" s="16"/>
      <c r="G9" s="10"/>
    </row>
    <row r="10" spans="1:7" ht="15.75">
      <c r="A10" s="18"/>
      <c r="B10" s="19"/>
      <c r="C10" s="20"/>
      <c r="D10" s="43"/>
      <c r="E10" s="15"/>
      <c r="F10" s="16"/>
      <c r="G10" s="10"/>
    </row>
    <row r="11" ht="16.5" thickBot="1">
      <c r="C11" s="21" t="s">
        <v>104</v>
      </c>
    </row>
    <row r="12" spans="2:4" ht="15">
      <c r="B12" s="98" t="s">
        <v>105</v>
      </c>
      <c r="C12" s="99" t="s">
        <v>106</v>
      </c>
      <c r="D12" s="100" t="s">
        <v>107</v>
      </c>
    </row>
    <row r="13" spans="2:4" ht="15">
      <c r="B13" s="101">
        <f>planilha!A12</f>
        <v>1</v>
      </c>
      <c r="C13" s="102" t="str">
        <f>planilha!C12</f>
        <v>SERVIÇO TÉCNICO ESPECIALIZADO</v>
      </c>
      <c r="D13" s="103">
        <f>planilha!G12</f>
        <v>0</v>
      </c>
    </row>
    <row r="14" spans="2:4" ht="15">
      <c r="B14" s="101">
        <v>2</v>
      </c>
      <c r="C14" s="104" t="str">
        <f>planilha!C19</f>
        <v>INÍCIO, APOIO E ADMINISTRAÇÃO DA OBRA</v>
      </c>
      <c r="D14" s="103">
        <f>planilha!G19</f>
        <v>0</v>
      </c>
    </row>
    <row r="15" spans="2:4" ht="15">
      <c r="B15" s="101">
        <v>3</v>
      </c>
      <c r="C15" s="105" t="str">
        <f>planilha!C34</f>
        <v>DEMOLIÇÃO SEM REAPROVEITAMENTO</v>
      </c>
      <c r="D15" s="103">
        <f>planilha!G34</f>
        <v>0</v>
      </c>
    </row>
    <row r="16" spans="2:4" ht="15">
      <c r="B16" s="101">
        <v>4</v>
      </c>
      <c r="C16" s="105" t="str">
        <f>planilha!C47</f>
        <v>RETIRADA COM PROVÁVEL REAPROVEITAMENTO</v>
      </c>
      <c r="D16" s="103">
        <f>planilha!G47</f>
        <v>0</v>
      </c>
    </row>
    <row r="17" spans="2:4" ht="15">
      <c r="B17" s="101">
        <v>5</v>
      </c>
      <c r="C17" s="105" t="str">
        <f>planilha!C64</f>
        <v>TRANSPORTE E MOVIMENTAÇÃO, DENTRO E FORA DA OBRA</v>
      </c>
      <c r="D17" s="103">
        <f>planilha!G64</f>
        <v>0</v>
      </c>
    </row>
    <row r="18" spans="2:4" ht="15">
      <c r="B18" s="101">
        <v>6</v>
      </c>
      <c r="C18" s="105" t="str">
        <f>planilha!C70</f>
        <v>SERVIÇO EM SOLO E ROCHA, MANUAL</v>
      </c>
      <c r="D18" s="103">
        <f>planilha!G70</f>
        <v>0</v>
      </c>
    </row>
    <row r="19" spans="2:4" ht="15">
      <c r="B19" s="101">
        <v>7</v>
      </c>
      <c r="C19" s="105" t="str">
        <f>planilha!C76</f>
        <v>ALVENARIA E ELEMENTO DIVISOR</v>
      </c>
      <c r="D19" s="103">
        <f>planilha!G76</f>
        <v>0</v>
      </c>
    </row>
    <row r="20" spans="2:4" ht="15">
      <c r="B20" s="101">
        <v>8</v>
      </c>
      <c r="C20" s="105" t="str">
        <f>planilha!C79</f>
        <v>ESTRUTURA EM MADEIRA, FERRO, ALUMÍNIO E CONCRETO</v>
      </c>
      <c r="D20" s="103">
        <f>planilha!G79</f>
        <v>0</v>
      </c>
    </row>
    <row r="21" spans="2:4" ht="15">
      <c r="B21" s="101">
        <v>9</v>
      </c>
      <c r="C21" s="105" t="str">
        <f>planilha!C89</f>
        <v>TELHAMENTO</v>
      </c>
      <c r="D21" s="103">
        <f>planilha!G89</f>
        <v>0</v>
      </c>
    </row>
    <row r="22" spans="2:4" ht="15">
      <c r="B22" s="101">
        <v>10</v>
      </c>
      <c r="C22" s="105" t="str">
        <f>planilha!C99</f>
        <v>REVESTIMENTO EM MASSA OU FUNDIDO NO LOCAL</v>
      </c>
      <c r="D22" s="103">
        <f>planilha!G99</f>
        <v>0</v>
      </c>
    </row>
    <row r="23" spans="2:4" ht="15">
      <c r="B23" s="101">
        <v>11</v>
      </c>
      <c r="C23" s="105" t="str">
        <f>planilha!C104</f>
        <v>FORRO, BRISE E FACHADA</v>
      </c>
      <c r="D23" s="103">
        <f>planilha!G104</f>
        <v>0</v>
      </c>
    </row>
    <row r="24" spans="2:4" ht="15">
      <c r="B24" s="101">
        <v>12</v>
      </c>
      <c r="C24" s="105" t="str">
        <f>planilha!C112</f>
        <v>IMPERMEABILIZAÇÃO, PROTEÇÃO E JUNTA</v>
      </c>
      <c r="D24" s="103">
        <f>planilha!G112</f>
        <v>0</v>
      </c>
    </row>
    <row r="25" spans="2:4" ht="15">
      <c r="B25" s="101">
        <v>13</v>
      </c>
      <c r="C25" s="105" t="str">
        <f>planilha!C115</f>
        <v>PINTURA</v>
      </c>
      <c r="D25" s="103">
        <f>planilha!G115</f>
        <v>0</v>
      </c>
    </row>
    <row r="26" spans="2:4" ht="15">
      <c r="B26" s="101">
        <v>14</v>
      </c>
      <c r="C26" s="105" t="str">
        <f>planilha!C125</f>
        <v>PÁRA-RAIOS PARA EDIFICAÇÃO</v>
      </c>
      <c r="D26" s="103">
        <f>planilha!G125</f>
        <v>0</v>
      </c>
    </row>
    <row r="27" spans="2:4" ht="15">
      <c r="B27" s="101">
        <v>15</v>
      </c>
      <c r="C27" s="105" t="str">
        <f>planilha!C139</f>
        <v>TUBULAÇÃO E CONDUTORES PARA ÍIQUIDOS E GASES</v>
      </c>
      <c r="D27" s="103">
        <f>planilha!G139</f>
        <v>0</v>
      </c>
    </row>
    <row r="28" spans="2:4" ht="15">
      <c r="B28" s="101">
        <v>16</v>
      </c>
      <c r="C28" s="105" t="str">
        <f>planilha!C143</f>
        <v>RESERVATÓRIO E TANQUE PARA LÍQUIDOS E GASES</v>
      </c>
      <c r="D28" s="103">
        <f>planilha!G143</f>
        <v>0</v>
      </c>
    </row>
    <row r="29" spans="2:4" ht="15">
      <c r="B29" s="101">
        <v>17</v>
      </c>
      <c r="C29" s="105" t="str">
        <f>planilha!C147</f>
        <v>LIMPEZA E ARREMATE</v>
      </c>
      <c r="D29" s="103">
        <f>planilha!G147</f>
        <v>0</v>
      </c>
    </row>
    <row r="30" spans="2:4" ht="15">
      <c r="B30" s="174" t="s">
        <v>101</v>
      </c>
      <c r="C30" s="175"/>
      <c r="D30" s="106">
        <f>SUM(D13:D29)</f>
        <v>0</v>
      </c>
    </row>
    <row r="31" spans="2:4" ht="15">
      <c r="B31" s="174" t="s">
        <v>357</v>
      </c>
      <c r="C31" s="175"/>
      <c r="D31" s="106"/>
    </row>
    <row r="32" spans="2:4" ht="15.75" thickBot="1">
      <c r="B32" s="176" t="s">
        <v>102</v>
      </c>
      <c r="C32" s="177"/>
      <c r="D32" s="107">
        <f>D30+D31</f>
        <v>0</v>
      </c>
    </row>
  </sheetData>
  <sheetProtection/>
  <mergeCells count="10">
    <mergeCell ref="A1:D1"/>
    <mergeCell ref="C7:D7"/>
    <mergeCell ref="B30:C30"/>
    <mergeCell ref="B31:C31"/>
    <mergeCell ref="B32:C32"/>
    <mergeCell ref="A2:D2"/>
    <mergeCell ref="A3:D3"/>
    <mergeCell ref="A4:D4"/>
    <mergeCell ref="C6:D6"/>
    <mergeCell ref="A5:D5"/>
  </mergeCells>
  <printOptions horizontalCentered="1"/>
  <pageMargins left="0.3937007874015748" right="0.31496062992125984" top="0.7874015748031497" bottom="0.7874015748031497" header="0.31496062992125984" footer="0.31496062992125984"/>
  <pageSetup fitToHeight="0" fitToWidth="1" horizontalDpi="1200" verticalDpi="12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7"/>
  <sheetViews>
    <sheetView tabSelected="1" zoomScale="80" zoomScaleNormal="80" zoomScalePageLayoutView="0" workbookViewId="0" topLeftCell="A1">
      <selection activeCell="I50" sqref="I50"/>
    </sheetView>
  </sheetViews>
  <sheetFormatPr defaultColWidth="9.140625" defaultRowHeight="15"/>
  <cols>
    <col min="1" max="1" width="8.7109375" style="11" bestFit="1" customWidth="1"/>
    <col min="2" max="2" width="73.00390625" style="11" bestFit="1" customWidth="1"/>
    <col min="3" max="3" width="13.8515625" style="11" bestFit="1" customWidth="1"/>
    <col min="4" max="4" width="14.28125" style="13" bestFit="1" customWidth="1"/>
    <col min="5" max="5" width="14.140625" style="13" customWidth="1"/>
    <col min="6" max="6" width="14.7109375" style="13" customWidth="1"/>
    <col min="7" max="7" width="14.140625" style="13" customWidth="1"/>
    <col min="8" max="8" width="11.28125" style="11" customWidth="1"/>
    <col min="9" max="16384" width="9.140625" style="11" customWidth="1"/>
  </cols>
  <sheetData>
    <row r="2" spans="1:7" ht="18">
      <c r="A2" s="178"/>
      <c r="B2" s="178"/>
      <c r="C2" s="178"/>
      <c r="D2" s="178"/>
      <c r="E2" s="178"/>
      <c r="F2" s="178"/>
      <c r="G2" s="178"/>
    </row>
    <row r="3" spans="1:7" ht="15">
      <c r="A3" s="180" t="s">
        <v>355</v>
      </c>
      <c r="B3" s="180"/>
      <c r="C3" s="180"/>
      <c r="D3" s="180"/>
      <c r="E3" s="180"/>
      <c r="F3" s="180"/>
      <c r="G3" s="180"/>
    </row>
    <row r="4" spans="1:7" ht="15">
      <c r="A4" s="180"/>
      <c r="B4" s="180"/>
      <c r="C4" s="180"/>
      <c r="D4" s="180"/>
      <c r="E4" s="180"/>
      <c r="F4" s="180"/>
      <c r="G4" s="180"/>
    </row>
    <row r="6" spans="1:7" ht="15">
      <c r="A6" s="24" t="s">
        <v>93</v>
      </c>
      <c r="B6" s="150" t="str">
        <f>resumo!C6</f>
        <v>Reforma e adequação do telhado e outras áreas da clinica feminina do CAISM Philippe Pinel</v>
      </c>
      <c r="C6" s="2"/>
      <c r="D6" s="2"/>
      <c r="E6" s="2"/>
      <c r="F6" s="2"/>
      <c r="G6" s="2"/>
    </row>
    <row r="7" spans="1:7" ht="15">
      <c r="A7" s="27" t="s">
        <v>103</v>
      </c>
      <c r="B7" s="150" t="str">
        <f>resumo!C7</f>
        <v>Av. Raimundo Pereira de Magalhães, 5214</v>
      </c>
      <c r="C7" s="2"/>
      <c r="D7" s="2"/>
      <c r="E7" s="2"/>
      <c r="F7" s="2"/>
      <c r="G7" s="2"/>
    </row>
    <row r="8" spans="1:7" ht="15.75">
      <c r="A8" s="27"/>
      <c r="B8" s="25"/>
      <c r="C8" s="26"/>
      <c r="D8" s="26"/>
      <c r="E8" s="26"/>
      <c r="F8" s="26"/>
      <c r="G8" s="26"/>
    </row>
    <row r="9" ht="15.75" thickBot="1"/>
    <row r="10" spans="1:7" ht="15.75">
      <c r="A10" s="22" t="s">
        <v>105</v>
      </c>
      <c r="B10" s="23" t="s">
        <v>106</v>
      </c>
      <c r="C10" s="28" t="s">
        <v>107</v>
      </c>
      <c r="D10" s="29" t="s">
        <v>350</v>
      </c>
      <c r="E10" s="30" t="s">
        <v>351</v>
      </c>
      <c r="F10" s="30" t="s">
        <v>352</v>
      </c>
      <c r="G10" s="152" t="s">
        <v>353</v>
      </c>
    </row>
    <row r="11" spans="1:7" ht="15">
      <c r="A11" s="182">
        <f>resumo!B13</f>
        <v>1</v>
      </c>
      <c r="B11" s="194" t="str">
        <f>resumo!C13</f>
        <v>SERVIÇO TÉCNICO ESPECIALIZADO</v>
      </c>
      <c r="C11" s="196">
        <f>resumo!D13</f>
        <v>0</v>
      </c>
      <c r="D11" s="31">
        <v>0.5</v>
      </c>
      <c r="E11" s="32">
        <v>0.3</v>
      </c>
      <c r="F11" s="32"/>
      <c r="G11" s="153">
        <v>0.2</v>
      </c>
    </row>
    <row r="12" spans="1:8" ht="15">
      <c r="A12" s="183"/>
      <c r="B12" s="195"/>
      <c r="C12" s="197"/>
      <c r="D12" s="33">
        <f>$C$11*D11</f>
        <v>0</v>
      </c>
      <c r="E12" s="34">
        <f>$C$11*E11</f>
        <v>0</v>
      </c>
      <c r="F12" s="34"/>
      <c r="G12" s="154">
        <f>$C$11*G11</f>
        <v>0</v>
      </c>
      <c r="H12" s="35"/>
    </row>
    <row r="13" spans="1:7" ht="15">
      <c r="A13" s="182">
        <f>resumo!B14</f>
        <v>2</v>
      </c>
      <c r="B13" s="194" t="str">
        <f>resumo!C14</f>
        <v>INÍCIO, APOIO E ADMINISTRAÇÃO DA OBRA</v>
      </c>
      <c r="C13" s="196">
        <f>resumo!D14</f>
        <v>0</v>
      </c>
      <c r="D13" s="31">
        <v>0.3</v>
      </c>
      <c r="E13" s="32">
        <v>0.3</v>
      </c>
      <c r="F13" s="32">
        <v>0.3</v>
      </c>
      <c r="G13" s="155">
        <v>0.1</v>
      </c>
    </row>
    <row r="14" spans="1:7" ht="15">
      <c r="A14" s="183"/>
      <c r="B14" s="195"/>
      <c r="C14" s="197"/>
      <c r="D14" s="33">
        <f>D13*C13</f>
        <v>0</v>
      </c>
      <c r="E14" s="34">
        <f>E13*C13</f>
        <v>0</v>
      </c>
      <c r="F14" s="34">
        <f>F13*C13</f>
        <v>0</v>
      </c>
      <c r="G14" s="154">
        <f>G13*C13</f>
        <v>0</v>
      </c>
    </row>
    <row r="15" spans="1:7" ht="15">
      <c r="A15" s="182">
        <f>resumo!B15</f>
        <v>3</v>
      </c>
      <c r="B15" s="194" t="str">
        <f>resumo!C15</f>
        <v>DEMOLIÇÃO SEM REAPROVEITAMENTO</v>
      </c>
      <c r="C15" s="196">
        <f>resumo!D15</f>
        <v>0</v>
      </c>
      <c r="D15" s="31"/>
      <c r="E15" s="32"/>
      <c r="F15" s="32">
        <v>0.5</v>
      </c>
      <c r="G15" s="155">
        <v>0.5</v>
      </c>
    </row>
    <row r="16" spans="1:7" ht="15">
      <c r="A16" s="183"/>
      <c r="B16" s="195"/>
      <c r="C16" s="197"/>
      <c r="D16" s="33">
        <f>C15*D15</f>
        <v>0</v>
      </c>
      <c r="E16" s="34"/>
      <c r="F16" s="34">
        <f>C15*F15</f>
        <v>0</v>
      </c>
      <c r="G16" s="154">
        <f>C15*G15</f>
        <v>0</v>
      </c>
    </row>
    <row r="17" spans="1:7" ht="15">
      <c r="A17" s="182">
        <f>resumo!B16</f>
        <v>4</v>
      </c>
      <c r="B17" s="194" t="str">
        <f>resumo!C16</f>
        <v>RETIRADA COM PROVÁVEL REAPROVEITAMENTO</v>
      </c>
      <c r="C17" s="196">
        <f>resumo!D16</f>
        <v>0</v>
      </c>
      <c r="D17" s="156">
        <v>0.5</v>
      </c>
      <c r="E17" s="127">
        <v>0.5</v>
      </c>
      <c r="F17" s="127"/>
      <c r="G17" s="153"/>
    </row>
    <row r="18" spans="1:7" ht="15">
      <c r="A18" s="183"/>
      <c r="B18" s="195"/>
      <c r="C18" s="197"/>
      <c r="D18" s="33">
        <f>C17*D17</f>
        <v>0</v>
      </c>
      <c r="E18" s="34">
        <f>C17*E17</f>
        <v>0</v>
      </c>
      <c r="F18" s="34"/>
      <c r="G18" s="154">
        <f>C17*G17</f>
        <v>0</v>
      </c>
    </row>
    <row r="19" spans="1:7" ht="15">
      <c r="A19" s="182">
        <f>resumo!B17</f>
        <v>5</v>
      </c>
      <c r="B19" s="194" t="str">
        <f>resumo!C17</f>
        <v>TRANSPORTE E MOVIMENTAÇÃO, DENTRO E FORA DA OBRA</v>
      </c>
      <c r="C19" s="196">
        <f>resumo!D17</f>
        <v>0</v>
      </c>
      <c r="D19" s="156">
        <v>0.3</v>
      </c>
      <c r="E19" s="127">
        <v>0.35</v>
      </c>
      <c r="F19" s="127">
        <v>0.35</v>
      </c>
      <c r="G19" s="153"/>
    </row>
    <row r="20" spans="1:7" ht="15">
      <c r="A20" s="183"/>
      <c r="B20" s="195"/>
      <c r="C20" s="197"/>
      <c r="D20" s="33">
        <f>C19*D19</f>
        <v>0</v>
      </c>
      <c r="E20" s="34">
        <f>C19*E19</f>
        <v>0</v>
      </c>
      <c r="F20" s="34">
        <f>C19*F19</f>
        <v>0</v>
      </c>
      <c r="G20" s="154"/>
    </row>
    <row r="21" spans="1:7" ht="15">
      <c r="A21" s="182">
        <f>resumo!B18</f>
        <v>6</v>
      </c>
      <c r="B21" s="194" t="str">
        <f>resumo!C18</f>
        <v>SERVIÇO EM SOLO E ROCHA, MANUAL</v>
      </c>
      <c r="C21" s="196">
        <f>resumo!D18</f>
        <v>0</v>
      </c>
      <c r="D21" s="129"/>
      <c r="E21" s="128"/>
      <c r="F21" s="127">
        <v>1</v>
      </c>
      <c r="G21" s="157"/>
    </row>
    <row r="22" spans="1:7" ht="15">
      <c r="A22" s="183"/>
      <c r="B22" s="195"/>
      <c r="C22" s="197"/>
      <c r="D22" s="37"/>
      <c r="E22" s="36"/>
      <c r="F22" s="34">
        <f>C21*F21</f>
        <v>0</v>
      </c>
      <c r="G22" s="158"/>
    </row>
    <row r="23" spans="1:7" ht="15">
      <c r="A23" s="182">
        <f>resumo!B19</f>
        <v>7</v>
      </c>
      <c r="B23" s="194" t="str">
        <f>resumo!C19</f>
        <v>ALVENARIA E ELEMENTO DIVISOR</v>
      </c>
      <c r="C23" s="196">
        <f>resumo!D19</f>
        <v>0</v>
      </c>
      <c r="D23" s="129"/>
      <c r="E23" s="127">
        <v>0.5</v>
      </c>
      <c r="F23" s="127">
        <v>0.5</v>
      </c>
      <c r="G23" s="153"/>
    </row>
    <row r="24" spans="1:7" ht="15">
      <c r="A24" s="183"/>
      <c r="B24" s="195"/>
      <c r="C24" s="197"/>
      <c r="D24" s="37"/>
      <c r="E24" s="34">
        <f>C23*E23</f>
        <v>0</v>
      </c>
      <c r="F24" s="34">
        <f>C23*F23</f>
        <v>0</v>
      </c>
      <c r="G24" s="154">
        <f>C23*G23</f>
        <v>0</v>
      </c>
    </row>
    <row r="25" spans="1:7" ht="15">
      <c r="A25" s="182">
        <f>resumo!B20</f>
        <v>8</v>
      </c>
      <c r="B25" s="194" t="str">
        <f>resumo!C20</f>
        <v>ESTRUTURA EM MADEIRA, FERRO, ALUMÍNIO E CONCRETO</v>
      </c>
      <c r="C25" s="196">
        <f>resumo!D20</f>
        <v>0</v>
      </c>
      <c r="D25" s="129"/>
      <c r="E25" s="127">
        <v>0.5</v>
      </c>
      <c r="F25" s="127">
        <v>0.25</v>
      </c>
      <c r="G25" s="153">
        <v>0.25</v>
      </c>
    </row>
    <row r="26" spans="1:7" ht="15">
      <c r="A26" s="183"/>
      <c r="B26" s="195"/>
      <c r="C26" s="197"/>
      <c r="D26" s="37"/>
      <c r="E26" s="34">
        <f>C25*E25</f>
        <v>0</v>
      </c>
      <c r="F26" s="34">
        <f>C25*F25</f>
        <v>0</v>
      </c>
      <c r="G26" s="154">
        <f>C25*G25</f>
        <v>0</v>
      </c>
    </row>
    <row r="27" spans="1:7" ht="15">
      <c r="A27" s="182">
        <f>resumo!B21</f>
        <v>9</v>
      </c>
      <c r="B27" s="194" t="str">
        <f>resumo!C21</f>
        <v>TELHAMENTO</v>
      </c>
      <c r="C27" s="196">
        <f>resumo!D21</f>
        <v>0</v>
      </c>
      <c r="D27" s="129"/>
      <c r="E27" s="128"/>
      <c r="F27" s="127">
        <v>0.5</v>
      </c>
      <c r="G27" s="153">
        <v>0.5</v>
      </c>
    </row>
    <row r="28" spans="1:7" ht="15">
      <c r="A28" s="183"/>
      <c r="B28" s="195"/>
      <c r="C28" s="197"/>
      <c r="D28" s="37"/>
      <c r="E28" s="36"/>
      <c r="F28" s="34">
        <f>C27*F27</f>
        <v>0</v>
      </c>
      <c r="G28" s="154">
        <f>C27*G27</f>
        <v>0</v>
      </c>
    </row>
    <row r="29" spans="1:7" ht="15">
      <c r="A29" s="182">
        <f>resumo!B22</f>
        <v>10</v>
      </c>
      <c r="B29" s="194" t="str">
        <f>resumo!C22</f>
        <v>REVESTIMENTO EM MASSA OU FUNDIDO NO LOCAL</v>
      </c>
      <c r="C29" s="196">
        <f>resumo!D22</f>
        <v>0</v>
      </c>
      <c r="D29" s="129"/>
      <c r="E29" s="128"/>
      <c r="F29" s="127">
        <v>1</v>
      </c>
      <c r="G29" s="153"/>
    </row>
    <row r="30" spans="1:7" ht="15">
      <c r="A30" s="183"/>
      <c r="B30" s="195"/>
      <c r="C30" s="197"/>
      <c r="D30" s="37"/>
      <c r="E30" s="36"/>
      <c r="F30" s="34">
        <f>C29*F29</f>
        <v>0</v>
      </c>
      <c r="G30" s="154"/>
    </row>
    <row r="31" spans="1:7" ht="15">
      <c r="A31" s="182">
        <f>resumo!B23</f>
        <v>11</v>
      </c>
      <c r="B31" s="194" t="str">
        <f>resumo!C23</f>
        <v>FORRO, BRISE E FACHADA</v>
      </c>
      <c r="C31" s="196">
        <f>resumo!D23</f>
        <v>0</v>
      </c>
      <c r="D31" s="129"/>
      <c r="E31" s="128"/>
      <c r="F31" s="127">
        <v>0.5</v>
      </c>
      <c r="G31" s="153">
        <v>0.5</v>
      </c>
    </row>
    <row r="32" spans="1:7" ht="15">
      <c r="A32" s="183"/>
      <c r="B32" s="195"/>
      <c r="C32" s="197"/>
      <c r="D32" s="37"/>
      <c r="E32" s="36"/>
      <c r="F32" s="34">
        <f>C31*F31</f>
        <v>0</v>
      </c>
      <c r="G32" s="154">
        <f>C31*G31</f>
        <v>0</v>
      </c>
    </row>
    <row r="33" spans="1:7" ht="15">
      <c r="A33" s="182">
        <f>resumo!B24</f>
        <v>12</v>
      </c>
      <c r="B33" s="194" t="str">
        <f>resumo!C24</f>
        <v>IMPERMEABILIZAÇÃO, PROTEÇÃO E JUNTA</v>
      </c>
      <c r="C33" s="196">
        <f>resumo!D24</f>
        <v>0</v>
      </c>
      <c r="D33" s="129"/>
      <c r="E33" s="128"/>
      <c r="F33" s="127">
        <v>1</v>
      </c>
      <c r="G33" s="157"/>
    </row>
    <row r="34" spans="1:7" ht="15">
      <c r="A34" s="183"/>
      <c r="B34" s="195"/>
      <c r="C34" s="197"/>
      <c r="D34" s="37"/>
      <c r="E34" s="36"/>
      <c r="F34" s="34">
        <f>C33*F33</f>
        <v>0</v>
      </c>
      <c r="G34" s="158"/>
    </row>
    <row r="35" spans="1:7" ht="15">
      <c r="A35" s="182">
        <f>resumo!B25</f>
        <v>13</v>
      </c>
      <c r="B35" s="194" t="str">
        <f>resumo!C25</f>
        <v>PINTURA</v>
      </c>
      <c r="C35" s="196">
        <f>resumo!D25</f>
        <v>0</v>
      </c>
      <c r="D35" s="129"/>
      <c r="E35" s="128"/>
      <c r="F35" s="32"/>
      <c r="G35" s="155">
        <v>1</v>
      </c>
    </row>
    <row r="36" spans="1:7" ht="15">
      <c r="A36" s="183"/>
      <c r="B36" s="195"/>
      <c r="C36" s="197"/>
      <c r="D36" s="37"/>
      <c r="E36" s="36"/>
      <c r="F36" s="34">
        <f>C35*F35</f>
        <v>0</v>
      </c>
      <c r="G36" s="154">
        <f>C35*G35</f>
        <v>0</v>
      </c>
    </row>
    <row r="37" spans="1:7" ht="15">
      <c r="A37" s="182">
        <f>resumo!B26</f>
        <v>14</v>
      </c>
      <c r="B37" s="194" t="str">
        <f>resumo!C26</f>
        <v>PÁRA-RAIOS PARA EDIFICAÇÃO</v>
      </c>
      <c r="C37" s="196">
        <f>resumo!D26</f>
        <v>0</v>
      </c>
      <c r="D37" s="129"/>
      <c r="E37" s="128"/>
      <c r="F37" s="127"/>
      <c r="G37" s="153">
        <v>1</v>
      </c>
    </row>
    <row r="38" spans="1:7" ht="15">
      <c r="A38" s="183"/>
      <c r="B38" s="195"/>
      <c r="C38" s="197"/>
      <c r="D38" s="38"/>
      <c r="E38" s="39"/>
      <c r="F38" s="39"/>
      <c r="G38" s="154">
        <f>C37*G37</f>
        <v>0</v>
      </c>
    </row>
    <row r="39" spans="1:7" ht="15">
      <c r="A39" s="182">
        <f>resumo!B27</f>
        <v>15</v>
      </c>
      <c r="B39" s="194" t="str">
        <f>resumo!C27</f>
        <v>TUBULAÇÃO E CONDUTORES PARA ÍIQUIDOS E GASES</v>
      </c>
      <c r="C39" s="186">
        <f>resumo!D27</f>
        <v>0</v>
      </c>
      <c r="D39" s="129"/>
      <c r="E39" s="128"/>
      <c r="F39" s="127">
        <v>1</v>
      </c>
      <c r="G39" s="155"/>
    </row>
    <row r="40" spans="1:7" ht="15">
      <c r="A40" s="183"/>
      <c r="B40" s="195"/>
      <c r="C40" s="187"/>
      <c r="D40" s="38"/>
      <c r="E40" s="39"/>
      <c r="F40" s="34">
        <f>C39*F39</f>
        <v>0</v>
      </c>
      <c r="G40" s="159"/>
    </row>
    <row r="41" spans="1:7" ht="15">
      <c r="A41" s="182">
        <f>resumo!B28</f>
        <v>16</v>
      </c>
      <c r="B41" s="194" t="str">
        <f>resumo!C28</f>
        <v>RESERVATÓRIO E TANQUE PARA LÍQUIDOS E GASES</v>
      </c>
      <c r="C41" s="186">
        <f>resumo!D28</f>
        <v>0</v>
      </c>
      <c r="D41" s="129"/>
      <c r="E41" s="128"/>
      <c r="F41" s="127">
        <v>1</v>
      </c>
      <c r="G41" s="155"/>
    </row>
    <row r="42" spans="1:7" ht="15">
      <c r="A42" s="183"/>
      <c r="B42" s="195"/>
      <c r="C42" s="187"/>
      <c r="D42" s="37"/>
      <c r="E42" s="36"/>
      <c r="F42" s="34">
        <f>C41*F41</f>
        <v>0</v>
      </c>
      <c r="G42" s="154">
        <f>C41*G41</f>
        <v>0</v>
      </c>
    </row>
    <row r="43" spans="1:7" ht="15">
      <c r="A43" s="182">
        <f>resumo!B29</f>
        <v>17</v>
      </c>
      <c r="B43" s="184" t="str">
        <f>resumo!C29</f>
        <v>LIMPEZA E ARREMATE</v>
      </c>
      <c r="C43" s="186">
        <f>resumo!D29</f>
        <v>0</v>
      </c>
      <c r="D43" s="129"/>
      <c r="E43" s="128"/>
      <c r="F43" s="32"/>
      <c r="G43" s="155">
        <v>1</v>
      </c>
    </row>
    <row r="44" spans="1:7" ht="15.75" thickBot="1">
      <c r="A44" s="183"/>
      <c r="B44" s="185"/>
      <c r="C44" s="187"/>
      <c r="D44" s="160"/>
      <c r="E44" s="161"/>
      <c r="F44" s="162">
        <f>C43*F43</f>
        <v>0</v>
      </c>
      <c r="G44" s="163">
        <f>C43*G43</f>
        <v>0</v>
      </c>
    </row>
    <row r="45" spans="1:8" ht="15">
      <c r="A45" s="190" t="s">
        <v>101</v>
      </c>
      <c r="B45" s="191"/>
      <c r="C45" s="108">
        <f>SUM(C11:C44)</f>
        <v>0</v>
      </c>
      <c r="D45" s="40">
        <f>SUM(D12+D14+D18+D20)</f>
        <v>0</v>
      </c>
      <c r="E45" s="40">
        <f>SUM(E12+E14+E18+E20+E24+E26)</f>
        <v>0</v>
      </c>
      <c r="F45" s="40">
        <f>SUM(F14+F16+F20+F22+F24+F26+F28+F30+F32+F34+F40+F42)</f>
        <v>0</v>
      </c>
      <c r="G45" s="164">
        <f>SUM(G14+G16+G26+G28+G32+G38)</f>
        <v>0</v>
      </c>
      <c r="H45" s="35"/>
    </row>
    <row r="46" spans="1:7" ht="15">
      <c r="A46" s="192" t="s">
        <v>354</v>
      </c>
      <c r="B46" s="193"/>
      <c r="C46" s="109"/>
      <c r="D46" s="41"/>
      <c r="E46" s="41"/>
      <c r="F46" s="41"/>
      <c r="G46" s="165"/>
    </row>
    <row r="47" spans="1:7" ht="16.5" thickBot="1">
      <c r="A47" s="188" t="s">
        <v>102</v>
      </c>
      <c r="B47" s="189"/>
      <c r="C47" s="110">
        <f>C45+C46</f>
        <v>0</v>
      </c>
      <c r="D47" s="42">
        <f>SUM(D45:D46)</f>
        <v>0</v>
      </c>
      <c r="E47" s="42">
        <f>SUM(E45:E46)</f>
        <v>0</v>
      </c>
      <c r="F47" s="42">
        <f>SUM(F45:F46)</f>
        <v>0</v>
      </c>
      <c r="G47" s="166">
        <f>SUM(G45:G46)</f>
        <v>0</v>
      </c>
    </row>
  </sheetData>
  <sheetProtection/>
  <mergeCells count="57">
    <mergeCell ref="A2:G2"/>
    <mergeCell ref="A3:G3"/>
    <mergeCell ref="A4:G4"/>
    <mergeCell ref="A11:A12"/>
    <mergeCell ref="B11:B12"/>
    <mergeCell ref="C11:C12"/>
    <mergeCell ref="B13:B14"/>
    <mergeCell ref="C13:C14"/>
    <mergeCell ref="A15:A16"/>
    <mergeCell ref="B15:B16"/>
    <mergeCell ref="C15:C16"/>
    <mergeCell ref="A17:A18"/>
    <mergeCell ref="B17:B18"/>
    <mergeCell ref="C17:C18"/>
    <mergeCell ref="A13:A14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27:A28"/>
    <mergeCell ref="B27:B28"/>
    <mergeCell ref="C27:C28"/>
    <mergeCell ref="A29:A30"/>
    <mergeCell ref="B29:B30"/>
    <mergeCell ref="C29:C30"/>
    <mergeCell ref="A31:A32"/>
    <mergeCell ref="B31:B32"/>
    <mergeCell ref="C31:C32"/>
    <mergeCell ref="A33:A34"/>
    <mergeCell ref="B33:B34"/>
    <mergeCell ref="C33:C34"/>
    <mergeCell ref="A35:A36"/>
    <mergeCell ref="B35:B36"/>
    <mergeCell ref="C35:C36"/>
    <mergeCell ref="A37:A38"/>
    <mergeCell ref="B37:B38"/>
    <mergeCell ref="C37:C38"/>
    <mergeCell ref="A39:A40"/>
    <mergeCell ref="B39:B40"/>
    <mergeCell ref="C39:C40"/>
    <mergeCell ref="A41:A42"/>
    <mergeCell ref="B41:B42"/>
    <mergeCell ref="C41:C42"/>
    <mergeCell ref="A43:A44"/>
    <mergeCell ref="B43:B44"/>
    <mergeCell ref="C43:C44"/>
    <mergeCell ref="A47:B47"/>
    <mergeCell ref="A45:B45"/>
    <mergeCell ref="A46:B46"/>
  </mergeCells>
  <printOptions horizontalCentered="1"/>
  <pageMargins left="0.31496062992125984" right="0.31496062992125984" top="0.3937007874015748" bottom="0.3937007874015748" header="0.31496062992125984" footer="0.31496062992125984"/>
  <pageSetup fitToWidth="0" fitToHeight="1" horizontalDpi="1200" verticalDpi="12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Adriana Lima Conserva</cp:lastModifiedBy>
  <cp:lastPrinted>2018-07-04T18:12:55Z</cp:lastPrinted>
  <dcterms:created xsi:type="dcterms:W3CDTF">2016-01-06T14:59:19Z</dcterms:created>
  <dcterms:modified xsi:type="dcterms:W3CDTF">2018-07-24T13:27:38Z</dcterms:modified>
  <cp:category/>
  <cp:version/>
  <cp:contentType/>
  <cp:contentStatus/>
</cp:coreProperties>
</file>