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GA\CATC\Outros\2023\Nova Logistica\07- Documentos Trabalhados para Liberar Edital\02- Disponibilização\WebSite - Anexos\"/>
    </mc:Choice>
  </mc:AlternateContent>
  <xr:revisionPtr revIDLastSave="0" documentId="8_{E3D2FBE3-4A0B-4CB3-BF29-28CC49D42A55}" xr6:coauthVersionLast="47" xr6:coauthVersionMax="47" xr10:uidLastSave="{00000000-0000-0000-0000-000000000000}"/>
  <bookViews>
    <workbookView xWindow="28680" yWindow="-120" windowWidth="29040" windowHeight="15840" xr2:uid="{A00939BA-E057-4CB7-8626-D6B0D606F311}"/>
  </bookViews>
  <sheets>
    <sheet name="KM " sheetId="7" r:id="rId1"/>
  </sheets>
  <definedNames>
    <definedName name="_xlnm.Print_Area" localSheetId="0">'KM '!$A$1:$K$112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7" l="1"/>
  <c r="D35" i="7"/>
  <c r="H35" i="7"/>
  <c r="I35" i="7"/>
  <c r="D36" i="7"/>
  <c r="H36" i="7"/>
  <c r="I36" i="7"/>
  <c r="D37" i="7"/>
  <c r="H37" i="7"/>
  <c r="I37" i="7"/>
  <c r="D38" i="7"/>
  <c r="H38" i="7"/>
  <c r="I38" i="7"/>
  <c r="D39" i="7"/>
  <c r="H39" i="7"/>
  <c r="I39" i="7"/>
  <c r="D40" i="7"/>
  <c r="H40" i="7"/>
  <c r="I40" i="7"/>
  <c r="D41" i="7"/>
  <c r="H41" i="7"/>
  <c r="I41" i="7"/>
  <c r="D42" i="7"/>
  <c r="H42" i="7"/>
  <c r="I42" i="7"/>
  <c r="D43" i="7"/>
  <c r="H43" i="7"/>
  <c r="I43" i="7"/>
  <c r="D44" i="7"/>
  <c r="H44" i="7"/>
  <c r="I44" i="7"/>
  <c r="D45" i="7"/>
  <c r="H45" i="7"/>
  <c r="I45" i="7"/>
  <c r="D46" i="7"/>
  <c r="H46" i="7"/>
  <c r="I46" i="7"/>
  <c r="D47" i="7"/>
  <c r="H47" i="7"/>
  <c r="I47" i="7"/>
  <c r="D48" i="7"/>
  <c r="H48" i="7"/>
  <c r="I48" i="7"/>
  <c r="D49" i="7"/>
  <c r="H49" i="7"/>
  <c r="I49" i="7"/>
  <c r="D50" i="7"/>
  <c r="H50" i="7"/>
  <c r="I50" i="7"/>
  <c r="D51" i="7"/>
  <c r="H51" i="7"/>
  <c r="I51" i="7"/>
  <c r="D52" i="7"/>
  <c r="H52" i="7"/>
  <c r="I52" i="7"/>
  <c r="D53" i="7"/>
  <c r="H53" i="7"/>
  <c r="I53" i="7"/>
  <c r="D54" i="7"/>
  <c r="H54" i="7"/>
  <c r="I54" i="7"/>
  <c r="D55" i="7"/>
  <c r="H55" i="7"/>
  <c r="F111" i="7"/>
  <c r="B111" i="7"/>
  <c r="I110" i="7"/>
  <c r="H110" i="7"/>
  <c r="D110" i="7"/>
  <c r="I109" i="7"/>
  <c r="H109" i="7"/>
  <c r="D109" i="7"/>
  <c r="I108" i="7"/>
  <c r="H108" i="7"/>
  <c r="D108" i="7"/>
  <c r="I107" i="7"/>
  <c r="H107" i="7"/>
  <c r="D107" i="7"/>
  <c r="I106" i="7"/>
  <c r="H106" i="7"/>
  <c r="D106" i="7"/>
  <c r="I105" i="7"/>
  <c r="H105" i="7"/>
  <c r="D105" i="7"/>
  <c r="I104" i="7"/>
  <c r="H104" i="7"/>
  <c r="D104" i="7"/>
  <c r="I103" i="7"/>
  <c r="H103" i="7"/>
  <c r="D103" i="7"/>
  <c r="I102" i="7"/>
  <c r="H102" i="7"/>
  <c r="D102" i="7"/>
  <c r="I101" i="7"/>
  <c r="H101" i="7"/>
  <c r="D101" i="7"/>
  <c r="I100" i="7"/>
  <c r="H100" i="7"/>
  <c r="D100" i="7"/>
  <c r="I99" i="7"/>
  <c r="H99" i="7"/>
  <c r="D99" i="7"/>
  <c r="I98" i="7"/>
  <c r="H98" i="7"/>
  <c r="D98" i="7"/>
  <c r="I97" i="7"/>
  <c r="H97" i="7"/>
  <c r="D97" i="7"/>
  <c r="I96" i="7"/>
  <c r="H96" i="7"/>
  <c r="D96" i="7"/>
  <c r="I95" i="7"/>
  <c r="H95" i="7"/>
  <c r="D95" i="7"/>
  <c r="I94" i="7"/>
  <c r="H94" i="7"/>
  <c r="D94" i="7"/>
  <c r="I93" i="7"/>
  <c r="H93" i="7"/>
  <c r="D93" i="7"/>
  <c r="I92" i="7"/>
  <c r="H92" i="7"/>
  <c r="D92" i="7"/>
  <c r="I91" i="7"/>
  <c r="H91" i="7"/>
  <c r="D91" i="7"/>
  <c r="I90" i="7"/>
  <c r="H90" i="7"/>
  <c r="D90" i="7"/>
  <c r="F84" i="7"/>
  <c r="B84" i="7"/>
  <c r="I83" i="7"/>
  <c r="H83" i="7"/>
  <c r="D83" i="7"/>
  <c r="I82" i="7"/>
  <c r="H82" i="7"/>
  <c r="D82" i="7"/>
  <c r="I81" i="7"/>
  <c r="H81" i="7"/>
  <c r="D81" i="7"/>
  <c r="I80" i="7"/>
  <c r="H80" i="7"/>
  <c r="D80" i="7"/>
  <c r="I79" i="7"/>
  <c r="H79" i="7"/>
  <c r="D79" i="7"/>
  <c r="I78" i="7"/>
  <c r="H78" i="7"/>
  <c r="D78" i="7"/>
  <c r="I77" i="7"/>
  <c r="H77" i="7"/>
  <c r="D77" i="7"/>
  <c r="I76" i="7"/>
  <c r="H76" i="7"/>
  <c r="D76" i="7"/>
  <c r="I75" i="7"/>
  <c r="H75" i="7"/>
  <c r="D75" i="7"/>
  <c r="I74" i="7"/>
  <c r="H74" i="7"/>
  <c r="D74" i="7"/>
  <c r="I73" i="7"/>
  <c r="H73" i="7"/>
  <c r="D73" i="7"/>
  <c r="I72" i="7"/>
  <c r="H72" i="7"/>
  <c r="D72" i="7"/>
  <c r="I71" i="7"/>
  <c r="H71" i="7"/>
  <c r="D71" i="7"/>
  <c r="I70" i="7"/>
  <c r="H70" i="7"/>
  <c r="D70" i="7"/>
  <c r="I69" i="7"/>
  <c r="H69" i="7"/>
  <c r="D69" i="7"/>
  <c r="I68" i="7"/>
  <c r="H68" i="7"/>
  <c r="D68" i="7"/>
  <c r="I67" i="7"/>
  <c r="H67" i="7"/>
  <c r="D67" i="7"/>
  <c r="I66" i="7"/>
  <c r="H66" i="7"/>
  <c r="D66" i="7"/>
  <c r="I65" i="7"/>
  <c r="H65" i="7"/>
  <c r="D65" i="7"/>
  <c r="I64" i="7"/>
  <c r="H64" i="7"/>
  <c r="D64" i="7"/>
  <c r="I63" i="7"/>
  <c r="H63" i="7"/>
  <c r="D63" i="7"/>
  <c r="G56" i="7"/>
  <c r="F56" i="7"/>
  <c r="C56" i="7"/>
  <c r="B56" i="7"/>
  <c r="I14" i="7"/>
  <c r="A19" i="7" s="1"/>
  <c r="J73" i="7" l="1"/>
  <c r="J77" i="7"/>
  <c r="J67" i="7"/>
  <c r="J71" i="7"/>
  <c r="J75" i="7"/>
  <c r="J79" i="7"/>
  <c r="J35" i="7"/>
  <c r="J81" i="7"/>
  <c r="J65" i="7"/>
  <c r="J69" i="7"/>
  <c r="J66" i="7"/>
  <c r="J70" i="7"/>
  <c r="I56" i="7"/>
  <c r="J74" i="7"/>
  <c r="J78" i="7"/>
  <c r="J90" i="7"/>
  <c r="J94" i="7"/>
  <c r="J98" i="7"/>
  <c r="J102" i="7"/>
  <c r="J106" i="7"/>
  <c r="J110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D84" i="7"/>
  <c r="J64" i="7"/>
  <c r="J68" i="7"/>
  <c r="J72" i="7"/>
  <c r="J76" i="7"/>
  <c r="J80" i="7"/>
  <c r="J82" i="7"/>
  <c r="D56" i="7"/>
  <c r="J95" i="7"/>
  <c r="J63" i="7"/>
  <c r="J92" i="7"/>
  <c r="J96" i="7"/>
  <c r="J100" i="7"/>
  <c r="J104" i="7"/>
  <c r="J108" i="7"/>
  <c r="H111" i="7"/>
  <c r="J91" i="7"/>
  <c r="J99" i="7"/>
  <c r="J103" i="7"/>
  <c r="J107" i="7"/>
  <c r="I111" i="7"/>
  <c r="H56" i="7"/>
  <c r="I84" i="7"/>
  <c r="J83" i="7"/>
  <c r="J93" i="7"/>
  <c r="J97" i="7"/>
  <c r="J101" i="7"/>
  <c r="J105" i="7"/>
  <c r="J109" i="7"/>
  <c r="H84" i="7"/>
  <c r="D111" i="7"/>
  <c r="J84" i="7" l="1"/>
  <c r="J85" i="7" s="1"/>
  <c r="J111" i="7"/>
  <c r="J112" i="7" s="1"/>
  <c r="J56" i="7"/>
  <c r="J57" i="7" s="1"/>
</calcChain>
</file>

<file path=xl/sharedStrings.xml><?xml version="1.0" encoding="utf-8"?>
<sst xmlns="http://schemas.openxmlformats.org/spreadsheetml/2006/main" count="144" uniqueCount="77">
  <si>
    <t xml:space="preserve">PREÇO DE DISPONIBILIDADE DE INFRAESTRUTURA E SEGURO DE ARMAZENAGEM </t>
  </si>
  <si>
    <t>Especificação do item de serviço</t>
  </si>
  <si>
    <t>Nomenclatura</t>
  </si>
  <si>
    <t>Volume operacional estimado/mensal (*)</t>
  </si>
  <si>
    <t>Valor Total (R$) / 12 meses</t>
  </si>
  <si>
    <t xml:space="preserve">Disponibilidade de infraestrutura e seguro de armazenagem </t>
  </si>
  <si>
    <t>PD</t>
  </si>
  <si>
    <t>PRECIFICAÇÃO DOS SERVIÇOS</t>
  </si>
  <si>
    <t>Volume operacional estimado para 12 meses(*)</t>
  </si>
  <si>
    <t>Serviços de armazenagem, contemplando os processos de recebimento, conferência, armazenamento, controle físico–financeiro, fracionamento, separação, expedição, bem como todos os ativos e insumos necessários à prestação do serviço</t>
  </si>
  <si>
    <t>PS1</t>
  </si>
  <si>
    <t>Valor total recebido</t>
  </si>
  <si>
    <t>Serviços de transporte, contemplando os processos de entrega e logística reversa, incluindo todos os ativos e insumos necessários à prestação dos serviços, bem como pedágios e outras taxas de transporte.</t>
  </si>
  <si>
    <t>PS2</t>
  </si>
  <si>
    <t>km total estimado</t>
  </si>
  <si>
    <t>PS3</t>
  </si>
  <si>
    <t>Valor total transportado</t>
  </si>
  <si>
    <t>PS4</t>
  </si>
  <si>
    <t>Número total de faturas entregues</t>
  </si>
  <si>
    <t>Valor Total / 12 Meses (R$)</t>
  </si>
  <si>
    <t>(*)Demanda global estimada, conforme descrito no item 3.3 da Especificação Técnica e Anexo 9</t>
  </si>
  <si>
    <t>VALOR TOTAL DO CONTRATO (R$) = PD + PS</t>
  </si>
  <si>
    <t>ATENÇÃO: Todos os itens da proposta de preço deverão ser cotados. Nenhum item poderá ser apresentado com valor unitário zerado ou em branco.</t>
  </si>
  <si>
    <t>Departamento Regional de Saúde / Região de Saúde</t>
  </si>
  <si>
    <t>Valor unit./Km</t>
  </si>
  <si>
    <t>Valor Total (R$)</t>
  </si>
  <si>
    <t>Valor unit./km</t>
  </si>
  <si>
    <t>I - Grande São Paulo / NAF Mogi das Cruzes</t>
  </si>
  <si>
    <t>I - Grande São Paulo / NAF Osasco</t>
  </si>
  <si>
    <t>I - Grande São Paulo / NAF Santo André</t>
  </si>
  <si>
    <t>I - Grande São Paulo / NAF Franco da Rocha</t>
  </si>
  <si>
    <t>I - Grande São Paulo / Capital</t>
  </si>
  <si>
    <t>II - Araçatuba</t>
  </si>
  <si>
    <t>III - Araraquara</t>
  </si>
  <si>
    <t>IV - Baixada Santista</t>
  </si>
  <si>
    <t>V - Barretos</t>
  </si>
  <si>
    <t>VI - Bauru</t>
  </si>
  <si>
    <t>VII - Campinas</t>
  </si>
  <si>
    <t>VIII - Franca</t>
  </si>
  <si>
    <t>IX - Marília</t>
  </si>
  <si>
    <t>X - Piracicaba</t>
  </si>
  <si>
    <t>XI - Presidente Prudente</t>
  </si>
  <si>
    <t>XII - Registro</t>
  </si>
  <si>
    <t>XIII - Ribeirão Preto</t>
  </si>
  <si>
    <t>XIV - São João da Boa Vista</t>
  </si>
  <si>
    <t>XV - São José do Rio Preto</t>
  </si>
  <si>
    <t>XVI - Sorocaba</t>
  </si>
  <si>
    <t>XVII - Taubaté</t>
  </si>
  <si>
    <t>Total</t>
  </si>
  <si>
    <t>Precificação dos Serviços</t>
  </si>
  <si>
    <t>FRETE VALOR CLIMATIZADO (estimativa para 12 meses)</t>
  </si>
  <si>
    <t>FRETE VALOR REFRIGERADO (estimativa para 12 meses)</t>
  </si>
  <si>
    <t>FRETE VALOR TOTAL/ 12 meses</t>
  </si>
  <si>
    <t>Valor dos itens</t>
  </si>
  <si>
    <t>ADV (%)</t>
  </si>
  <si>
    <t>―</t>
  </si>
  <si>
    <t>FATURAS DE CLIMATIZADOS (estimativa - 12 meses)</t>
  </si>
  <si>
    <t>FATURAS DE REFRIGERADOS (estimativa - 12 meses)</t>
  </si>
  <si>
    <t>FATURA TOTAL/ 12 meses</t>
  </si>
  <si>
    <t>Nº faturas entregues</t>
  </si>
  <si>
    <t>Valor unitário /Fatura</t>
  </si>
  <si>
    <t>I - Grande São Paulo / Alto do Tietê</t>
  </si>
  <si>
    <t>I - Grande São Paulo / Grande ABC</t>
  </si>
  <si>
    <t>I - Grande São Paulo / Bandeirantes e Mananciais</t>
  </si>
  <si>
    <t>I - Grande São Paulo / Franco da Rocha</t>
  </si>
  <si>
    <t>I - Grande São Paulo / São Paulo</t>
  </si>
  <si>
    <t>PLANILHA ORÇAMENTÁRIA DE PREÇOS</t>
  </si>
  <si>
    <t>FRETE KM CLIMATIZADO (estimativa para 12 meses)</t>
  </si>
  <si>
    <t>FRETE KM REFRIGERADO (estimativa para 12 meses)</t>
  </si>
  <si>
    <t>FRETE KM TOTAL/ 12 meses</t>
  </si>
  <si>
    <t>Observações:</t>
  </si>
  <si>
    <r>
      <t xml:space="preserve">Coluna KM - </t>
    </r>
    <r>
      <rPr>
        <b/>
        <sz val="11"/>
        <color theme="1"/>
        <rFont val="Arial"/>
        <family val="2"/>
      </rPr>
      <t>PS2</t>
    </r>
    <r>
      <rPr>
        <sz val="11"/>
        <color theme="1"/>
        <rFont val="Arial"/>
        <family val="2"/>
      </rPr>
      <t>, é referente a um dia de entrega em cada unidade, sendo ida e volta.</t>
    </r>
  </si>
  <si>
    <t>Para calcular o valor estimado anual, foram considerados 264 dias úteis no ano. Sendo 22 dias úteis por mês.</t>
  </si>
  <si>
    <t>Para calcular o KM (1)(2)(3) foi utilizado dízima, no valor final será considerado até duas casas após a vírgula para fins de pagamento.</t>
  </si>
  <si>
    <t>KM(1)</t>
  </si>
  <si>
    <t>KM(2)</t>
  </si>
  <si>
    <t xml:space="preserve">KM(3)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</si>
</sst>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0%"/>
    <numFmt numFmtId="165" formatCode="_-&quot;R$&quot;\ * #,##0.0000_-;\-&quot;R$&quot;\ * #,##0.0000_-;_-&quot;R$&quot;\ * &quot;-&quot;??_-;_-@_-"/>
    <numFmt numFmtId="166" formatCode="_-&quot;R$&quot;\ * #,##0.0000_-;\-&quot;R$&quot;\ * #,##0.0000_-;_-&quot;R$&quot;\ * &quot;-&quot;????_-;_-@_-"/>
    <numFmt numFmtId="167" formatCode="0.000000000000%"/>
    <numFmt numFmtId="168" formatCode="0.0000000000000%"/>
    <numFmt numFmtId="169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color theme="1"/>
      <name val="Calibri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8" fontId="9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3" fontId="13" fillId="0" borderId="1" xfId="0" applyNumberFormat="1" applyFont="1" applyBorder="1" applyAlignment="1">
      <alignment horizontal="center" vertical="center"/>
    </xf>
    <xf numFmtId="44" fontId="11" fillId="0" borderId="1" xfId="5" applyFont="1" applyBorder="1" applyProtection="1"/>
    <xf numFmtId="0" fontId="14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44" fontId="5" fillId="6" borderId="1" xfId="0" applyNumberFormat="1" applyFont="1" applyFill="1" applyBorder="1" applyAlignment="1">
      <alignment vertical="center"/>
    </xf>
    <xf numFmtId="44" fontId="13" fillId="0" borderId="1" xfId="5" applyFont="1" applyBorder="1" applyAlignment="1">
      <alignment horizontal="center" vertical="center"/>
    </xf>
    <xf numFmtId="164" fontId="11" fillId="9" borderId="4" xfId="1" applyNumberFormat="1" applyFont="1" applyFill="1" applyBorder="1" applyProtection="1">
      <protection locked="0"/>
    </xf>
    <xf numFmtId="44" fontId="14" fillId="5" borderId="1" xfId="5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4" fontId="11" fillId="9" borderId="4" xfId="5" applyFont="1" applyFill="1" applyBorder="1" applyProtection="1">
      <protection locked="0"/>
    </xf>
    <xf numFmtId="44" fontId="0" fillId="0" borderId="0" xfId="0" applyNumberFormat="1"/>
    <xf numFmtId="165" fontId="11" fillId="9" borderId="1" xfId="5" applyNumberFormat="1" applyFont="1" applyFill="1" applyBorder="1" applyProtection="1"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4" fontId="0" fillId="0" borderId="0" xfId="6" applyFon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3" fontId="0" fillId="0" borderId="0" xfId="0" applyNumberFormat="1"/>
    <xf numFmtId="44" fontId="14" fillId="5" borderId="1" xfId="6" applyFont="1" applyFill="1" applyBorder="1" applyAlignment="1">
      <alignment horizontal="right" vertical="center"/>
    </xf>
    <xf numFmtId="44" fontId="14" fillId="5" borderId="1" xfId="6" applyFont="1" applyFill="1" applyBorder="1" applyAlignment="1">
      <alignment horizontal="center" vertical="center"/>
    </xf>
    <xf numFmtId="44" fontId="0" fillId="0" borderId="0" xfId="6" applyFont="1" applyFill="1"/>
    <xf numFmtId="169" fontId="13" fillId="0" borderId="1" xfId="0" applyNumberFormat="1" applyFont="1" applyBorder="1" applyAlignment="1">
      <alignment horizontal="center" vertical="center"/>
    </xf>
    <xf numFmtId="0" fontId="16" fillId="0" borderId="18" xfId="0" applyFont="1" applyBorder="1"/>
    <xf numFmtId="0" fontId="18" fillId="0" borderId="19" xfId="0" applyFont="1" applyBorder="1"/>
    <xf numFmtId="0" fontId="17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5" fillId="0" borderId="5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8" fontId="8" fillId="0" borderId="1" xfId="5" applyNumberFormat="1" applyFont="1" applyFill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11" fillId="6" borderId="2" xfId="0" applyNumberFormat="1" applyFont="1" applyFill="1" applyBorder="1" applyAlignment="1">
      <alignment horizontal="center" vertical="center"/>
    </xf>
    <xf numFmtId="44" fontId="11" fillId="6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" fillId="7" borderId="1" xfId="0" applyFont="1" applyFill="1" applyBorder="1" applyAlignment="1">
      <alignment horizontal="center"/>
    </xf>
    <xf numFmtId="44" fontId="11" fillId="7" borderId="6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44" fontId="5" fillId="6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7">
    <cellStyle name="Moeda" xfId="6" builtinId="4"/>
    <cellStyle name="Moeda 2" xfId="5" xr:uid="{E340E1A9-29D1-41C5-849D-9D164BD85CDF}"/>
    <cellStyle name="Normal" xfId="0" builtinId="0"/>
    <cellStyle name="Normal 2 2" xfId="2" xr:uid="{1C955EDD-15E6-43F8-A2B6-0A40FA557FD7}"/>
    <cellStyle name="Normal 5 2 5 3" xfId="4" xr:uid="{992F6CE2-8457-4125-B727-9CA1C75D561D}"/>
    <cellStyle name="Normal 7" xfId="3" xr:uid="{14253231-5A1E-4DFF-8E4D-54FDB8432D48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2D725-6FB4-4435-89A5-16AB3D0EF804}">
  <dimension ref="A1:N112"/>
  <sheetViews>
    <sheetView showGridLines="0" tabSelected="1" view="pageBreakPreview" topLeftCell="A14" zoomScaleNormal="100" zoomScaleSheetLayoutView="100" workbookViewId="0">
      <selection activeCell="B41" sqref="B41"/>
    </sheetView>
  </sheetViews>
  <sheetFormatPr defaultRowHeight="15" x14ac:dyDescent="0.25"/>
  <cols>
    <col min="1" max="1" width="32.7109375" customWidth="1"/>
    <col min="2" max="2" width="18.28515625" bestFit="1" customWidth="1"/>
    <col min="3" max="3" width="10.7109375" customWidth="1"/>
    <col min="4" max="4" width="16.42578125" customWidth="1"/>
    <col min="5" max="5" width="4" customWidth="1"/>
    <col min="6" max="6" width="18.28515625" bestFit="1" customWidth="1"/>
    <col min="7" max="7" width="17.5703125" bestFit="1" customWidth="1"/>
    <col min="8" max="8" width="20.140625" customWidth="1"/>
    <col min="9" max="9" width="18" bestFit="1" customWidth="1"/>
    <col min="10" max="10" width="19.42578125" customWidth="1"/>
    <col min="11" max="11" width="21.28515625" customWidth="1"/>
    <col min="12" max="12" width="19" bestFit="1" customWidth="1"/>
    <col min="13" max="13" width="27.85546875" style="43" customWidth="1"/>
    <col min="14" max="14" width="19" bestFit="1" customWidth="1"/>
    <col min="16" max="16" width="12" bestFit="1" customWidth="1"/>
  </cols>
  <sheetData>
    <row r="1" spans="1:13" ht="15.75" x14ac:dyDescent="0.25">
      <c r="A1" s="1" t="s">
        <v>66</v>
      </c>
      <c r="B1" s="2"/>
      <c r="C1" s="2"/>
      <c r="D1" s="2"/>
      <c r="E1" s="2"/>
      <c r="F1" s="2"/>
      <c r="G1" s="2"/>
      <c r="H1" s="2"/>
      <c r="I1" s="3"/>
      <c r="J1" s="4"/>
    </row>
    <row r="2" spans="1:13" x14ac:dyDescent="0.25">
      <c r="A2" s="2"/>
      <c r="B2" s="2"/>
      <c r="C2" s="2"/>
      <c r="D2" s="2"/>
      <c r="E2" s="2"/>
      <c r="F2" s="2"/>
      <c r="G2" s="2"/>
      <c r="H2" s="2"/>
      <c r="I2" s="3"/>
      <c r="J2" s="4"/>
      <c r="M2"/>
    </row>
    <row r="3" spans="1:13" x14ac:dyDescent="0.25">
      <c r="A3" s="2"/>
      <c r="B3" s="2"/>
      <c r="C3" s="2"/>
      <c r="D3" s="2"/>
      <c r="E3" s="2"/>
      <c r="F3" s="2"/>
      <c r="G3" s="60"/>
      <c r="H3" s="60"/>
      <c r="I3" s="60"/>
      <c r="J3" s="60"/>
      <c r="M3"/>
    </row>
    <row r="4" spans="1:13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M4"/>
    </row>
    <row r="5" spans="1:13" ht="45.75" customHeight="1" x14ac:dyDescent="0.25">
      <c r="A5" s="62" t="s">
        <v>1</v>
      </c>
      <c r="B5" s="63"/>
      <c r="C5" s="63"/>
      <c r="D5" s="64"/>
      <c r="E5" s="34"/>
      <c r="F5" s="5" t="s">
        <v>2</v>
      </c>
      <c r="G5" s="65" t="s">
        <v>3</v>
      </c>
      <c r="H5" s="65"/>
      <c r="I5" s="66" t="s">
        <v>4</v>
      </c>
      <c r="J5" s="66"/>
      <c r="M5"/>
    </row>
    <row r="6" spans="1:13" ht="36" customHeight="1" x14ac:dyDescent="0.25">
      <c r="A6" s="69" t="s">
        <v>5</v>
      </c>
      <c r="B6" s="70"/>
      <c r="C6" s="70"/>
      <c r="D6" s="71"/>
      <c r="E6" s="35"/>
      <c r="F6" s="6" t="s">
        <v>6</v>
      </c>
      <c r="G6" s="72">
        <v>704721973.48000002</v>
      </c>
      <c r="H6" s="72"/>
      <c r="I6" s="73"/>
      <c r="J6" s="73"/>
      <c r="M6"/>
    </row>
    <row r="7" spans="1:13" ht="18.600000000000001" customHeight="1" x14ac:dyDescent="0.25">
      <c r="A7" s="7"/>
      <c r="B7" s="8"/>
      <c r="C7" s="8"/>
      <c r="D7" s="8"/>
      <c r="E7" s="36"/>
      <c r="F7" s="2"/>
      <c r="G7" s="2"/>
      <c r="H7" s="2"/>
      <c r="I7" s="3"/>
      <c r="J7" s="4"/>
      <c r="M7"/>
    </row>
    <row r="8" spans="1:13" x14ac:dyDescent="0.25">
      <c r="A8" s="61" t="s">
        <v>7</v>
      </c>
      <c r="B8" s="61"/>
      <c r="C8" s="61"/>
      <c r="D8" s="61"/>
      <c r="E8" s="61"/>
      <c r="F8" s="61"/>
      <c r="G8" s="61"/>
      <c r="H8" s="61"/>
      <c r="I8" s="61"/>
      <c r="J8" s="61"/>
      <c r="M8"/>
    </row>
    <row r="9" spans="1:13" ht="48" customHeight="1" x14ac:dyDescent="0.25">
      <c r="A9" s="62" t="s">
        <v>1</v>
      </c>
      <c r="B9" s="63"/>
      <c r="C9" s="63"/>
      <c r="D9" s="64"/>
      <c r="E9" s="34"/>
      <c r="F9" s="5" t="s">
        <v>2</v>
      </c>
      <c r="G9" s="65" t="s">
        <v>8</v>
      </c>
      <c r="H9" s="65"/>
      <c r="I9" s="67" t="s">
        <v>4</v>
      </c>
      <c r="J9" s="68"/>
      <c r="M9"/>
    </row>
    <row r="10" spans="1:13" ht="35.25" customHeight="1" x14ac:dyDescent="0.25">
      <c r="A10" s="74" t="s">
        <v>9</v>
      </c>
      <c r="B10" s="75"/>
      <c r="C10" s="75"/>
      <c r="D10" s="76"/>
      <c r="E10" s="37"/>
      <c r="F10" s="6" t="s">
        <v>10</v>
      </c>
      <c r="G10" s="9" t="s">
        <v>11</v>
      </c>
      <c r="H10" s="10">
        <v>3857876746.52</v>
      </c>
      <c r="I10" s="83"/>
      <c r="J10" s="84"/>
      <c r="M10"/>
    </row>
    <row r="11" spans="1:13" x14ac:dyDescent="0.25">
      <c r="A11" s="74" t="s">
        <v>12</v>
      </c>
      <c r="B11" s="75"/>
      <c r="C11" s="75"/>
      <c r="D11" s="76"/>
      <c r="E11" s="37"/>
      <c r="F11" s="6" t="s">
        <v>13</v>
      </c>
      <c r="G11" s="9" t="s">
        <v>14</v>
      </c>
      <c r="H11" s="11">
        <v>7446861.6900000004</v>
      </c>
      <c r="I11" s="83"/>
      <c r="J11" s="84"/>
      <c r="K11" s="32"/>
      <c r="L11" s="32"/>
      <c r="M11"/>
    </row>
    <row r="12" spans="1:13" x14ac:dyDescent="0.25">
      <c r="A12" s="77"/>
      <c r="B12" s="78"/>
      <c r="C12" s="78"/>
      <c r="D12" s="79"/>
      <c r="E12" s="38"/>
      <c r="F12" s="6" t="s">
        <v>15</v>
      </c>
      <c r="G12" s="9" t="s">
        <v>16</v>
      </c>
      <c r="H12" s="12">
        <v>6272361562</v>
      </c>
      <c r="I12" s="83"/>
      <c r="J12" s="84"/>
      <c r="M12"/>
    </row>
    <row r="13" spans="1:13" ht="22.5" x14ac:dyDescent="0.25">
      <c r="A13" s="80"/>
      <c r="B13" s="81"/>
      <c r="C13" s="81"/>
      <c r="D13" s="82"/>
      <c r="E13" s="39"/>
      <c r="F13" s="6" t="s">
        <v>17</v>
      </c>
      <c r="G13" s="9" t="s">
        <v>18</v>
      </c>
      <c r="H13" s="13">
        <v>180002</v>
      </c>
      <c r="I13" s="83"/>
      <c r="J13" s="84"/>
      <c r="M13"/>
    </row>
    <row r="14" spans="1:13" x14ac:dyDescent="0.25">
      <c r="A14" s="93" t="s">
        <v>19</v>
      </c>
      <c r="B14" s="94"/>
      <c r="C14" s="94"/>
      <c r="D14" s="94"/>
      <c r="E14" s="94"/>
      <c r="F14" s="94"/>
      <c r="G14" s="94"/>
      <c r="H14" s="95"/>
      <c r="I14" s="96">
        <f>SUM(I10:J13)</f>
        <v>0</v>
      </c>
      <c r="J14" s="96"/>
      <c r="K14" s="32"/>
      <c r="M14"/>
    </row>
    <row r="15" spans="1:13" x14ac:dyDescent="0.25">
      <c r="A15" s="97" t="s">
        <v>20</v>
      </c>
      <c r="B15" s="97"/>
      <c r="C15" s="97"/>
      <c r="D15" s="97"/>
      <c r="E15" s="97"/>
      <c r="F15" s="97"/>
      <c r="G15" s="97"/>
      <c r="H15" s="97"/>
      <c r="I15" s="97"/>
      <c r="J15" s="97"/>
      <c r="M15"/>
    </row>
    <row r="16" spans="1:13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M16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5"/>
      <c r="L17" s="43"/>
      <c r="M17"/>
    </row>
    <row r="18" spans="1:13" x14ac:dyDescent="0.25">
      <c r="A18" s="86" t="s">
        <v>21</v>
      </c>
      <c r="B18" s="86"/>
      <c r="C18" s="86"/>
      <c r="D18" s="86"/>
      <c r="E18" s="86"/>
      <c r="F18" s="86"/>
      <c r="G18" s="86"/>
      <c r="H18" s="86"/>
      <c r="I18" s="86"/>
      <c r="J18" s="86"/>
      <c r="L18" s="43"/>
      <c r="M18"/>
    </row>
    <row r="19" spans="1:13" x14ac:dyDescent="0.25">
      <c r="A19" s="87">
        <f>I6+I14</f>
        <v>0</v>
      </c>
      <c r="B19" s="88"/>
      <c r="C19" s="88"/>
      <c r="D19" s="88"/>
      <c r="E19" s="88"/>
      <c r="F19" s="88"/>
      <c r="G19" s="88"/>
      <c r="H19" s="88"/>
      <c r="I19" s="88"/>
      <c r="J19" s="89"/>
      <c r="L19" s="32"/>
      <c r="M19"/>
    </row>
    <row r="20" spans="1:13" x14ac:dyDescent="0.25">
      <c r="A20" s="90"/>
      <c r="B20" s="91"/>
      <c r="C20" s="91"/>
      <c r="D20" s="91"/>
      <c r="E20" s="91"/>
      <c r="F20" s="91"/>
      <c r="G20" s="91"/>
      <c r="H20" s="91"/>
      <c r="I20" s="91"/>
      <c r="J20" s="92"/>
      <c r="M20"/>
    </row>
    <row r="21" spans="1:13" ht="15.75" thickBo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5"/>
      <c r="M21"/>
    </row>
    <row r="22" spans="1:13" x14ac:dyDescent="0.25">
      <c r="A22" s="54" t="s">
        <v>70</v>
      </c>
      <c r="B22" s="55"/>
      <c r="C22" s="55"/>
      <c r="D22" s="55"/>
      <c r="E22" s="55"/>
      <c r="F22" s="55"/>
      <c r="G22" s="56"/>
      <c r="H22" s="14"/>
      <c r="I22" s="14"/>
      <c r="J22" s="15"/>
      <c r="M22"/>
    </row>
    <row r="23" spans="1:13" x14ac:dyDescent="0.25">
      <c r="A23" s="52" t="s">
        <v>71</v>
      </c>
      <c r="B23" s="14"/>
      <c r="C23" s="14"/>
      <c r="D23" s="14"/>
      <c r="E23" s="14"/>
      <c r="F23" s="14"/>
      <c r="G23" s="57"/>
      <c r="H23" s="14"/>
      <c r="I23" s="14"/>
      <c r="J23" s="15"/>
      <c r="M23"/>
    </row>
    <row r="24" spans="1:13" x14ac:dyDescent="0.25">
      <c r="A24" s="52" t="s">
        <v>72</v>
      </c>
      <c r="B24" s="14"/>
      <c r="C24" s="14"/>
      <c r="D24" s="14"/>
      <c r="E24" s="14"/>
      <c r="F24" s="14"/>
      <c r="G24" s="57"/>
      <c r="H24" s="14"/>
      <c r="I24" s="14"/>
      <c r="J24" s="15"/>
      <c r="M24"/>
    </row>
    <row r="25" spans="1:13" ht="15.75" thickBot="1" x14ac:dyDescent="0.3">
      <c r="A25" s="53" t="s">
        <v>73</v>
      </c>
      <c r="B25" s="58"/>
      <c r="C25" s="58"/>
      <c r="D25" s="58"/>
      <c r="E25" s="58"/>
      <c r="F25" s="58"/>
      <c r="G25" s="59"/>
      <c r="H25" s="14"/>
      <c r="I25" s="14"/>
      <c r="J25" s="15"/>
      <c r="M25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5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5"/>
    </row>
    <row r="28" spans="1:13" x14ac:dyDescent="0.25">
      <c r="A28" s="101" t="s">
        <v>22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5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5"/>
    </row>
    <row r="31" spans="1:13" ht="15.75" thickBot="1" x14ac:dyDescent="0.3">
      <c r="A31" s="102" t="s">
        <v>12</v>
      </c>
      <c r="B31" s="103"/>
      <c r="C31" s="103"/>
      <c r="D31" s="103"/>
      <c r="E31" s="103"/>
      <c r="F31" s="103"/>
      <c r="G31" s="103"/>
      <c r="H31" s="103"/>
      <c r="I31" s="103"/>
      <c r="J31" s="104"/>
    </row>
    <row r="32" spans="1:13" ht="18.75" thickBot="1" x14ac:dyDescent="0.3">
      <c r="A32" s="105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3" x14ac:dyDescent="0.25">
      <c r="A33" s="108" t="s">
        <v>23</v>
      </c>
      <c r="B33" s="110" t="s">
        <v>67</v>
      </c>
      <c r="C33" s="111"/>
      <c r="D33" s="112"/>
      <c r="E33" s="42"/>
      <c r="F33" s="110" t="s">
        <v>68</v>
      </c>
      <c r="G33" s="111"/>
      <c r="H33" s="112"/>
      <c r="I33" s="110" t="s">
        <v>69</v>
      </c>
      <c r="J33" s="112"/>
    </row>
    <row r="34" spans="1:13" ht="18" x14ac:dyDescent="0.25">
      <c r="A34" s="109"/>
      <c r="B34" s="16" t="s">
        <v>74</v>
      </c>
      <c r="C34" s="17" t="s">
        <v>24</v>
      </c>
      <c r="D34" s="16" t="s">
        <v>25</v>
      </c>
      <c r="E34" s="16"/>
      <c r="F34" s="16" t="s">
        <v>75</v>
      </c>
      <c r="G34" s="17" t="s">
        <v>26</v>
      </c>
      <c r="H34" s="16" t="s">
        <v>25</v>
      </c>
      <c r="I34" s="16" t="s">
        <v>76</v>
      </c>
      <c r="J34" s="16" t="s">
        <v>25</v>
      </c>
    </row>
    <row r="35" spans="1:13" x14ac:dyDescent="0.25">
      <c r="A35" s="18" t="s">
        <v>27</v>
      </c>
      <c r="B35" s="51">
        <v>200.8992684268986</v>
      </c>
      <c r="C35" s="33"/>
      <c r="D35" s="20">
        <f>B35*C35</f>
        <v>0</v>
      </c>
      <c r="E35" s="20"/>
      <c r="F35" s="51">
        <v>200.8992684268986</v>
      </c>
      <c r="G35" s="33"/>
      <c r="H35" s="20">
        <f>F35*G35</f>
        <v>0</v>
      </c>
      <c r="I35" s="51">
        <f>B35+F35</f>
        <v>401.7985368537972</v>
      </c>
      <c r="J35" s="20">
        <f>H35+D35</f>
        <v>0</v>
      </c>
      <c r="K35" s="47"/>
      <c r="M35" s="44"/>
    </row>
    <row r="36" spans="1:13" x14ac:dyDescent="0.25">
      <c r="A36" s="18" t="s">
        <v>28</v>
      </c>
      <c r="B36" s="51">
        <v>118.51447508087766</v>
      </c>
      <c r="C36" s="33"/>
      <c r="D36" s="20">
        <f t="shared" ref="D36:D55" si="0">B36*C36</f>
        <v>0</v>
      </c>
      <c r="E36" s="20"/>
      <c r="F36" s="51">
        <v>118.51447508087766</v>
      </c>
      <c r="G36" s="33"/>
      <c r="H36" s="20">
        <f t="shared" ref="H36:H55" si="1">F36*G36</f>
        <v>0</v>
      </c>
      <c r="I36" s="51">
        <f t="shared" ref="I36:I55" si="2">B36+F36</f>
        <v>237.02895016175532</v>
      </c>
      <c r="J36" s="20">
        <f t="shared" ref="J36:J54" si="3">H36+D36</f>
        <v>0</v>
      </c>
      <c r="K36" s="47"/>
      <c r="M36" s="44"/>
    </row>
    <row r="37" spans="1:13" x14ac:dyDescent="0.25">
      <c r="A37" s="18" t="s">
        <v>29</v>
      </c>
      <c r="B37" s="51">
        <v>153.85062214557752</v>
      </c>
      <c r="C37" s="33"/>
      <c r="D37" s="20">
        <f t="shared" si="0"/>
        <v>0</v>
      </c>
      <c r="E37" s="20"/>
      <c r="F37" s="51">
        <v>153.85062214557752</v>
      </c>
      <c r="G37" s="33"/>
      <c r="H37" s="20">
        <f t="shared" si="1"/>
        <v>0</v>
      </c>
      <c r="I37" s="51">
        <f t="shared" si="2"/>
        <v>307.70124429115504</v>
      </c>
      <c r="J37" s="20">
        <f t="shared" si="3"/>
        <v>0</v>
      </c>
      <c r="K37" s="47"/>
      <c r="M37" s="44"/>
    </row>
    <row r="38" spans="1:13" x14ac:dyDescent="0.25">
      <c r="A38" s="18" t="s">
        <v>30</v>
      </c>
      <c r="B38" s="51">
        <v>127.72519226927011</v>
      </c>
      <c r="C38" s="33"/>
      <c r="D38" s="20">
        <f t="shared" si="0"/>
        <v>0</v>
      </c>
      <c r="E38" s="20"/>
      <c r="F38" s="51">
        <v>127.72519226927011</v>
      </c>
      <c r="G38" s="33"/>
      <c r="H38" s="20">
        <f t="shared" si="1"/>
        <v>0</v>
      </c>
      <c r="I38" s="51">
        <f t="shared" si="2"/>
        <v>255.45038453854022</v>
      </c>
      <c r="J38" s="20">
        <f t="shared" si="3"/>
        <v>0</v>
      </c>
      <c r="K38" s="47"/>
      <c r="M38" s="44"/>
    </row>
    <row r="39" spans="1:13" x14ac:dyDescent="0.25">
      <c r="A39" s="18" t="s">
        <v>31</v>
      </c>
      <c r="B39" s="51">
        <v>76.13390233190654</v>
      </c>
      <c r="C39" s="33"/>
      <c r="D39" s="20">
        <f t="shared" si="0"/>
        <v>0</v>
      </c>
      <c r="E39" s="20"/>
      <c r="F39" s="51">
        <v>76.13390233190654</v>
      </c>
      <c r="G39" s="33"/>
      <c r="H39" s="20">
        <f t="shared" si="1"/>
        <v>0</v>
      </c>
      <c r="I39" s="51">
        <f t="shared" si="2"/>
        <v>152.26780466381308</v>
      </c>
      <c r="J39" s="20">
        <f t="shared" si="3"/>
        <v>0</v>
      </c>
      <c r="K39" s="47"/>
      <c r="M39" s="44"/>
    </row>
    <row r="40" spans="1:13" x14ac:dyDescent="0.25">
      <c r="A40" s="18" t="s">
        <v>32</v>
      </c>
      <c r="B40" s="51">
        <v>1010.1215531557524</v>
      </c>
      <c r="C40" s="33"/>
      <c r="D40" s="20">
        <f t="shared" si="0"/>
        <v>0</v>
      </c>
      <c r="E40" s="20"/>
      <c r="F40" s="51">
        <v>1010.1215531557524</v>
      </c>
      <c r="G40" s="33"/>
      <c r="H40" s="20">
        <f t="shared" si="1"/>
        <v>0</v>
      </c>
      <c r="I40" s="51">
        <f t="shared" si="2"/>
        <v>2020.2431063115048</v>
      </c>
      <c r="J40" s="20">
        <f t="shared" si="3"/>
        <v>0</v>
      </c>
      <c r="K40" s="47"/>
      <c r="M40" s="44"/>
    </row>
    <row r="41" spans="1:13" x14ac:dyDescent="0.25">
      <c r="A41" s="18" t="s">
        <v>33</v>
      </c>
      <c r="B41" s="51">
        <v>511.57312572947922</v>
      </c>
      <c r="C41" s="33"/>
      <c r="D41" s="20">
        <f t="shared" si="0"/>
        <v>0</v>
      </c>
      <c r="E41" s="20"/>
      <c r="F41" s="51">
        <v>511.57312572947922</v>
      </c>
      <c r="G41" s="33"/>
      <c r="H41" s="20">
        <f t="shared" si="1"/>
        <v>0</v>
      </c>
      <c r="I41" s="51">
        <f t="shared" si="2"/>
        <v>1023.1462514589584</v>
      </c>
      <c r="J41" s="20">
        <f t="shared" si="3"/>
        <v>0</v>
      </c>
      <c r="K41" s="47"/>
      <c r="M41" s="44"/>
    </row>
    <row r="42" spans="1:13" x14ac:dyDescent="0.25">
      <c r="A42" s="18" t="s">
        <v>34</v>
      </c>
      <c r="B42" s="51">
        <v>246.31013568030917</v>
      </c>
      <c r="C42" s="33"/>
      <c r="D42" s="20">
        <f t="shared" si="0"/>
        <v>0</v>
      </c>
      <c r="E42" s="20"/>
      <c r="F42" s="51">
        <v>246.31013568030917</v>
      </c>
      <c r="G42" s="33"/>
      <c r="H42" s="20">
        <f t="shared" si="1"/>
        <v>0</v>
      </c>
      <c r="I42" s="51">
        <f t="shared" si="2"/>
        <v>492.62027136061835</v>
      </c>
      <c r="J42" s="20">
        <f t="shared" si="3"/>
        <v>0</v>
      </c>
      <c r="K42" s="47"/>
      <c r="M42" s="44"/>
    </row>
    <row r="43" spans="1:13" x14ac:dyDescent="0.25">
      <c r="A43" s="18" t="s">
        <v>35</v>
      </c>
      <c r="B43" s="51">
        <v>803.04326891058417</v>
      </c>
      <c r="C43" s="33"/>
      <c r="D43" s="20">
        <f t="shared" si="0"/>
        <v>0</v>
      </c>
      <c r="E43" s="20"/>
      <c r="F43" s="51">
        <v>803.04326891058417</v>
      </c>
      <c r="G43" s="33"/>
      <c r="H43" s="20">
        <f t="shared" si="1"/>
        <v>0</v>
      </c>
      <c r="I43" s="51">
        <f t="shared" si="2"/>
        <v>1606.0865378211683</v>
      </c>
      <c r="J43" s="20">
        <f t="shared" si="3"/>
        <v>0</v>
      </c>
      <c r="K43" s="47"/>
      <c r="M43" s="44"/>
    </row>
    <row r="44" spans="1:13" x14ac:dyDescent="0.25">
      <c r="A44" s="18" t="s">
        <v>36</v>
      </c>
      <c r="B44" s="51">
        <v>618.99387230417221</v>
      </c>
      <c r="C44" s="33"/>
      <c r="D44" s="20">
        <f t="shared" si="0"/>
        <v>0</v>
      </c>
      <c r="E44" s="20"/>
      <c r="F44" s="51">
        <v>618.99387230417221</v>
      </c>
      <c r="G44" s="33"/>
      <c r="H44" s="20">
        <f t="shared" si="1"/>
        <v>0</v>
      </c>
      <c r="I44" s="51">
        <f t="shared" si="2"/>
        <v>1237.9877446083444</v>
      </c>
      <c r="J44" s="20">
        <f t="shared" si="3"/>
        <v>0</v>
      </c>
      <c r="K44" s="47"/>
      <c r="M44" s="44"/>
    </row>
    <row r="45" spans="1:13" x14ac:dyDescent="0.25">
      <c r="A45" s="18" t="s">
        <v>37</v>
      </c>
      <c r="B45" s="51">
        <v>133.84643281002727</v>
      </c>
      <c r="C45" s="33"/>
      <c r="D45" s="20">
        <f t="shared" si="0"/>
        <v>0</v>
      </c>
      <c r="E45" s="20"/>
      <c r="F45" s="51">
        <v>133.84643281002727</v>
      </c>
      <c r="G45" s="33"/>
      <c r="H45" s="20">
        <f t="shared" si="1"/>
        <v>0</v>
      </c>
      <c r="I45" s="51">
        <f t="shared" si="2"/>
        <v>267.69286562005453</v>
      </c>
      <c r="J45" s="20">
        <f t="shared" si="3"/>
        <v>0</v>
      </c>
      <c r="K45" s="47"/>
      <c r="M45" s="44"/>
    </row>
    <row r="46" spans="1:13" x14ac:dyDescent="0.25">
      <c r="A46" s="18" t="s">
        <v>38</v>
      </c>
      <c r="B46" s="51">
        <v>745.39561056139144</v>
      </c>
      <c r="C46" s="33"/>
      <c r="D46" s="20">
        <f t="shared" si="0"/>
        <v>0</v>
      </c>
      <c r="E46" s="20"/>
      <c r="F46" s="51">
        <v>745.39561056139144</v>
      </c>
      <c r="G46" s="33"/>
      <c r="H46" s="20">
        <f t="shared" si="1"/>
        <v>0</v>
      </c>
      <c r="I46" s="51">
        <f t="shared" si="2"/>
        <v>1490.7912211227829</v>
      </c>
      <c r="J46" s="20">
        <f t="shared" si="3"/>
        <v>0</v>
      </c>
      <c r="K46" s="47"/>
      <c r="M46" s="44"/>
    </row>
    <row r="47" spans="1:13" x14ac:dyDescent="0.25">
      <c r="A47" s="18" t="s">
        <v>39</v>
      </c>
      <c r="B47" s="51">
        <v>839.28006000636651</v>
      </c>
      <c r="C47" s="33"/>
      <c r="D47" s="20">
        <f t="shared" si="0"/>
        <v>0</v>
      </c>
      <c r="E47" s="20"/>
      <c r="F47" s="51">
        <v>839.28006000636651</v>
      </c>
      <c r="G47" s="33"/>
      <c r="H47" s="20">
        <f t="shared" si="1"/>
        <v>0</v>
      </c>
      <c r="I47" s="51">
        <f t="shared" si="2"/>
        <v>1678.560120012733</v>
      </c>
      <c r="J47" s="20">
        <f t="shared" si="3"/>
        <v>0</v>
      </c>
      <c r="K47" s="47"/>
      <c r="M47" s="44"/>
    </row>
    <row r="48" spans="1:13" x14ac:dyDescent="0.25">
      <c r="A48" s="18" t="s">
        <v>40</v>
      </c>
      <c r="B48" s="51">
        <v>257.17557680781033</v>
      </c>
      <c r="C48" s="33"/>
      <c r="D48" s="20">
        <f t="shared" si="0"/>
        <v>0</v>
      </c>
      <c r="E48" s="20"/>
      <c r="F48" s="51">
        <v>257.17557680781033</v>
      </c>
      <c r="G48" s="33"/>
      <c r="H48" s="20">
        <f t="shared" si="1"/>
        <v>0</v>
      </c>
      <c r="I48" s="51">
        <f t="shared" si="2"/>
        <v>514.35115361562066</v>
      </c>
      <c r="J48" s="20">
        <f t="shared" si="3"/>
        <v>0</v>
      </c>
      <c r="K48" s="47"/>
      <c r="M48" s="44"/>
    </row>
    <row r="49" spans="1:14" x14ac:dyDescent="0.25">
      <c r="A49" s="18" t="s">
        <v>41</v>
      </c>
      <c r="B49" s="51">
        <v>1115.97217530133</v>
      </c>
      <c r="C49" s="33"/>
      <c r="D49" s="20">
        <f t="shared" si="0"/>
        <v>0</v>
      </c>
      <c r="E49" s="20"/>
      <c r="F49" s="51">
        <v>1115.97217530133</v>
      </c>
      <c r="G49" s="33"/>
      <c r="H49" s="20">
        <f t="shared" si="1"/>
        <v>0</v>
      </c>
      <c r="I49" s="51">
        <f t="shared" si="2"/>
        <v>2231.9443506026601</v>
      </c>
      <c r="J49" s="20">
        <f t="shared" si="3"/>
        <v>0</v>
      </c>
      <c r="K49" s="47"/>
      <c r="M49" s="44"/>
    </row>
    <row r="50" spans="1:14" x14ac:dyDescent="0.25">
      <c r="A50" s="18" t="s">
        <v>42</v>
      </c>
      <c r="B50" s="51">
        <v>431.69286562005453</v>
      </c>
      <c r="C50" s="33"/>
      <c r="D50" s="20">
        <f t="shared" si="0"/>
        <v>0</v>
      </c>
      <c r="E50" s="20"/>
      <c r="F50" s="51">
        <v>431.69286562005453</v>
      </c>
      <c r="G50" s="33"/>
      <c r="H50" s="20">
        <f t="shared" si="1"/>
        <v>0</v>
      </c>
      <c r="I50" s="51">
        <f t="shared" si="2"/>
        <v>863.38573124010907</v>
      </c>
      <c r="J50" s="20">
        <f t="shared" si="3"/>
        <v>0</v>
      </c>
      <c r="K50" s="47"/>
      <c r="M50" s="44"/>
    </row>
    <row r="51" spans="1:14" x14ac:dyDescent="0.25">
      <c r="A51" s="18" t="s">
        <v>43</v>
      </c>
      <c r="B51" s="51">
        <v>580.6894266095951</v>
      </c>
      <c r="C51" s="33"/>
      <c r="D51" s="20">
        <f t="shared" si="0"/>
        <v>0</v>
      </c>
      <c r="E51" s="20"/>
      <c r="F51" s="51">
        <v>580.6894266095951</v>
      </c>
      <c r="G51" s="33"/>
      <c r="H51" s="20">
        <f t="shared" si="1"/>
        <v>0</v>
      </c>
      <c r="I51" s="51">
        <f t="shared" si="2"/>
        <v>1161.3788532191902</v>
      </c>
      <c r="J51" s="20">
        <f t="shared" si="3"/>
        <v>0</v>
      </c>
      <c r="K51" s="47"/>
      <c r="M51" s="44"/>
    </row>
    <row r="52" spans="1:14" x14ac:dyDescent="0.25">
      <c r="A52" s="18" t="s">
        <v>44</v>
      </c>
      <c r="B52" s="51">
        <v>418.32151565177338</v>
      </c>
      <c r="C52" s="33"/>
      <c r="D52" s="20">
        <f t="shared" si="0"/>
        <v>0</v>
      </c>
      <c r="E52" s="20"/>
      <c r="F52" s="51">
        <v>418.32151565177338</v>
      </c>
      <c r="G52" s="33"/>
      <c r="H52" s="20">
        <f t="shared" si="1"/>
        <v>0</v>
      </c>
      <c r="I52" s="51">
        <f t="shared" si="2"/>
        <v>836.64303130354676</v>
      </c>
      <c r="J52" s="20">
        <f t="shared" si="3"/>
        <v>0</v>
      </c>
      <c r="K52" s="47"/>
      <c r="M52" s="44"/>
    </row>
    <row r="53" spans="1:14" x14ac:dyDescent="0.25">
      <c r="A53" s="18" t="s">
        <v>45</v>
      </c>
      <c r="B53" s="51">
        <v>872.49784278467462</v>
      </c>
      <c r="C53" s="33"/>
      <c r="D53" s="20">
        <f t="shared" si="0"/>
        <v>0</v>
      </c>
      <c r="E53" s="20"/>
      <c r="F53" s="51">
        <v>872.49784278467462</v>
      </c>
      <c r="G53" s="33"/>
      <c r="H53" s="20">
        <f t="shared" si="1"/>
        <v>0</v>
      </c>
      <c r="I53" s="51">
        <f t="shared" si="2"/>
        <v>1744.9956855693492</v>
      </c>
      <c r="J53" s="20">
        <f t="shared" si="3"/>
        <v>0</v>
      </c>
      <c r="K53" s="47"/>
      <c r="M53" s="44"/>
    </row>
    <row r="54" spans="1:14" x14ac:dyDescent="0.25">
      <c r="A54" s="18" t="s">
        <v>46</v>
      </c>
      <c r="B54" s="51">
        <v>183.74495091183488</v>
      </c>
      <c r="C54" s="33"/>
      <c r="D54" s="20">
        <f t="shared" si="0"/>
        <v>0</v>
      </c>
      <c r="E54" s="20"/>
      <c r="F54" s="51">
        <v>183.74495091183488</v>
      </c>
      <c r="G54" s="33"/>
      <c r="H54" s="20">
        <f t="shared" si="1"/>
        <v>0</v>
      </c>
      <c r="I54" s="51">
        <f t="shared" si="2"/>
        <v>367.48990182366975</v>
      </c>
      <c r="J54" s="20">
        <f t="shared" si="3"/>
        <v>0</v>
      </c>
      <c r="K54" s="47"/>
      <c r="M54" s="44"/>
    </row>
    <row r="55" spans="1:14" x14ac:dyDescent="0.25">
      <c r="A55" s="18" t="s">
        <v>47</v>
      </c>
      <c r="B55" s="51">
        <v>355.63927967809224</v>
      </c>
      <c r="C55" s="33"/>
      <c r="D55" s="20">
        <f t="shared" si="0"/>
        <v>0</v>
      </c>
      <c r="E55" s="20"/>
      <c r="F55" s="51">
        <v>355.63927967809224</v>
      </c>
      <c r="G55" s="33"/>
      <c r="H55" s="20">
        <f t="shared" si="1"/>
        <v>0</v>
      </c>
      <c r="I55" s="51">
        <f t="shared" si="2"/>
        <v>711.27855935618447</v>
      </c>
      <c r="J55" s="20">
        <f>H55+D55</f>
        <v>0</v>
      </c>
      <c r="K55" s="47"/>
      <c r="M55" s="44"/>
    </row>
    <row r="56" spans="1:14" x14ac:dyDescent="0.25">
      <c r="A56" s="21" t="s">
        <v>48</v>
      </c>
      <c r="B56" s="22">
        <f>SUM(B35:B55)</f>
        <v>9801.421152777777</v>
      </c>
      <c r="C56" s="22">
        <f t="shared" ref="C56:J56" si="4">SUM(C35:C55)</f>
        <v>0</v>
      </c>
      <c r="D56" s="48">
        <f t="shared" si="4"/>
        <v>0</v>
      </c>
      <c r="E56" s="22"/>
      <c r="F56" s="22">
        <f t="shared" si="4"/>
        <v>9801.421152777777</v>
      </c>
      <c r="G56" s="22">
        <f t="shared" si="4"/>
        <v>0</v>
      </c>
      <c r="H56" s="48">
        <f t="shared" si="4"/>
        <v>0</v>
      </c>
      <c r="I56" s="22">
        <f>SUM(I35:I55)</f>
        <v>19602.842305555554</v>
      </c>
      <c r="J56" s="49">
        <f t="shared" si="4"/>
        <v>0</v>
      </c>
    </row>
    <row r="57" spans="1:14" x14ac:dyDescent="0.25">
      <c r="B57" s="23"/>
      <c r="C57" s="23"/>
      <c r="D57" s="98" t="s">
        <v>49</v>
      </c>
      <c r="E57" s="99"/>
      <c r="F57" s="99"/>
      <c r="G57" s="99"/>
      <c r="H57" s="100"/>
      <c r="I57" s="24" t="s">
        <v>13</v>
      </c>
      <c r="J57" s="25">
        <f>J56</f>
        <v>0</v>
      </c>
      <c r="K57" s="50"/>
    </row>
    <row r="58" spans="1:1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5"/>
    </row>
    <row r="59" spans="1:14" ht="15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4" ht="18.75" thickBot="1" x14ac:dyDescent="0.3">
      <c r="A60" s="105"/>
      <c r="B60" s="106"/>
      <c r="C60" s="106"/>
      <c r="D60" s="106"/>
      <c r="E60" s="106"/>
      <c r="F60" s="106"/>
      <c r="G60" s="106"/>
      <c r="H60" s="106"/>
      <c r="I60" s="106"/>
      <c r="J60" s="107"/>
    </row>
    <row r="61" spans="1:14" ht="27" customHeight="1" x14ac:dyDescent="0.25">
      <c r="A61" s="113" t="s">
        <v>23</v>
      </c>
      <c r="B61" s="114" t="s">
        <v>50</v>
      </c>
      <c r="C61" s="115"/>
      <c r="D61" s="116"/>
      <c r="E61" s="40"/>
      <c r="F61" s="114" t="s">
        <v>51</v>
      </c>
      <c r="G61" s="115"/>
      <c r="H61" s="116"/>
      <c r="I61" s="117" t="s">
        <v>52</v>
      </c>
      <c r="J61" s="117"/>
    </row>
    <row r="62" spans="1:14" x14ac:dyDescent="0.25">
      <c r="A62" s="113"/>
      <c r="B62" s="16" t="s">
        <v>53</v>
      </c>
      <c r="C62" s="17" t="s">
        <v>54</v>
      </c>
      <c r="D62" s="16" t="s">
        <v>25</v>
      </c>
      <c r="E62" s="16"/>
      <c r="F62" s="16" t="s">
        <v>53</v>
      </c>
      <c r="G62" s="17" t="s">
        <v>54</v>
      </c>
      <c r="H62" s="16" t="s">
        <v>25</v>
      </c>
      <c r="I62" s="16" t="s">
        <v>53</v>
      </c>
      <c r="J62" s="16" t="s">
        <v>25</v>
      </c>
    </row>
    <row r="63" spans="1:14" x14ac:dyDescent="0.25">
      <c r="A63" s="18" t="s">
        <v>27</v>
      </c>
      <c r="B63" s="26">
        <v>38369594.87766216</v>
      </c>
      <c r="C63" s="27"/>
      <c r="D63" s="20">
        <f>B63*C63</f>
        <v>0</v>
      </c>
      <c r="E63" s="20"/>
      <c r="F63" s="26">
        <v>941983526.74889815</v>
      </c>
      <c r="G63" s="27"/>
      <c r="H63" s="20">
        <f t="shared" ref="H63:H83" si="5">F63*G63</f>
        <v>0</v>
      </c>
      <c r="I63" s="26">
        <f>B63+F63</f>
        <v>980353121.62656033</v>
      </c>
      <c r="J63" s="20">
        <f>D63+H63</f>
        <v>0</v>
      </c>
      <c r="L63" s="46"/>
      <c r="M63" s="46"/>
      <c r="N63" s="45"/>
    </row>
    <row r="64" spans="1:14" x14ac:dyDescent="0.25">
      <c r="A64" s="18" t="s">
        <v>28</v>
      </c>
      <c r="B64" s="26">
        <v>139418704.8123984</v>
      </c>
      <c r="C64" s="27"/>
      <c r="D64" s="20">
        <f t="shared" ref="D64:D83" si="6">B64*C64</f>
        <v>0</v>
      </c>
      <c r="E64" s="20"/>
      <c r="F64" s="26">
        <v>10236642.356727734</v>
      </c>
      <c r="G64" s="27"/>
      <c r="H64" s="20">
        <f t="shared" si="5"/>
        <v>0</v>
      </c>
      <c r="I64" s="26">
        <f t="shared" ref="I64:I83" si="7">B64+F64</f>
        <v>149655347.16912615</v>
      </c>
      <c r="J64" s="20">
        <f t="shared" ref="J64:J83" si="8">D64+H64</f>
        <v>0</v>
      </c>
    </row>
    <row r="65" spans="1:10" x14ac:dyDescent="0.25">
      <c r="A65" s="18" t="s">
        <v>29</v>
      </c>
      <c r="B65" s="26">
        <v>116797564.06638491</v>
      </c>
      <c r="C65" s="27"/>
      <c r="D65" s="20">
        <f t="shared" si="6"/>
        <v>0</v>
      </c>
      <c r="E65" s="20"/>
      <c r="F65" s="26">
        <v>50134978.986406147</v>
      </c>
      <c r="G65" s="27"/>
      <c r="H65" s="20">
        <f t="shared" si="5"/>
        <v>0</v>
      </c>
      <c r="I65" s="26">
        <f t="shared" si="7"/>
        <v>166932543.05279106</v>
      </c>
      <c r="J65" s="20">
        <f t="shared" si="8"/>
        <v>0</v>
      </c>
    </row>
    <row r="66" spans="1:10" x14ac:dyDescent="0.25">
      <c r="A66" s="18" t="s">
        <v>30</v>
      </c>
      <c r="B66" s="26">
        <v>15558769.744804526</v>
      </c>
      <c r="C66" s="27"/>
      <c r="D66" s="20">
        <f t="shared" si="6"/>
        <v>0</v>
      </c>
      <c r="E66" s="20"/>
      <c r="F66" s="26">
        <v>138630128.83645615</v>
      </c>
      <c r="G66" s="27"/>
      <c r="H66" s="20">
        <f t="shared" si="5"/>
        <v>0</v>
      </c>
      <c r="I66" s="26">
        <f t="shared" si="7"/>
        <v>154188898.58126068</v>
      </c>
      <c r="J66" s="20">
        <f t="shared" si="8"/>
        <v>0</v>
      </c>
    </row>
    <row r="67" spans="1:10" x14ac:dyDescent="0.25">
      <c r="A67" s="18" t="s">
        <v>31</v>
      </c>
      <c r="B67" s="26">
        <v>757413388.04823697</v>
      </c>
      <c r="C67" s="27"/>
      <c r="D67" s="20">
        <f t="shared" si="6"/>
        <v>0</v>
      </c>
      <c r="E67" s="20"/>
      <c r="F67" s="26">
        <v>450856724.5461421</v>
      </c>
      <c r="G67" s="27"/>
      <c r="H67" s="20">
        <f t="shared" si="5"/>
        <v>0</v>
      </c>
      <c r="I67" s="26">
        <f t="shared" si="7"/>
        <v>1208270112.5943789</v>
      </c>
      <c r="J67" s="20">
        <f t="shared" si="8"/>
        <v>0</v>
      </c>
    </row>
    <row r="68" spans="1:10" x14ac:dyDescent="0.25">
      <c r="A68" s="18" t="s">
        <v>32</v>
      </c>
      <c r="B68" s="26">
        <v>53666535.520090394</v>
      </c>
      <c r="C68" s="27"/>
      <c r="D68" s="20">
        <f t="shared" si="6"/>
        <v>0</v>
      </c>
      <c r="E68" s="20"/>
      <c r="F68" s="26">
        <v>72820500.177323207</v>
      </c>
      <c r="G68" s="27"/>
      <c r="H68" s="20">
        <f t="shared" si="5"/>
        <v>0</v>
      </c>
      <c r="I68" s="26">
        <f t="shared" si="7"/>
        <v>126487035.69741359</v>
      </c>
      <c r="J68" s="20">
        <f t="shared" si="8"/>
        <v>0</v>
      </c>
    </row>
    <row r="69" spans="1:10" x14ac:dyDescent="0.25">
      <c r="A69" s="18" t="s">
        <v>33</v>
      </c>
      <c r="B69" s="26">
        <v>63731531.346673727</v>
      </c>
      <c r="C69" s="27"/>
      <c r="D69" s="20">
        <f t="shared" si="6"/>
        <v>0</v>
      </c>
      <c r="E69" s="20"/>
      <c r="F69" s="26">
        <v>117042083.10590902</v>
      </c>
      <c r="G69" s="27"/>
      <c r="H69" s="20">
        <f t="shared" si="5"/>
        <v>0</v>
      </c>
      <c r="I69" s="26">
        <f t="shared" si="7"/>
        <v>180773614.45258275</v>
      </c>
      <c r="J69" s="20">
        <f t="shared" si="8"/>
        <v>0</v>
      </c>
    </row>
    <row r="70" spans="1:10" x14ac:dyDescent="0.25">
      <c r="A70" s="18" t="s">
        <v>34</v>
      </c>
      <c r="B70" s="26">
        <v>94870449.12726675</v>
      </c>
      <c r="C70" s="27"/>
      <c r="D70" s="20">
        <f t="shared" si="6"/>
        <v>0</v>
      </c>
      <c r="E70" s="20"/>
      <c r="F70" s="26">
        <v>106231964.99651401</v>
      </c>
      <c r="G70" s="27"/>
      <c r="H70" s="20">
        <f t="shared" si="5"/>
        <v>0</v>
      </c>
      <c r="I70" s="26">
        <f t="shared" si="7"/>
        <v>201102414.12378076</v>
      </c>
      <c r="J70" s="20">
        <f t="shared" si="8"/>
        <v>0</v>
      </c>
    </row>
    <row r="71" spans="1:10" x14ac:dyDescent="0.25">
      <c r="A71" s="18" t="s">
        <v>35</v>
      </c>
      <c r="B71" s="26">
        <v>49767855.879257008</v>
      </c>
      <c r="C71" s="27"/>
      <c r="D71" s="20">
        <f>B71*C71</f>
        <v>0</v>
      </c>
      <c r="E71" s="20"/>
      <c r="F71" s="26">
        <v>114816648.98056898</v>
      </c>
      <c r="G71" s="27"/>
      <c r="H71" s="20">
        <f t="shared" si="5"/>
        <v>0</v>
      </c>
      <c r="I71" s="26">
        <f t="shared" si="7"/>
        <v>164584504.85982597</v>
      </c>
      <c r="J71" s="20">
        <f t="shared" si="8"/>
        <v>0</v>
      </c>
    </row>
    <row r="72" spans="1:10" x14ac:dyDescent="0.25">
      <c r="A72" s="18" t="s">
        <v>36</v>
      </c>
      <c r="B72" s="26">
        <v>136563085.28996441</v>
      </c>
      <c r="C72" s="27"/>
      <c r="D72" s="20">
        <f t="shared" si="6"/>
        <v>0</v>
      </c>
      <c r="E72" s="20"/>
      <c r="F72" s="26">
        <v>80673783.807515174</v>
      </c>
      <c r="G72" s="27"/>
      <c r="H72" s="20">
        <f t="shared" si="5"/>
        <v>0</v>
      </c>
      <c r="I72" s="26">
        <f t="shared" si="7"/>
        <v>217236869.09747958</v>
      </c>
      <c r="J72" s="20">
        <f t="shared" si="8"/>
        <v>0</v>
      </c>
    </row>
    <row r="73" spans="1:10" x14ac:dyDescent="0.25">
      <c r="A73" s="18" t="s">
        <v>37</v>
      </c>
      <c r="B73" s="26">
        <v>202042432.30304939</v>
      </c>
      <c r="C73" s="27"/>
      <c r="D73" s="20">
        <f t="shared" si="6"/>
        <v>0</v>
      </c>
      <c r="E73" s="20"/>
      <c r="F73" s="26">
        <v>179632310.37264207</v>
      </c>
      <c r="G73" s="27"/>
      <c r="H73" s="20">
        <f t="shared" si="5"/>
        <v>0</v>
      </c>
      <c r="I73" s="26">
        <f t="shared" si="7"/>
        <v>381674742.67569149</v>
      </c>
      <c r="J73" s="20">
        <f t="shared" si="8"/>
        <v>0</v>
      </c>
    </row>
    <row r="74" spans="1:10" x14ac:dyDescent="0.25">
      <c r="A74" s="18" t="s">
        <v>38</v>
      </c>
      <c r="B74" s="26">
        <v>39306028.899465628</v>
      </c>
      <c r="C74" s="27"/>
      <c r="D74" s="20">
        <f t="shared" si="6"/>
        <v>0</v>
      </c>
      <c r="E74" s="20"/>
      <c r="F74" s="26">
        <v>317025632.57093734</v>
      </c>
      <c r="G74" s="27"/>
      <c r="H74" s="20">
        <f t="shared" si="5"/>
        <v>0</v>
      </c>
      <c r="I74" s="26">
        <f t="shared" si="7"/>
        <v>356331661.47040296</v>
      </c>
      <c r="J74" s="20">
        <f t="shared" si="8"/>
        <v>0</v>
      </c>
    </row>
    <row r="75" spans="1:10" x14ac:dyDescent="0.25">
      <c r="A75" s="18" t="s">
        <v>39</v>
      </c>
      <c r="B75" s="26">
        <v>87365757.567215025</v>
      </c>
      <c r="C75" s="27"/>
      <c r="D75" s="20">
        <f t="shared" si="6"/>
        <v>0</v>
      </c>
      <c r="E75" s="20"/>
      <c r="F75" s="26">
        <v>100507911.19436699</v>
      </c>
      <c r="G75" s="27"/>
      <c r="H75" s="20">
        <f t="shared" si="5"/>
        <v>0</v>
      </c>
      <c r="I75" s="26">
        <f t="shared" si="7"/>
        <v>187873668.76158202</v>
      </c>
      <c r="J75" s="20">
        <f t="shared" si="8"/>
        <v>0</v>
      </c>
    </row>
    <row r="76" spans="1:10" x14ac:dyDescent="0.25">
      <c r="A76" s="18" t="s">
        <v>40</v>
      </c>
      <c r="B76" s="26">
        <v>97734998.222901106</v>
      </c>
      <c r="C76" s="27"/>
      <c r="D76" s="20">
        <f t="shared" si="6"/>
        <v>0</v>
      </c>
      <c r="E76" s="20"/>
      <c r="F76" s="26">
        <v>117744167.58260372</v>
      </c>
      <c r="G76" s="27"/>
      <c r="H76" s="20">
        <f t="shared" si="5"/>
        <v>0</v>
      </c>
      <c r="I76" s="26">
        <f t="shared" si="7"/>
        <v>215479165.80550483</v>
      </c>
      <c r="J76" s="20">
        <f>D76+H76</f>
        <v>0</v>
      </c>
    </row>
    <row r="77" spans="1:10" x14ac:dyDescent="0.25">
      <c r="A77" s="18" t="s">
        <v>41</v>
      </c>
      <c r="B77" s="26">
        <v>64777198.569509126</v>
      </c>
      <c r="C77" s="27"/>
      <c r="D77" s="20">
        <f t="shared" si="6"/>
        <v>0</v>
      </c>
      <c r="E77" s="20"/>
      <c r="F77" s="26">
        <v>69478688.534354016</v>
      </c>
      <c r="G77" s="27"/>
      <c r="H77" s="20">
        <f t="shared" si="5"/>
        <v>0</v>
      </c>
      <c r="I77" s="26">
        <f t="shared" si="7"/>
        <v>134255887.10386315</v>
      </c>
      <c r="J77" s="20">
        <f t="shared" si="8"/>
        <v>0</v>
      </c>
    </row>
    <row r="78" spans="1:10" x14ac:dyDescent="0.25">
      <c r="A78" s="18" t="s">
        <v>42</v>
      </c>
      <c r="B78" s="26">
        <v>65410501.833240464</v>
      </c>
      <c r="C78" s="27"/>
      <c r="D78" s="20">
        <f t="shared" si="6"/>
        <v>0</v>
      </c>
      <c r="E78" s="20"/>
      <c r="F78" s="26">
        <v>33127103.316699248</v>
      </c>
      <c r="G78" s="27"/>
      <c r="H78" s="20">
        <f t="shared" si="5"/>
        <v>0</v>
      </c>
      <c r="I78" s="26">
        <f t="shared" si="7"/>
        <v>98537605.149939716</v>
      </c>
      <c r="J78" s="20">
        <f t="shared" si="8"/>
        <v>0</v>
      </c>
    </row>
    <row r="79" spans="1:10" x14ac:dyDescent="0.25">
      <c r="A79" s="18" t="s">
        <v>43</v>
      </c>
      <c r="B79" s="26">
        <v>115641958.7263855</v>
      </c>
      <c r="C79" s="27"/>
      <c r="D79" s="20">
        <f t="shared" si="6"/>
        <v>0</v>
      </c>
      <c r="E79" s="20"/>
      <c r="F79" s="26">
        <v>183385152.91953364</v>
      </c>
      <c r="G79" s="27"/>
      <c r="H79" s="20">
        <f t="shared" si="5"/>
        <v>0</v>
      </c>
      <c r="I79" s="26">
        <f t="shared" si="7"/>
        <v>299027111.64591914</v>
      </c>
      <c r="J79" s="20">
        <f t="shared" si="8"/>
        <v>0</v>
      </c>
    </row>
    <row r="80" spans="1:10" x14ac:dyDescent="0.25">
      <c r="A80" s="18" t="s">
        <v>44</v>
      </c>
      <c r="B80" s="26">
        <v>51689734.883863516</v>
      </c>
      <c r="C80" s="27"/>
      <c r="D80" s="20">
        <f t="shared" si="6"/>
        <v>0</v>
      </c>
      <c r="E80" s="20"/>
      <c r="F80" s="26">
        <v>70490955.813972652</v>
      </c>
      <c r="G80" s="27"/>
      <c r="H80" s="20">
        <f>F80*G80</f>
        <v>0</v>
      </c>
      <c r="I80" s="26">
        <f t="shared" si="7"/>
        <v>122180690.69783616</v>
      </c>
      <c r="J80" s="20">
        <f t="shared" si="8"/>
        <v>0</v>
      </c>
    </row>
    <row r="81" spans="1:12" x14ac:dyDescent="0.25">
      <c r="A81" s="18" t="s">
        <v>45</v>
      </c>
      <c r="B81" s="26">
        <v>154158918.45751286</v>
      </c>
      <c r="C81" s="27"/>
      <c r="D81" s="20">
        <f t="shared" si="6"/>
        <v>0</v>
      </c>
      <c r="E81" s="20"/>
      <c r="F81" s="26">
        <v>191251764.12806189</v>
      </c>
      <c r="G81" s="27"/>
      <c r="H81" s="20">
        <f t="shared" si="5"/>
        <v>0</v>
      </c>
      <c r="I81" s="26">
        <f t="shared" si="7"/>
        <v>345410682.58557475</v>
      </c>
      <c r="J81" s="20">
        <f>D81+H81</f>
        <v>0</v>
      </c>
    </row>
    <row r="82" spans="1:12" x14ac:dyDescent="0.25">
      <c r="A82" s="18" t="s">
        <v>46</v>
      </c>
      <c r="B82" s="26">
        <v>128015076.46845922</v>
      </c>
      <c r="C82" s="27"/>
      <c r="D82" s="20">
        <f t="shared" si="6"/>
        <v>0</v>
      </c>
      <c r="E82" s="20"/>
      <c r="F82" s="26">
        <v>169502991.61261752</v>
      </c>
      <c r="G82" s="27"/>
      <c r="H82" s="20">
        <f t="shared" si="5"/>
        <v>0</v>
      </c>
      <c r="I82" s="26">
        <f t="shared" si="7"/>
        <v>297518068.08107674</v>
      </c>
      <c r="J82" s="20">
        <f t="shared" si="8"/>
        <v>0</v>
      </c>
    </row>
    <row r="83" spans="1:12" x14ac:dyDescent="0.25">
      <c r="A83" s="18" t="s">
        <v>47</v>
      </c>
      <c r="B83" s="26">
        <v>120508552.58136468</v>
      </c>
      <c r="C83" s="27"/>
      <c r="D83" s="20">
        <f t="shared" si="6"/>
        <v>0</v>
      </c>
      <c r="E83" s="20"/>
      <c r="F83" s="26">
        <v>163979262.27637458</v>
      </c>
      <c r="G83" s="27"/>
      <c r="H83" s="20">
        <f t="shared" si="5"/>
        <v>0</v>
      </c>
      <c r="I83" s="26">
        <f t="shared" si="7"/>
        <v>284487814.85773927</v>
      </c>
      <c r="J83" s="20">
        <f t="shared" si="8"/>
        <v>0</v>
      </c>
    </row>
    <row r="84" spans="1:12" x14ac:dyDescent="0.25">
      <c r="A84" s="21" t="s">
        <v>48</v>
      </c>
      <c r="B84" s="28">
        <f>SUM(B63:B83)</f>
        <v>2592808637.2257051</v>
      </c>
      <c r="C84" s="29" t="s">
        <v>55</v>
      </c>
      <c r="D84" s="28">
        <f>SUM(D63:D83)</f>
        <v>0</v>
      </c>
      <c r="E84" s="28"/>
      <c r="F84" s="28">
        <f>SUM(F63:F83)</f>
        <v>3679552922.864624</v>
      </c>
      <c r="G84" s="29" t="s">
        <v>55</v>
      </c>
      <c r="H84" s="28">
        <f>SUM(H63:H83)</f>
        <v>0</v>
      </c>
      <c r="I84" s="28">
        <f>SUM(I63:I83)</f>
        <v>6272361560.0903301</v>
      </c>
      <c r="J84" s="28">
        <f>SUM(J63:J83)</f>
        <v>0</v>
      </c>
    </row>
    <row r="85" spans="1:12" x14ac:dyDescent="0.25">
      <c r="B85" s="98" t="s">
        <v>49</v>
      </c>
      <c r="C85" s="99"/>
      <c r="D85" s="99"/>
      <c r="E85" s="99"/>
      <c r="F85" s="99"/>
      <c r="G85" s="99"/>
      <c r="H85" s="100"/>
      <c r="I85" s="24" t="s">
        <v>15</v>
      </c>
      <c r="J85" s="25">
        <f>J84</f>
        <v>0</v>
      </c>
    </row>
    <row r="86" spans="1:12" ht="15.75" thickBot="1" x14ac:dyDescent="0.3"/>
    <row r="87" spans="1:12" ht="18.75" thickBot="1" x14ac:dyDescent="0.3">
      <c r="A87" s="105"/>
      <c r="B87" s="106"/>
      <c r="C87" s="106"/>
      <c r="D87" s="106"/>
      <c r="E87" s="106"/>
      <c r="F87" s="106"/>
      <c r="G87" s="106"/>
      <c r="H87" s="106"/>
      <c r="I87" s="106"/>
      <c r="J87" s="107"/>
    </row>
    <row r="88" spans="1:12" x14ac:dyDescent="0.25">
      <c r="A88" s="113" t="s">
        <v>23</v>
      </c>
      <c r="B88" s="117" t="s">
        <v>56</v>
      </c>
      <c r="C88" s="117"/>
      <c r="D88" s="117"/>
      <c r="E88" s="41"/>
      <c r="F88" s="117" t="s">
        <v>57</v>
      </c>
      <c r="G88" s="117"/>
      <c r="H88" s="117"/>
      <c r="I88" s="117" t="s">
        <v>58</v>
      </c>
      <c r="J88" s="117"/>
    </row>
    <row r="89" spans="1:12" ht="27" x14ac:dyDescent="0.25">
      <c r="A89" s="113"/>
      <c r="B89" s="16" t="s">
        <v>59</v>
      </c>
      <c r="C89" s="17" t="s">
        <v>60</v>
      </c>
      <c r="D89" s="16" t="s">
        <v>25</v>
      </c>
      <c r="E89" s="16"/>
      <c r="F89" s="16" t="s">
        <v>59</v>
      </c>
      <c r="G89" s="17" t="s">
        <v>60</v>
      </c>
      <c r="H89" s="16" t="s">
        <v>25</v>
      </c>
      <c r="I89" s="16" t="s">
        <v>59</v>
      </c>
      <c r="J89" s="16" t="s">
        <v>25</v>
      </c>
    </row>
    <row r="90" spans="1:12" x14ac:dyDescent="0.25">
      <c r="A90" s="18" t="s">
        <v>61</v>
      </c>
      <c r="B90" s="30">
        <v>5880.08</v>
      </c>
      <c r="C90" s="31"/>
      <c r="D90" s="20">
        <f>B90*C90</f>
        <v>0</v>
      </c>
      <c r="E90" s="20"/>
      <c r="F90" s="30">
        <v>2000.12</v>
      </c>
      <c r="G90" s="31"/>
      <c r="H90" s="20">
        <f t="shared" ref="H90:H110" si="9">F90*G90</f>
        <v>0</v>
      </c>
      <c r="I90" s="19">
        <f>B90+F90</f>
        <v>7880.2</v>
      </c>
      <c r="J90" s="20">
        <f>D90+H90</f>
        <v>0</v>
      </c>
      <c r="L90" s="32"/>
    </row>
    <row r="91" spans="1:12" x14ac:dyDescent="0.25">
      <c r="A91" s="18" t="s">
        <v>62</v>
      </c>
      <c r="B91" s="30">
        <v>6202.48</v>
      </c>
      <c r="C91" s="31"/>
      <c r="D91" s="20">
        <f t="shared" ref="D91:D110" si="10">B91*C91</f>
        <v>0</v>
      </c>
      <c r="E91" s="20"/>
      <c r="F91" s="30">
        <v>1955.48</v>
      </c>
      <c r="G91" s="31"/>
      <c r="H91" s="20">
        <f t="shared" si="9"/>
        <v>0</v>
      </c>
      <c r="I91" s="19">
        <f t="shared" ref="I91:I110" si="11">B91+F91</f>
        <v>8157.9599999999991</v>
      </c>
      <c r="J91" s="20">
        <f t="shared" ref="J91:J110" si="12">D91+H91</f>
        <v>0</v>
      </c>
      <c r="L91" s="32"/>
    </row>
    <row r="92" spans="1:12" x14ac:dyDescent="0.25">
      <c r="A92" s="18" t="s">
        <v>63</v>
      </c>
      <c r="B92" s="30">
        <v>7283.76</v>
      </c>
      <c r="C92" s="31"/>
      <c r="D92" s="20">
        <f t="shared" si="10"/>
        <v>0</v>
      </c>
      <c r="E92" s="20"/>
      <c r="F92" s="30">
        <v>2194.8000000000002</v>
      </c>
      <c r="G92" s="31"/>
      <c r="H92" s="20">
        <f t="shared" si="9"/>
        <v>0</v>
      </c>
      <c r="I92" s="19">
        <f t="shared" si="11"/>
        <v>9478.5600000000013</v>
      </c>
      <c r="J92" s="20">
        <f t="shared" si="12"/>
        <v>0</v>
      </c>
      <c r="L92" s="32"/>
    </row>
    <row r="93" spans="1:12" x14ac:dyDescent="0.25">
      <c r="A93" s="18" t="s">
        <v>64</v>
      </c>
      <c r="B93" s="30">
        <v>2487.44</v>
      </c>
      <c r="C93" s="31"/>
      <c r="D93" s="20">
        <f t="shared" si="10"/>
        <v>0</v>
      </c>
      <c r="E93" s="20"/>
      <c r="F93" s="30">
        <v>810.96</v>
      </c>
      <c r="G93" s="31"/>
      <c r="H93" s="20">
        <f t="shared" si="9"/>
        <v>0</v>
      </c>
      <c r="I93" s="19">
        <f t="shared" si="11"/>
        <v>3298.4</v>
      </c>
      <c r="J93" s="20">
        <f t="shared" si="12"/>
        <v>0</v>
      </c>
      <c r="L93" s="32"/>
    </row>
    <row r="94" spans="1:12" x14ac:dyDescent="0.25">
      <c r="A94" s="18" t="s">
        <v>65</v>
      </c>
      <c r="B94" s="30">
        <v>16384.12</v>
      </c>
      <c r="C94" s="31"/>
      <c r="D94" s="20">
        <f t="shared" si="10"/>
        <v>0</v>
      </c>
      <c r="E94" s="20"/>
      <c r="F94" s="30">
        <v>5200.5599999999995</v>
      </c>
      <c r="G94" s="31"/>
      <c r="H94" s="20">
        <f t="shared" si="9"/>
        <v>0</v>
      </c>
      <c r="I94" s="19">
        <f t="shared" si="11"/>
        <v>21584.68</v>
      </c>
      <c r="J94" s="20">
        <f t="shared" si="12"/>
        <v>0</v>
      </c>
      <c r="L94" s="32"/>
    </row>
    <row r="95" spans="1:12" x14ac:dyDescent="0.25">
      <c r="A95" s="18" t="s">
        <v>32</v>
      </c>
      <c r="B95" s="30">
        <v>4637.6000000000004</v>
      </c>
      <c r="C95" s="31"/>
      <c r="D95" s="20">
        <f t="shared" si="10"/>
        <v>0</v>
      </c>
      <c r="E95" s="20"/>
      <c r="F95" s="30">
        <v>1922</v>
      </c>
      <c r="G95" s="31"/>
      <c r="H95" s="20">
        <f t="shared" si="9"/>
        <v>0</v>
      </c>
      <c r="I95" s="19">
        <f t="shared" si="11"/>
        <v>6559.6</v>
      </c>
      <c r="J95" s="20">
        <f t="shared" si="12"/>
        <v>0</v>
      </c>
      <c r="L95" s="32"/>
    </row>
    <row r="96" spans="1:12" x14ac:dyDescent="0.25">
      <c r="A96" s="18" t="s">
        <v>33</v>
      </c>
      <c r="B96" s="30">
        <v>4125.4799999999996</v>
      </c>
      <c r="C96" s="31"/>
      <c r="D96" s="20">
        <f>B96*C96</f>
        <v>0</v>
      </c>
      <c r="E96" s="20"/>
      <c r="F96" s="30">
        <v>1898.44</v>
      </c>
      <c r="G96" s="31"/>
      <c r="H96" s="20">
        <f t="shared" si="9"/>
        <v>0</v>
      </c>
      <c r="I96" s="19">
        <f t="shared" si="11"/>
        <v>6023.92</v>
      </c>
      <c r="J96" s="20">
        <f t="shared" si="12"/>
        <v>0</v>
      </c>
      <c r="L96" s="32"/>
    </row>
    <row r="97" spans="1:12" x14ac:dyDescent="0.25">
      <c r="A97" s="18" t="s">
        <v>34</v>
      </c>
      <c r="B97" s="30">
        <v>3356.68</v>
      </c>
      <c r="C97" s="31"/>
      <c r="D97" s="20">
        <f t="shared" si="10"/>
        <v>0</v>
      </c>
      <c r="E97" s="20"/>
      <c r="F97" s="30">
        <v>1641.76</v>
      </c>
      <c r="G97" s="31"/>
      <c r="H97" s="20">
        <f>F97*G97</f>
        <v>0</v>
      </c>
      <c r="I97" s="19">
        <f t="shared" si="11"/>
        <v>4998.4399999999996</v>
      </c>
      <c r="J97" s="20">
        <f t="shared" si="12"/>
        <v>0</v>
      </c>
      <c r="L97" s="32"/>
    </row>
    <row r="98" spans="1:12" x14ac:dyDescent="0.25">
      <c r="A98" s="18" t="s">
        <v>35</v>
      </c>
      <c r="B98" s="30">
        <v>3679.08</v>
      </c>
      <c r="C98" s="31"/>
      <c r="D98" s="20">
        <f t="shared" si="10"/>
        <v>0</v>
      </c>
      <c r="E98" s="20"/>
      <c r="F98" s="30">
        <v>1388.8</v>
      </c>
      <c r="G98" s="31"/>
      <c r="H98" s="20">
        <f t="shared" si="9"/>
        <v>0</v>
      </c>
      <c r="I98" s="19">
        <f t="shared" si="11"/>
        <v>5067.88</v>
      </c>
      <c r="J98" s="20">
        <f t="shared" si="12"/>
        <v>0</v>
      </c>
      <c r="L98" s="32"/>
    </row>
    <row r="99" spans="1:12" x14ac:dyDescent="0.25">
      <c r="A99" s="18" t="s">
        <v>36</v>
      </c>
      <c r="B99" s="30">
        <v>8750.68</v>
      </c>
      <c r="C99" s="31"/>
      <c r="D99" s="20">
        <f t="shared" si="10"/>
        <v>0</v>
      </c>
      <c r="E99" s="20"/>
      <c r="F99" s="30">
        <v>3164.48</v>
      </c>
      <c r="G99" s="31"/>
      <c r="H99" s="20">
        <f t="shared" si="9"/>
        <v>0</v>
      </c>
      <c r="I99" s="19">
        <f t="shared" si="11"/>
        <v>11915.16</v>
      </c>
      <c r="J99" s="20">
        <f t="shared" si="12"/>
        <v>0</v>
      </c>
      <c r="L99" s="32"/>
    </row>
    <row r="100" spans="1:12" x14ac:dyDescent="0.25">
      <c r="A100" s="18" t="s">
        <v>37</v>
      </c>
      <c r="B100" s="30">
        <v>12223.92</v>
      </c>
      <c r="C100" s="31"/>
      <c r="D100" s="20">
        <f t="shared" si="10"/>
        <v>0</v>
      </c>
      <c r="E100" s="20"/>
      <c r="F100" s="30">
        <v>4734.32</v>
      </c>
      <c r="G100" s="31"/>
      <c r="H100" s="20">
        <f t="shared" si="9"/>
        <v>0</v>
      </c>
      <c r="I100" s="19">
        <f t="shared" si="11"/>
        <v>16958.239999999998</v>
      </c>
      <c r="J100" s="20">
        <f t="shared" si="12"/>
        <v>0</v>
      </c>
      <c r="L100" s="32"/>
    </row>
    <row r="101" spans="1:12" x14ac:dyDescent="0.25">
      <c r="A101" s="18" t="s">
        <v>38</v>
      </c>
      <c r="B101" s="30">
        <v>3736.12</v>
      </c>
      <c r="C101" s="31"/>
      <c r="D101" s="20">
        <f t="shared" si="10"/>
        <v>0</v>
      </c>
      <c r="E101" s="20"/>
      <c r="F101" s="30">
        <v>1685.1599999999999</v>
      </c>
      <c r="G101" s="31"/>
      <c r="H101" s="20">
        <f t="shared" si="9"/>
        <v>0</v>
      </c>
      <c r="I101" s="19">
        <f t="shared" si="11"/>
        <v>5421.28</v>
      </c>
      <c r="J101" s="20">
        <f t="shared" si="12"/>
        <v>0</v>
      </c>
      <c r="L101" s="32"/>
    </row>
    <row r="102" spans="1:12" x14ac:dyDescent="0.25">
      <c r="A102" s="18" t="s">
        <v>39</v>
      </c>
      <c r="B102" s="30">
        <v>7441.24</v>
      </c>
      <c r="C102" s="31"/>
      <c r="D102" s="20">
        <f t="shared" si="10"/>
        <v>0</v>
      </c>
      <c r="E102" s="20"/>
      <c r="F102" s="30">
        <v>2699.48</v>
      </c>
      <c r="G102" s="31"/>
      <c r="H102" s="20">
        <f t="shared" si="9"/>
        <v>0</v>
      </c>
      <c r="I102" s="19">
        <f t="shared" si="11"/>
        <v>10140.719999999999</v>
      </c>
      <c r="J102" s="20">
        <f t="shared" si="12"/>
        <v>0</v>
      </c>
      <c r="L102" s="32"/>
    </row>
    <row r="103" spans="1:12" x14ac:dyDescent="0.25">
      <c r="A103" s="18" t="s">
        <v>40</v>
      </c>
      <c r="B103" s="30">
        <v>4270.5599999999995</v>
      </c>
      <c r="C103" s="31"/>
      <c r="D103" s="20">
        <f t="shared" si="10"/>
        <v>0</v>
      </c>
      <c r="E103" s="20"/>
      <c r="F103" s="30">
        <v>1711.2</v>
      </c>
      <c r="G103" s="31"/>
      <c r="H103" s="20">
        <f t="shared" si="9"/>
        <v>0</v>
      </c>
      <c r="I103" s="19">
        <f t="shared" si="11"/>
        <v>5981.7599999999993</v>
      </c>
      <c r="J103" s="20">
        <f t="shared" si="12"/>
        <v>0</v>
      </c>
      <c r="L103" s="32"/>
    </row>
    <row r="104" spans="1:12" x14ac:dyDescent="0.25">
      <c r="A104" s="18" t="s">
        <v>41</v>
      </c>
      <c r="B104" s="30">
        <v>5158.3999999999996</v>
      </c>
      <c r="C104" s="31"/>
      <c r="D104" s="20">
        <f t="shared" si="10"/>
        <v>0</v>
      </c>
      <c r="E104" s="20"/>
      <c r="F104" s="30">
        <v>1883.56</v>
      </c>
      <c r="G104" s="31"/>
      <c r="H104" s="20">
        <f t="shared" si="9"/>
        <v>0</v>
      </c>
      <c r="I104" s="19">
        <f t="shared" si="11"/>
        <v>7041.9599999999991</v>
      </c>
      <c r="J104" s="20">
        <f t="shared" si="12"/>
        <v>0</v>
      </c>
      <c r="L104" s="32"/>
    </row>
    <row r="105" spans="1:12" x14ac:dyDescent="0.25">
      <c r="A105" s="18" t="s">
        <v>42</v>
      </c>
      <c r="B105" s="30">
        <v>2431.64</v>
      </c>
      <c r="C105" s="31"/>
      <c r="D105" s="20">
        <f t="shared" si="10"/>
        <v>0</v>
      </c>
      <c r="E105" s="20"/>
      <c r="F105" s="30">
        <v>813.44</v>
      </c>
      <c r="G105" s="31"/>
      <c r="H105" s="20">
        <f t="shared" si="9"/>
        <v>0</v>
      </c>
      <c r="I105" s="19">
        <f t="shared" si="11"/>
        <v>3245.08</v>
      </c>
      <c r="J105" s="20">
        <f t="shared" si="12"/>
        <v>0</v>
      </c>
      <c r="L105" s="32"/>
    </row>
    <row r="106" spans="1:12" x14ac:dyDescent="0.25">
      <c r="A106" s="18" t="s">
        <v>43</v>
      </c>
      <c r="B106" s="30">
        <v>4740.5200000000004</v>
      </c>
      <c r="C106" s="31"/>
      <c r="D106" s="20">
        <f t="shared" si="10"/>
        <v>0</v>
      </c>
      <c r="E106" s="20"/>
      <c r="F106" s="30">
        <v>1897.2</v>
      </c>
      <c r="G106" s="31"/>
      <c r="H106" s="20">
        <f t="shared" si="9"/>
        <v>0</v>
      </c>
      <c r="I106" s="19">
        <f t="shared" si="11"/>
        <v>6637.72</v>
      </c>
      <c r="J106" s="20">
        <f t="shared" si="12"/>
        <v>0</v>
      </c>
      <c r="L106" s="32"/>
    </row>
    <row r="107" spans="1:12" x14ac:dyDescent="0.25">
      <c r="A107" s="18" t="s">
        <v>44</v>
      </c>
      <c r="B107" s="30">
        <v>4038.68</v>
      </c>
      <c r="C107" s="31"/>
      <c r="D107" s="20">
        <f t="shared" si="10"/>
        <v>0</v>
      </c>
      <c r="E107" s="20"/>
      <c r="F107" s="30">
        <v>1401.2</v>
      </c>
      <c r="G107" s="31"/>
      <c r="H107" s="20">
        <f t="shared" si="9"/>
        <v>0</v>
      </c>
      <c r="I107" s="19">
        <f t="shared" si="11"/>
        <v>5439.88</v>
      </c>
      <c r="J107" s="20">
        <f t="shared" si="12"/>
        <v>0</v>
      </c>
      <c r="L107" s="32"/>
    </row>
    <row r="108" spans="1:12" x14ac:dyDescent="0.25">
      <c r="A108" s="18" t="s">
        <v>45</v>
      </c>
      <c r="B108" s="30">
        <v>12899.72</v>
      </c>
      <c r="C108" s="31"/>
      <c r="D108" s="20">
        <f t="shared" si="10"/>
        <v>0</v>
      </c>
      <c r="E108" s="20"/>
      <c r="F108" s="30">
        <v>4158.96</v>
      </c>
      <c r="G108" s="31"/>
      <c r="H108" s="20">
        <f t="shared" si="9"/>
        <v>0</v>
      </c>
      <c r="I108" s="19">
        <f t="shared" si="11"/>
        <v>17058.68</v>
      </c>
      <c r="J108" s="20">
        <f>D108+H108</f>
        <v>0</v>
      </c>
      <c r="L108" s="32"/>
    </row>
    <row r="109" spans="1:12" x14ac:dyDescent="0.25">
      <c r="A109" s="18" t="s">
        <v>46</v>
      </c>
      <c r="B109" s="30">
        <v>5809.4</v>
      </c>
      <c r="C109" s="31"/>
      <c r="D109" s="20">
        <f t="shared" si="10"/>
        <v>0</v>
      </c>
      <c r="E109" s="20"/>
      <c r="F109" s="30">
        <v>2272.92</v>
      </c>
      <c r="G109" s="31"/>
      <c r="H109" s="20">
        <f t="shared" si="9"/>
        <v>0</v>
      </c>
      <c r="I109" s="19">
        <f t="shared" si="11"/>
        <v>8082.32</v>
      </c>
      <c r="J109" s="20">
        <f>D109+H109</f>
        <v>0</v>
      </c>
      <c r="L109" s="32"/>
    </row>
    <row r="110" spans="1:12" x14ac:dyDescent="0.25">
      <c r="A110" s="18" t="s">
        <v>47</v>
      </c>
      <c r="B110" s="30">
        <v>6655.08</v>
      </c>
      <c r="C110" s="31"/>
      <c r="D110" s="20">
        <f t="shared" si="10"/>
        <v>0</v>
      </c>
      <c r="E110" s="20"/>
      <c r="F110" s="30">
        <v>2374.6</v>
      </c>
      <c r="G110" s="31"/>
      <c r="H110" s="20">
        <f t="shared" si="9"/>
        <v>0</v>
      </c>
      <c r="I110" s="19">
        <f t="shared" si="11"/>
        <v>9029.68</v>
      </c>
      <c r="J110" s="20">
        <f t="shared" si="12"/>
        <v>0</v>
      </c>
      <c r="L110" s="32"/>
    </row>
    <row r="111" spans="1:12" x14ac:dyDescent="0.25">
      <c r="A111" s="21" t="s">
        <v>48</v>
      </c>
      <c r="B111" s="22">
        <f>SUM(B90:B110)</f>
        <v>132192.67999999996</v>
      </c>
      <c r="C111" s="29" t="s">
        <v>55</v>
      </c>
      <c r="D111" s="28">
        <f>SUM(D90:D110)</f>
        <v>0</v>
      </c>
      <c r="E111" s="28"/>
      <c r="F111" s="22">
        <f>SUM(F90:F110)</f>
        <v>47809.439999999988</v>
      </c>
      <c r="G111" s="29" t="s">
        <v>55</v>
      </c>
      <c r="H111" s="28">
        <f>SUM(H90:H110)</f>
        <v>0</v>
      </c>
      <c r="I111" s="22">
        <f>SUM(I90:I110)</f>
        <v>180002.12</v>
      </c>
      <c r="J111" s="28">
        <f>SUM(J90:J110)</f>
        <v>0</v>
      </c>
    </row>
    <row r="112" spans="1:12" x14ac:dyDescent="0.25">
      <c r="B112" s="98" t="s">
        <v>49</v>
      </c>
      <c r="C112" s="99"/>
      <c r="D112" s="99"/>
      <c r="E112" s="99"/>
      <c r="F112" s="99"/>
      <c r="G112" s="99"/>
      <c r="H112" s="100"/>
      <c r="I112" s="24" t="s">
        <v>17</v>
      </c>
      <c r="J112" s="25">
        <f>J111</f>
        <v>0</v>
      </c>
    </row>
  </sheetData>
  <mergeCells count="44">
    <mergeCell ref="B112:H112"/>
    <mergeCell ref="B85:H85"/>
    <mergeCell ref="A87:J87"/>
    <mergeCell ref="A88:A89"/>
    <mergeCell ref="B88:D88"/>
    <mergeCell ref="F88:H88"/>
    <mergeCell ref="I88:J88"/>
    <mergeCell ref="A60:J60"/>
    <mergeCell ref="A61:A62"/>
    <mergeCell ref="B61:D61"/>
    <mergeCell ref="F61:H61"/>
    <mergeCell ref="I61:J61"/>
    <mergeCell ref="D57:H57"/>
    <mergeCell ref="A28:J28"/>
    <mergeCell ref="A31:J31"/>
    <mergeCell ref="A32:J32"/>
    <mergeCell ref="A33:A34"/>
    <mergeCell ref="B33:D33"/>
    <mergeCell ref="F33:H33"/>
    <mergeCell ref="I33:J33"/>
    <mergeCell ref="A16:J16"/>
    <mergeCell ref="A18:J18"/>
    <mergeCell ref="A19:J20"/>
    <mergeCell ref="A14:H14"/>
    <mergeCell ref="I14:J14"/>
    <mergeCell ref="A15:J15"/>
    <mergeCell ref="A11:D13"/>
    <mergeCell ref="I11:J11"/>
    <mergeCell ref="I12:J12"/>
    <mergeCell ref="I13:J13"/>
    <mergeCell ref="A10:D10"/>
    <mergeCell ref="I10:J10"/>
    <mergeCell ref="A8:J8"/>
    <mergeCell ref="A9:D9"/>
    <mergeCell ref="G9:H9"/>
    <mergeCell ref="I9:J9"/>
    <mergeCell ref="A6:D6"/>
    <mergeCell ref="G6:H6"/>
    <mergeCell ref="I6:J6"/>
    <mergeCell ref="G3:J3"/>
    <mergeCell ref="A4:J4"/>
    <mergeCell ref="A5:D5"/>
    <mergeCell ref="G5:H5"/>
    <mergeCell ref="I5:J5"/>
  </mergeCells>
  <dataValidations count="1">
    <dataValidation type="decimal" allowBlank="1" showInputMessage="1" showErrorMessage="1" sqref="C35:C55 G63:G83 C90:C110 G35:G55 G90:G110 C63:C83" xr:uid="{BAC7A2A6-B18C-4E10-A76D-2D034DDFB070}">
      <formula1>0</formula1>
      <formula2>99999999999999900</formula2>
    </dataValidation>
  </dataValidations>
  <printOptions horizontalCentered="1"/>
  <pageMargins left="0.51181102362204722" right="0" top="0.78740157480314965" bottom="0.78740157480314965" header="0.31496062992125984" footer="0.31496062992125984"/>
  <pageSetup paperSize="9" scale="70" orientation="landscape" r:id="rId1"/>
  <rowBreaks count="3" manualBreakCount="3">
    <brk id="29" max="16383" man="1"/>
    <brk id="59" max="10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KM </vt:lpstr>
      <vt:lpstr>'KM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Bernardo Caldeira</dc:creator>
  <cp:lastModifiedBy>Cinthya Sartori Rodrigues</cp:lastModifiedBy>
  <cp:lastPrinted>2023-11-14T14:03:26Z</cp:lastPrinted>
  <dcterms:created xsi:type="dcterms:W3CDTF">2023-08-16T10:09:40Z</dcterms:created>
  <dcterms:modified xsi:type="dcterms:W3CDTF">2023-12-07T14:54:19Z</dcterms:modified>
</cp:coreProperties>
</file>